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9" i="11" l="1"/>
  <c r="AA38" i="11"/>
  <c r="AA37" i="11"/>
  <c r="AA36" i="11"/>
  <c r="AA35" i="11"/>
  <c r="AA34" i="11"/>
  <c r="AA33" i="11"/>
  <c r="AA32" i="11"/>
  <c r="AA31" i="11"/>
  <c r="AA30" i="11"/>
  <c r="AA29" i="11"/>
  <c r="BG37" i="9" l="1"/>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E40" i="9"/>
  <c r="AM40" i="9"/>
  <c r="U40" i="9"/>
  <c r="C40" i="9"/>
  <c r="BE39" i="9"/>
  <c r="AM39" i="9"/>
  <c r="U39" i="9"/>
  <c r="BE38" i="9"/>
  <c r="AM38" i="9"/>
  <c r="AM37" i="9"/>
  <c r="C34" i="9"/>
  <c r="C35" i="9" l="1"/>
  <c r="C36" i="9" s="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AM34" i="9" l="1"/>
  <c r="AM35" i="9" s="1"/>
  <c r="AM36" i="9" s="1"/>
  <c r="U36" i="9"/>
  <c r="U37" i="9" s="1"/>
  <c r="U38" i="9" s="1"/>
  <c r="BE34" i="9"/>
  <c r="BE35" i="9" s="1"/>
  <c r="BE36" i="9" s="1"/>
  <c r="BE37" i="9" s="1"/>
  <c r="BW34" i="9" l="1"/>
  <c r="BW35" i="9" s="1"/>
  <c r="BW36" i="9" s="1"/>
  <c r="BW37" i="9" s="1"/>
  <c r="BW38" i="9" s="1"/>
  <c r="BW39" i="9" s="1"/>
  <c r="BW40"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<sst xmlns="http://schemas.openxmlformats.org/spreadsheetml/2006/main" count="959" uniqueCount="565">
  <si>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</si>
  <si>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</si>
  <si>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</si>
  <si>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</si>
  <si>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</si>
  <si>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</si>
  <si>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</si>
  <si>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</si>
  <si>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</si>
  <si>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</si>
  <si>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</si>
  <si>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</si>
  <si>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</si>
  <si>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</si>
  <si>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</si>
  <si>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</si>
  <si>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</si>
  <si>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</si>
  <si>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</si>
  <si>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</si>
  <si>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</si>
  <si>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</si>
  <si>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</si>
  <si>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</si>
  <si>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</si>
  <si>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</si>
  <si>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</si>
  <si>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</si>
  <si>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</si>
  <si>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</si>
  <si>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</si>
  <si>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</si>
  <si>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</si>
  <si>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</si>
  <si>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</si>
  <si>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</si>
  <si>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</si>
  <si>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</si>
  <si>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</si>
  <si>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</si>
  <si>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</si>
  <si>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</si>
  <si>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</si>
  <si>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</si>
  <si>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</si>
  <si>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</si>
  <si>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</si>
  <si>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</si>
  <si>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</si>
  <si>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</si>
  <si>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</si>
  <si>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</si>
  <si>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</si>
  <si>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</si>
  <si>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</si>
  <si>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</si>
  <si>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</si>
  <si>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</si>
  <si>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</si>
  <si>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</si>
  <si>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</si>
  <si>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</si>
  <si>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</si>
  <si>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</si>
  <si>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</si>
  <si>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</si>
  <si>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</si>
  <si>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</si>
  <si>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</si>
  <si>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</si>
  <si>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</si>
  <si>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</si>
  <si>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</si>
  <si>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</si>
  <si>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</si>
  <si>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</si>
  <si>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</si>
  <si>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</si>
  <si>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</si>
  <si>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</si>
  <si>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</si>
  <si>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浜松市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</si>
  <si>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</si>
  <si>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</si>
  <si>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</si>
  <si>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</si>
  <si>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</si>
  <si>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</si>
  <si>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</si>
  <si>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</si>
  <si>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</si>
  <si>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</si>
  <si>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</si>
  <si>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</si>
  <si>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</si>
  <si>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</si>
  <si>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</si>
  <si>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</si>
  <si>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</si>
  <si>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</si>
  <si>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</si>
  <si>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</si>
  <si>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</si>
  <si>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</si>
  <si>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</si>
  <si>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</si>
  <si>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</si>
  <si>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</si>
  <si>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</si>
  <si>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</si>
  <si>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</si>
  <si>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</si>
  <si>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</si>
  <si>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</si>
  <si>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</si>
  <si>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</si>
  <si>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</si>
  <si>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</si>
  <si>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</si>
  <si>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</si>
  <si>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</si>
  <si>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</si>
  <si>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</si>
  <si>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</si>
  <si>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</si>
  <si>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</si>
  <si>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</si>
  <si>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</si>
  <si>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</si>
  <si>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</si>
  <si>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</si>
  <si>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</si>
  <si>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</si>
  <si>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</si>
  <si>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</si>
  <si>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</si>
  <si>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</si>
  <si>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</si>
  <si>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</si>
  <si>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</si>
  <si>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</si>
  <si>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</si>
  <si>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</si>
  <si>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</si>
  <si>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</si>
  <si>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</si>
  <si>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</si>
  <si>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</si>
  <si>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</si>
  <si>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</si>
  <si>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</si>
  <si>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</si>
  <si>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</si>
  <si>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</si>
  <si>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</si>
  <si>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</si>
  <si>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</si>
  <si>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</si>
  <si>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</si>
  <si>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</si>
  <si>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</si>
  <si>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</si>
  <si>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</si>
  <si>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</si>
  <si>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</si>
  <si>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</si>
  <si>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</si>
  <si>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</si>
  <si>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</si>
  <si>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</si>
  <si>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</si>
  <si>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</si>
  <si>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</si>
  <si>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</si>
  <si>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</si>
  <si>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</si>
  <si>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</si>
  <si>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</si>
  <si>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</si>
  <si>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</si>
  <si>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</si>
  <si>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</si>
  <si>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</si>
  <si>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</si>
  <si>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</si>
  <si>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</si>
  <si>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</si>
  <si>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</si>
  <si>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</si>
  <si>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</si>
  <si>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</si>
  <si>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</si>
  <si>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</si>
  <si>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</si>
  <si>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</si>
  <si>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静岡県浜松市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</si>
  <si>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</si>
  <si>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</si>
  <si>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</si>
  <si>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</si>
  <si>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</si>
  <si>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</si>
  <si>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</si>
  <si>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</si>
  <si>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</si>
  <si>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</si>
  <si>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</si>
  <si>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</si>
  <si>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</si>
  <si>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</si>
  <si>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</si>
  <si>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</si>
  <si>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</si>
  <si>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</si>
  <si>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</si>
  <si>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</si>
  <si>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</si>
  <si>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</si>
  <si>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</si>
  <si>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</si>
  <si>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</si>
  <si>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</si>
  <si>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</si>
  <si>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</si>
  <si>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</si>
  <si>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</si>
  <si>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</si>
  <si>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</si>
  <si>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</si>
  <si>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</si>
  <si>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</si>
  <si>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</si>
  <si>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</si>
  <si>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</si>
  <si>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</si>
  <si>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</si>
  <si>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</si>
  <si>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</si>
  <si>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</si>
  <si>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</si>
  <si>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</si>
  <si>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</si>
  <si>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</si>
  <si>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</si>
  <si>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</si>
  <si>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</si>
  <si>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</si>
  <si>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</si>
  <si>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</si>
  <si>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</si>
  <si>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</si>
  <si>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</si>
  <si>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</si>
  <si>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</si>
  <si>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</si>
  <si>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</si>
  <si>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</si>
  <si>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</si>
  <si>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</si>
  <si>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</si>
  <si>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</si>
  <si>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</si>
  <si>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</si>
  <si>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</si>
  <si>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</si>
  <si>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</si>
  <si>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</si>
  <si>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</si>
  <si>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</si>
  <si>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</si>
  <si>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</si>
  <si>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</si>
  <si>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</si>
  <si>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</si>
  <si>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</si>
  <si>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</si>
  <si>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</si>
  <si>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</si>
  <si>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</si>
  <si>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</si>
  <si>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</si>
  <si>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</si>
  <si>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</si>
  <si>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</si>
  <si>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</si>
  <si>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</si>
  <si>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</si>
  <si>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</si>
  <si>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</si>
  <si>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</si>
  <si>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</si>
  <si>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</si>
  <si>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</si>
  <si>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</si>
  <si>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</si>
  <si>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</si>
  <si>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</si>
  <si>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</si>
  <si>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</si>
  <si>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</si>
  <si>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</si>
  <si>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</si>
  <si>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</si>
  <si>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</si>
  <si>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</si>
  <si>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</si>
  <si>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</si>
  <si>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</si>
  <si>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</si>
  <si>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</si>
  <si>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</si>
  <si>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</si>
  <si>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</si>
  <si>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</si>
  <si>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</si>
  <si>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</si>
  <si>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</si>
  <si>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</si>
  <si>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</si>
  <si>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</si>
  <si>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</si>
  <si>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</si>
  <si>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</si>
  <si>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</si>
  <si>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</si>
  <si>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</si>
  <si>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</si>
  <si>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</si>
  <si>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</si>
  <si>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</si>
  <si>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</si>
  <si>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</si>
  <si>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</si>
  <si>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</si>
  <si>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</si>
  <si>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</si>
  <si>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</si>
  <si>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</si>
  <si>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</si>
  <si>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</si>
  <si>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</si>
  <si>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</si>
  <si>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静岡県浜松市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</si>
  <si>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</si>
  <si>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</si>
  <si>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</si>
  <si>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</si>
  <si>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</si>
  <si>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</si>
  <si>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</si>
  <si>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</si>
  <si>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</si>
  <si>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</si>
  <si>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</si>
  <si>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</si>
  <si>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</si>
  <si>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</si>
  <si>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</si>
  <si>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</si>
  <si>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</si>
  <si>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</si>
  <si>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</si>
  <si>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</si>
  <si>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母子寡婦福祉資金貸付事業</t>
    <phoneticPr fontId="5"/>
  </si>
  <si>
    <t>公共用地取得事業</t>
    <phoneticPr fontId="5"/>
  </si>
  <si>
    <t>育英事業</t>
    <phoneticPr fontId="5"/>
  </si>
  <si>
    <t>学童等災害共済事業</t>
    <phoneticPr fontId="5"/>
  </si>
  <si>
    <t>公債管理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</si>
  <si>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</si>
  <si>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</si>
  <si>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</si>
  <si>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</si>
  <si>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</si>
  <si>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</si>
  <si>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</si>
  <si>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</si>
  <si>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</si>
  <si>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</si>
  <si>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</si>
  <si>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</si>
  <si>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</si>
  <si>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</si>
  <si>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</si>
  <si>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</si>
  <si>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小型自動車競走事業</t>
    <phoneticPr fontId="5"/>
  </si>
  <si>
    <t>駐車場事業</t>
    <phoneticPr fontId="5"/>
  </si>
  <si>
    <t>病院事業</t>
    <phoneticPr fontId="5"/>
  </si>
  <si>
    <t>法適用企業</t>
    <phoneticPr fontId="5"/>
  </si>
  <si>
    <t>水道事業</t>
    <phoneticPr fontId="5"/>
  </si>
  <si>
    <t>下水道事業</t>
    <phoneticPr fontId="5"/>
  </si>
  <si>
    <t>と畜場・市場事業</t>
    <phoneticPr fontId="5"/>
  </si>
  <si>
    <t>法非適用企業</t>
    <phoneticPr fontId="5"/>
  </si>
  <si>
    <t>農業集落排水事業</t>
    <phoneticPr fontId="5"/>
  </si>
  <si>
    <t>中央卸売市場事業</t>
    <phoneticPr fontId="5"/>
  </si>
  <si>
    <t>簡易水道事業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</si>
  <si>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</si>
  <si>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</si>
  <si>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</si>
  <si>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</si>
  <si>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</si>
  <si>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</si>
  <si>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</si>
  <si>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</si>
  <si>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</si>
  <si>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</si>
  <si>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</si>
  <si>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</si>
  <si>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</si>
  <si>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</si>
  <si>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</si>
  <si>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</si>
  <si>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</si>
  <si>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</si>
  <si>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</si>
  <si>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</si>
  <si>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</si>
  <si>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</si>
  <si>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</si>
  <si>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</si>
  <si>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</si>
  <si>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</si>
  <si>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</si>
  <si>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</si>
  <si>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</si>
  <si>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</si>
  <si>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</si>
  <si>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</si>
  <si>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</si>
  <si>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</si>
  <si>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</si>
  <si>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</si>
  <si>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</si>
  <si>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</si>
  <si>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</si>
  <si>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</si>
  <si>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</si>
  <si>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</si>
  <si>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</si>
  <si>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</si>
  <si>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</si>
  <si>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</si>
  <si>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</si>
  <si>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</si>
  <si>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</si>
  <si>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</si>
  <si>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</si>
  <si>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</si>
  <si>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</si>
  <si>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</si>
  <si>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</si>
  <si>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</si>
  <si>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</si>
  <si>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</si>
  <si>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</si>
  <si>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</si>
  <si>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</si>
  <si>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</si>
  <si>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</si>
  <si>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</si>
  <si>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</si>
  <si>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</si>
  <si>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</si>
  <si>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</si>
  <si>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</si>
  <si>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</si>
  <si>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</si>
  <si>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</si>
  <si>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</si>
  <si>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</si>
  <si>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</si>
  <si>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</si>
  <si>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</si>
  <si>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</si>
  <si>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</si>
  <si>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</si>
  <si>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</si>
  <si>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</si>
  <si>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</si>
  <si>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</si>
  <si>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</si>
  <si>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</si>
  <si>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</si>
  <si>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</si>
  <si>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</si>
  <si>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</si>
  <si>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</si>
  <si>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</si>
  <si>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</si>
  <si>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</si>
  <si>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</si>
  <si>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</si>
  <si>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</si>
  <si>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</si>
  <si>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</si>
  <si>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</si>
  <si>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</si>
  <si>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</si>
  <si>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</si>
  <si>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</si>
  <si>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</si>
  <si>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</si>
  <si>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</si>
  <si>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</si>
  <si>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</si>
  <si>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</si>
  <si>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</si>
  <si>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</si>
  <si>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</si>
  <si>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</si>
  <si>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</si>
  <si>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</si>
  <si>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</si>
  <si>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</si>
  <si>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</si>
  <si>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</si>
  <si>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</si>
  <si>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</si>
  <si>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</si>
  <si>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</si>
  <si>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</si>
  <si>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</si>
  <si>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</si>
  <si>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</si>
  <si>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</si>
  <si>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</si>
  <si>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</si>
  <si>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</si>
  <si>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</si>
  <si>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</si>
  <si>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</si>
  <si>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0.75</t>
  </si>
  <si>
    <t>▲ 0.02</t>
  </si>
  <si>
    <t>水道事業</t>
  </si>
  <si>
    <t>一般会計</t>
  </si>
  <si>
    <t>病院事業</t>
  </si>
  <si>
    <t>下水道事業</t>
  </si>
  <si>
    <t>国民健康保険事業</t>
  </si>
  <si>
    <t>小型自動車競走事業</t>
  </si>
  <si>
    <t>介護保険事業</t>
  </si>
  <si>
    <t>駐車場事業</t>
  </si>
  <si>
    <t>その他会計（赤字）</t>
  </si>
  <si>
    <t>その他会計（黒字）</t>
  </si>
  <si>
    <t>-</t>
    <phoneticPr fontId="2"/>
  </si>
  <si>
    <t>-</t>
    <phoneticPr fontId="2"/>
  </si>
  <si>
    <t>浜名湖競艇企業団</t>
    <phoneticPr fontId="2"/>
  </si>
  <si>
    <t>東遠学園組合</t>
    <phoneticPr fontId="2"/>
  </si>
  <si>
    <t>浜名学園組合</t>
    <phoneticPr fontId="2"/>
  </si>
  <si>
    <t>養護老人ホームとよおか管理組合</t>
    <phoneticPr fontId="2"/>
  </si>
  <si>
    <t>静岡県後期高齢者医療広域連合（一般会計）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24"/>
  </si>
  <si>
    <t>静岡県後期高齢者医療広域連合（特別会計）</t>
    <rPh sb="0" eb="3">
      <t>シズオカケン</t>
    </rPh>
    <rPh sb="3" eb="5">
      <t>コウキ</t>
    </rPh>
    <rPh sb="5" eb="8">
      <t>コウレイシャ</t>
    </rPh>
    <rPh sb="8" eb="10">
      <t>イリョウ</t>
    </rPh>
    <rPh sb="10" eb="12">
      <t>コウイキ</t>
    </rPh>
    <rPh sb="12" eb="14">
      <t>レンゴウ</t>
    </rPh>
    <rPh sb="15" eb="17">
      <t>トクベツ</t>
    </rPh>
    <rPh sb="17" eb="19">
      <t>カイケイ</t>
    </rPh>
    <phoneticPr fontId="24"/>
  </si>
  <si>
    <t>浜松市体育協会</t>
  </si>
  <si>
    <t>浜松市医療公社</t>
  </si>
  <si>
    <t>浜松市花みどり振興財団</t>
    <rPh sb="3" eb="4">
      <t>ハナ</t>
    </rPh>
    <rPh sb="7" eb="9">
      <t>シンコウ</t>
    </rPh>
    <rPh sb="9" eb="11">
      <t>ザイダン</t>
    </rPh>
    <phoneticPr fontId="1"/>
  </si>
  <si>
    <t>浜松国際交流協会</t>
  </si>
  <si>
    <t>浜松市勤労福祉協会</t>
  </si>
  <si>
    <t>浜松家内労働福祉センター</t>
  </si>
  <si>
    <t>浜松観光コンベンションビューロー</t>
  </si>
  <si>
    <t>浜松市土地開発公社</t>
  </si>
  <si>
    <t>浜松まちづくり公社</t>
  </si>
  <si>
    <t>浜松市文化振興財団</t>
  </si>
  <si>
    <t>浜松交響楽団</t>
  </si>
  <si>
    <t>浜松市清掃公社</t>
  </si>
  <si>
    <t>なゆた浜北</t>
  </si>
  <si>
    <t>○</t>
  </si>
  <si>
    <t>法適用企業</t>
    <rPh sb="0" eb="1">
      <t>ホウ</t>
    </rPh>
    <rPh sb="1" eb="3">
      <t>テキヨウ</t>
    </rPh>
    <rPh sb="3" eb="5">
      <t>キギョウ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</si>
</sst>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55769</c:v>
                </c:pt>
                <c:pt idx="1">
                  <c:v>52334</c:v>
                </c:pt>
                <c:pt idx="2">
                  <c:v>48794</c:v>
                </c:pt>
                <c:pt idx="3">
                  <c:v>47129</c:v>
                </c:pt>
                <c:pt idx="4">
                  <c:v>50848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67295</c:v>
                </c:pt>
                <c:pt idx="1">
                  <c:v>73180</c:v>
                </c:pt>
                <c:pt idx="2">
                  <c:v>64942</c:v>
                </c:pt>
                <c:pt idx="3">
                  <c:v>47077</c:v>
                </c:pt>
                <c:pt idx="4">
                  <c:v>54400</c:v>
                </c:pt>
              </c:numCache>
            </c:numRef>
          </c:val>
          <c:smooth val="0"/>
        </c:ser>
        <c:dLbls>
          <c:showLegendKey val="0"/>
          <c:showVal val="0"/>
          <c:showCatName val="0"/>
          <c:showSerName val="0"/>
          <c:showPercent val="0"/>
          <c:showBubbleSize val="0"/>
        </c:dLbls>
        <c:marker val="1"/>
        <c:smooth val="0"/>
        <c:axId val="163337728"/>
        <c:axId val="163339648"/>
      </c:lineChart>
      <c:catAx>
        <c:axId val="1633377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339648"/>
        <c:crosses val="autoZero"/>
        <c:auto val="1"/>
        <c:lblAlgn val="ctr"/>
        <c:lblOffset val="100"/>
        <c:tickLblSkip val="1"/>
        <c:tickMarkSkip val="1"/>
        <c:noMultiLvlLbl val="0"/>
      </c:catAx>
      <c:valAx>
        <c:axId val="1633396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337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3.4</c:v>
                </c:pt>
                <c:pt idx="1">
                  <c:v>3.4</c:v>
                </c:pt>
                <c:pt idx="2">
                  <c:v>3.37</c:v>
                </c:pt>
                <c:pt idx="3">
                  <c:v>3.74</c:v>
                </c:pt>
                <c:pt idx="4">
                  <c:v>3.74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8.44</c:v>
                </c:pt>
                <c:pt idx="1">
                  <c:v>8.56</c:v>
                </c:pt>
                <c:pt idx="2">
                  <c:v>8.65</c:v>
                </c:pt>
                <c:pt idx="3">
                  <c:v>8.59</c:v>
                </c:pt>
                <c:pt idx="4">
                  <c:v>8.5299999999999994</c:v>
                </c:pt>
              </c:numCache>
            </c:numRef>
          </c:val>
        </c:ser>
        <c:dLbls>
          <c:showLegendKey val="0"/>
          <c:showVal val="0"/>
          <c:showCatName val="0"/>
          <c:showSerName val="0"/>
          <c:showPercent val="0"/>
          <c:showBubbleSize val="0"/>
        </c:dLbls>
        <c:gapWidth val="250"/>
        <c:overlap val="100"/>
        <c:axId val="165838208"/>
        <c:axId val="165844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-0.75</c:v>
                </c:pt>
                <c:pt idx="1">
                  <c:v>0.02</c:v>
                </c:pt>
                <c:pt idx="2">
                  <c:v>-0.02</c:v>
                </c:pt>
                <c:pt idx="3">
                  <c:v>0.83</c:v>
                </c:pt>
                <c:pt idx="4">
                  <c:v>0.18</c:v>
                </c:pt>
              </c:numCache>
            </c:numRef>
          </c:val>
          <c:smooth val="0"/>
        </c:ser>
        <c:dLbls>
          <c:showLegendKey val="0"/>
          <c:showVal val="0"/>
          <c:showCatName val="0"/>
          <c:showSerName val="0"/>
          <c:showPercent val="0"/>
          <c:showBubbleSize val="0"/>
        </c:dLbls>
        <c:marker val="1"/>
        <c:smooth val="0"/>
        <c:axId val="165838208"/>
        <c:axId val="165844480"/>
      </c:lineChart>
      <c:catAx>
        <c:axId val="16583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844480"/>
        <c:crosses val="autoZero"/>
        <c:auto val="1"/>
        <c:lblAlgn val="ctr"/>
        <c:lblOffset val="100"/>
        <c:tickLblSkip val="1"/>
        <c:tickMarkSkip val="1"/>
        <c:noMultiLvlLbl val="0"/>
      </c:catAx>
      <c:valAx>
        <c:axId val="165844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83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0.26</c:v>
                </c:pt>
                <c:pt idx="2">
                  <c:v>#N/A</c:v>
                </c:pt>
                <c:pt idx="3">
                  <c:v>0.22</c:v>
                </c:pt>
                <c:pt idx="4">
                  <c:v>#N/A</c:v>
                </c:pt>
                <c:pt idx="5">
                  <c:v>0.18</c:v>
                </c:pt>
                <c:pt idx="6">
                  <c:v>#N/A</c:v>
                </c:pt>
                <c:pt idx="7">
                  <c:v>0.21</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0.08</c:v>
                </c:pt>
              </c:numCache>
            </c:numRef>
          </c:val>
        </c:ser>
        <c:ser>
          <c:idx val="3"/>
          <c:order val="3"/>
          <c:tx>
            <c:strRef>
              <c:f>データシート!$A$30</c:f>
              <c:strCache>
                <c:ptCount val="1"/>
                <c:pt idx="0">
                  <c:v>介護保険事業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7.0000000000000007E-2</c:v>
                </c:pt>
                <c:pt idx="2">
                  <c:v>#N/A</c:v>
                </c:pt>
                <c:pt idx="3">
                  <c:v>0.1</c:v>
                </c:pt>
                <c:pt idx="4">
                  <c:v>#N/A</c:v>
                </c:pt>
                <c:pt idx="5">
                  <c:v>0.14000000000000001</c:v>
                </c:pt>
                <c:pt idx="6">
                  <c:v>#N/A</c:v>
                </c:pt>
                <c:pt idx="7">
                  <c:v>0.17</c:v>
                </c:pt>
                <c:pt idx="8">
                  <c:v>#N/A</c:v>
                </c:pt>
                <c:pt idx="9">
                  <c:v>0.24</c:v>
                </c:pt>
              </c:numCache>
            </c:numRef>
          </c:val>
        </c:ser>
        <c:ser>
          <c:idx val="4"/>
          <c:order val="4"/>
          <c:tx>
            <c:strRef>
              <c:f>データシート!$A$31</c:f>
              <c:strCache>
                <c:ptCount val="1"/>
                <c:pt idx="0">
                  <c:v>小型自動車競走事業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0.45</c:v>
                </c:pt>
                <c:pt idx="2">
                  <c:v>#N/A</c:v>
                </c:pt>
                <c:pt idx="3">
                  <c:v>0.47</c:v>
                </c:pt>
                <c:pt idx="4">
                  <c:v>#N/A</c:v>
                </c:pt>
                <c:pt idx="5">
                  <c:v>0.5</c:v>
                </c:pt>
                <c:pt idx="6">
                  <c:v>#N/A</c:v>
                </c:pt>
                <c:pt idx="7">
                  <c:v>0.39</c:v>
                </c:pt>
                <c:pt idx="8">
                  <c:v>#N/A</c:v>
                </c:pt>
                <c:pt idx="9">
                  <c:v>0.39</c:v>
                </c:pt>
              </c:numCache>
            </c:numRef>
          </c:val>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0.45</c:v>
                </c:pt>
                <c:pt idx="2">
                  <c:v>#N/A</c:v>
                </c:pt>
                <c:pt idx="3">
                  <c:v>1.06</c:v>
                </c:pt>
                <c:pt idx="4">
                  <c:v>#N/A</c:v>
                </c:pt>
                <c:pt idx="5">
                  <c:v>1.27</c:v>
                </c:pt>
                <c:pt idx="6">
                  <c:v>#N/A</c:v>
                </c:pt>
                <c:pt idx="7">
                  <c:v>1.19</c:v>
                </c:pt>
                <c:pt idx="8">
                  <c:v>#N/A</c:v>
                </c:pt>
                <c:pt idx="9">
                  <c:v>0.54</c:v>
                </c:pt>
              </c:numCache>
            </c:numRef>
          </c:val>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0.46</c:v>
                </c:pt>
                <c:pt idx="2">
                  <c:v>#N/A</c:v>
                </c:pt>
                <c:pt idx="3">
                  <c:v>0.67</c:v>
                </c:pt>
                <c:pt idx="4">
                  <c:v>#N/A</c:v>
                </c:pt>
                <c:pt idx="5">
                  <c:v>0.64</c:v>
                </c:pt>
                <c:pt idx="6">
                  <c:v>#N/A</c:v>
                </c:pt>
                <c:pt idx="7">
                  <c:v>0.99</c:v>
                </c:pt>
                <c:pt idx="8">
                  <c:v>#N/A</c:v>
                </c:pt>
                <c:pt idx="9">
                  <c:v>1.21</c:v>
                </c:pt>
              </c:numCache>
            </c:numRef>
          </c:val>
        </c:ser>
        <c:ser>
          <c:idx val="7"/>
          <c:order val="7"/>
          <c:tx>
            <c:strRef>
              <c:f>データシート!$A$34</c:f>
              <c:strCache>
                <c:ptCount val="1"/>
                <c:pt idx="0">
                  <c:v>病院事業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1.26</c:v>
                </c:pt>
                <c:pt idx="2">
                  <c:v>#N/A</c:v>
                </c:pt>
                <c:pt idx="3">
                  <c:v>1.58</c:v>
                </c:pt>
                <c:pt idx="4">
                  <c:v>#N/A</c:v>
                </c:pt>
                <c:pt idx="5">
                  <c:v>2.02</c:v>
                </c:pt>
                <c:pt idx="6">
                  <c:v>#N/A</c:v>
                </c:pt>
                <c:pt idx="7">
                  <c:v>2.16</c:v>
                </c:pt>
                <c:pt idx="8">
                  <c:v>#N/A</c:v>
                </c:pt>
                <c:pt idx="9">
                  <c:v>1.85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3.37</c:v>
                </c:pt>
                <c:pt idx="2">
                  <c:v>#N/A</c:v>
                </c:pt>
                <c:pt idx="3">
                  <c:v>3.37</c:v>
                </c:pt>
                <c:pt idx="4">
                  <c:v>#N/A</c:v>
                </c:pt>
                <c:pt idx="5">
                  <c:v>3.36</c:v>
                </c:pt>
                <c:pt idx="6">
                  <c:v>#N/A</c:v>
                </c:pt>
                <c:pt idx="7">
                  <c:v>3.74</c:v>
                </c:pt>
                <c:pt idx="8">
                  <c:v>#N/A</c:v>
                </c:pt>
                <c:pt idx="9">
                  <c:v>3.74</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5.84</c:v>
                </c:pt>
                <c:pt idx="2">
                  <c:v>#N/A</c:v>
                </c:pt>
                <c:pt idx="3">
                  <c:v>4.63</c:v>
                </c:pt>
                <c:pt idx="4">
                  <c:v>#N/A</c:v>
                </c:pt>
                <c:pt idx="5">
                  <c:v>5.43</c:v>
                </c:pt>
                <c:pt idx="6">
                  <c:v>#N/A</c:v>
                </c:pt>
                <c:pt idx="7">
                  <c:v>5.66</c:v>
                </c:pt>
                <c:pt idx="8">
                  <c:v>#N/A</c:v>
                </c:pt>
                <c:pt idx="9">
                  <c:v>5.89</c:v>
                </c:pt>
              </c:numCache>
            </c:numRef>
          </c:val>
        </c:ser>
        <c:dLbls>
          <c:showLegendKey val="0"/>
          <c:showVal val="0"/>
          <c:showCatName val="0"/>
          <c:showSerName val="0"/>
          <c:showPercent val="0"/>
          <c:showBubbleSize val="0"/>
        </c:dLbls>
        <c:gapWidth val="150"/>
        <c:overlap val="100"/>
        <c:axId val="161290112"/>
        <c:axId val="161291648"/>
      </c:barChart>
      <c:catAx>
        <c:axId val="16129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291648"/>
        <c:crosses val="autoZero"/>
        <c:auto val="1"/>
        <c:lblAlgn val="ctr"/>
        <c:lblOffset val="100"/>
        <c:tickLblSkip val="1"/>
        <c:tickMarkSkip val="1"/>
        <c:noMultiLvlLbl val="0"/>
      </c:catAx>
      <c:valAx>
        <c:axId val="16129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290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26935</c:v>
                </c:pt>
                <c:pt idx="5">
                  <c:v>27855</c:v>
                </c:pt>
                <c:pt idx="8">
                  <c:v>29074</c:v>
                </c:pt>
                <c:pt idx="11">
                  <c:v>29652</c:v>
                </c:pt>
                <c:pt idx="14">
                  <c:v>33028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2435</c:v>
                </c:pt>
                <c:pt idx="3">
                  <c:v>2805</c:v>
                </c:pt>
                <c:pt idx="6">
                  <c:v>3253</c:v>
                </c:pt>
                <c:pt idx="9">
                  <c:v>3875</c:v>
                </c:pt>
                <c:pt idx="12">
                  <c:v>4922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c:v>
                </c:pt>
                <c:pt idx="3">
                  <c:v>5</c:v>
                </c:pt>
                <c:pt idx="6">
                  <c:v>4</c:v>
                </c:pt>
                <c:pt idx="9">
                  <c:v>4</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7126</c:v>
                </c:pt>
                <c:pt idx="3">
                  <c:v>6923</c:v>
                </c:pt>
                <c:pt idx="6">
                  <c:v>6738</c:v>
                </c:pt>
                <c:pt idx="9">
                  <c:v>6510</c:v>
                </c:pt>
                <c:pt idx="12">
                  <c:v>6427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673</c:v>
                </c:pt>
                <c:pt idx="3">
                  <c:v>1007</c:v>
                </c:pt>
                <c:pt idx="6">
                  <c:v>1333</c:v>
                </c:pt>
                <c:pt idx="9">
                  <c:v>1667</c:v>
                </c:pt>
                <c:pt idx="12">
                  <c:v>2000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35331</c:v>
                </c:pt>
                <c:pt idx="3">
                  <c:v>34994</c:v>
                </c:pt>
                <c:pt idx="6">
                  <c:v>34586</c:v>
                </c:pt>
                <c:pt idx="9">
                  <c:v>35097</c:v>
                </c:pt>
                <c:pt idx="12">
                  <c:v>34933</c:v>
                </c:pt>
              </c:numCache>
            </c:numRef>
          </c:val>
        </c:ser>
        <c:dLbls>
          <c:showLegendKey val="0"/>
          <c:showVal val="0"/>
          <c:showCatName val="0"/>
          <c:showSerName val="0"/>
          <c:showPercent val="0"/>
          <c:showBubbleSize val="0"/>
        </c:dLbls>
        <c:gapWidth val="100"/>
        <c:overlap val="100"/>
        <c:axId val="164869632"/>
        <c:axId val="164871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18635</c:v>
                </c:pt>
                <c:pt idx="2">
                  <c:v>#N/A</c:v>
                </c:pt>
                <c:pt idx="3">
                  <c:v>#N/A</c:v>
                </c:pt>
                <c:pt idx="4">
                  <c:v>17879</c:v>
                </c:pt>
                <c:pt idx="5">
                  <c:v>#N/A</c:v>
                </c:pt>
                <c:pt idx="6">
                  <c:v>#N/A</c:v>
                </c:pt>
                <c:pt idx="7">
                  <c:v>16840</c:v>
                </c:pt>
                <c:pt idx="8">
                  <c:v>#N/A</c:v>
                </c:pt>
                <c:pt idx="9">
                  <c:v>#N/A</c:v>
                </c:pt>
                <c:pt idx="10">
                  <c:v>17501</c:v>
                </c:pt>
                <c:pt idx="11">
                  <c:v>#N/A</c:v>
                </c:pt>
                <c:pt idx="12">
                  <c:v>#N/A</c:v>
                </c:pt>
                <c:pt idx="13">
                  <c:v>15257</c:v>
                </c:pt>
                <c:pt idx="14">
                  <c:v>#N/A</c:v>
                </c:pt>
              </c:numCache>
            </c:numRef>
          </c:val>
          <c:smooth val="0"/>
        </c:ser>
        <c:dLbls>
          <c:showLegendKey val="0"/>
          <c:showVal val="0"/>
          <c:showCatName val="0"/>
          <c:showSerName val="0"/>
          <c:showPercent val="0"/>
          <c:showBubbleSize val="0"/>
        </c:dLbls>
        <c:marker val="1"/>
        <c:smooth val="0"/>
        <c:axId val="164869632"/>
        <c:axId val="164871552"/>
      </c:lineChart>
      <c:catAx>
        <c:axId val="16486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871552"/>
        <c:crosses val="autoZero"/>
        <c:auto val="1"/>
        <c:lblAlgn val="ctr"/>
        <c:lblOffset val="100"/>
        <c:tickLblSkip val="1"/>
        <c:tickMarkSkip val="1"/>
        <c:noMultiLvlLbl val="0"/>
      </c:catAx>
      <c:valAx>
        <c:axId val="16487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86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259060</c:v>
                </c:pt>
                <c:pt idx="5">
                  <c:v>278644</c:v>
                </c:pt>
                <c:pt idx="8">
                  <c:v>295745</c:v>
                </c:pt>
                <c:pt idx="11">
                  <c:v>304091</c:v>
                </c:pt>
                <c:pt idx="14">
                  <c:v>312263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68948</c:v>
                </c:pt>
                <c:pt idx="5">
                  <c:v>69766</c:v>
                </c:pt>
                <c:pt idx="8">
                  <c:v>58333</c:v>
                </c:pt>
                <c:pt idx="11">
                  <c:v>57421</c:v>
                </c:pt>
                <c:pt idx="14">
                  <c:v>58690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29521</c:v>
                </c:pt>
                <c:pt idx="5">
                  <c:v>31424</c:v>
                </c:pt>
                <c:pt idx="8">
                  <c:v>35932</c:v>
                </c:pt>
                <c:pt idx="11">
                  <c:v>45747</c:v>
                </c:pt>
                <c:pt idx="14">
                  <c:v>56714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17807</c:v>
                </c:pt>
                <c:pt idx="3">
                  <c:v>14045</c:v>
                </c:pt>
                <c:pt idx="6">
                  <c:v>9664</c:v>
                </c:pt>
                <c:pt idx="9">
                  <c:v>4457</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49517</c:v>
                </c:pt>
                <c:pt idx="3">
                  <c:v>47387</c:v>
                </c:pt>
                <c:pt idx="6">
                  <c:v>46419</c:v>
                </c:pt>
                <c:pt idx="9">
                  <c:v>45798</c:v>
                </c:pt>
                <c:pt idx="12">
                  <c:v>43509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187</c:v>
                </c:pt>
                <c:pt idx="3">
                  <c:v>170</c:v>
                </c:pt>
                <c:pt idx="6">
                  <c:v>153</c:v>
                </c:pt>
                <c:pt idx="9">
                  <c:v>133</c:v>
                </c:pt>
                <c:pt idx="12">
                  <c:v>116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116104</c:v>
                </c:pt>
                <c:pt idx="3">
                  <c:v>110308</c:v>
                </c:pt>
                <c:pt idx="6">
                  <c:v>103598</c:v>
                </c:pt>
                <c:pt idx="9">
                  <c:v>97270</c:v>
                </c:pt>
                <c:pt idx="12">
                  <c:v>94179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22100</c:v>
                </c:pt>
                <c:pt idx="3">
                  <c:v>20914</c:v>
                </c:pt>
                <c:pt idx="6">
                  <c:v>17866</c:v>
                </c:pt>
                <c:pt idx="9">
                  <c:v>15006</c:v>
                </c:pt>
                <c:pt idx="12">
                  <c:v>13763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285435</c:v>
                </c:pt>
                <c:pt idx="3">
                  <c:v>285562</c:v>
                </c:pt>
                <c:pt idx="6">
                  <c:v>292435</c:v>
                </c:pt>
                <c:pt idx="9">
                  <c:v>287679</c:v>
                </c:pt>
                <c:pt idx="12">
                  <c:v>289757</c:v>
                </c:pt>
              </c:numCache>
            </c:numRef>
          </c:val>
        </c:ser>
        <c:dLbls>
          <c:showLegendKey val="0"/>
          <c:showVal val="0"/>
          <c:showCatName val="0"/>
          <c:showSerName val="0"/>
          <c:showPercent val="0"/>
          <c:showBubbleSize val="0"/>
        </c:dLbls>
        <c:gapWidth val="100"/>
        <c:overlap val="100"/>
        <c:axId val="165021568"/>
        <c:axId val="165031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133621</c:v>
                </c:pt>
                <c:pt idx="2">
                  <c:v>#N/A</c:v>
                </c:pt>
                <c:pt idx="3">
                  <c:v>#N/A</c:v>
                </c:pt>
                <c:pt idx="4">
                  <c:v>98553</c:v>
                </c:pt>
                <c:pt idx="5">
                  <c:v>#N/A</c:v>
                </c:pt>
                <c:pt idx="6">
                  <c:v>#N/A</c:v>
                </c:pt>
                <c:pt idx="7">
                  <c:v>80125</c:v>
                </c:pt>
                <c:pt idx="8">
                  <c:v>#N/A</c:v>
                </c:pt>
                <c:pt idx="9">
                  <c:v>#N/A</c:v>
                </c:pt>
                <c:pt idx="10">
                  <c:v>43084</c:v>
                </c:pt>
                <c:pt idx="11">
                  <c:v>#N/A</c:v>
                </c:pt>
                <c:pt idx="12">
                  <c:v>#N/A</c:v>
                </c:pt>
                <c:pt idx="13">
                  <c:v>13657</c:v>
                </c:pt>
                <c:pt idx="14">
                  <c:v>#N/A</c:v>
                </c:pt>
              </c:numCache>
            </c:numRef>
          </c:val>
          <c:smooth val="0"/>
        </c:ser>
        <c:dLbls>
          <c:showLegendKey val="0"/>
          <c:showVal val="0"/>
          <c:showCatName val="0"/>
          <c:showSerName val="0"/>
          <c:showPercent val="0"/>
          <c:showBubbleSize val="0"/>
        </c:dLbls>
        <c:marker val="1"/>
        <c:smooth val="0"/>
        <c:axId val="165021568"/>
        <c:axId val="165031936"/>
      </c:lineChart>
      <c:catAx>
        <c:axId val="16502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5031936"/>
        <c:crosses val="autoZero"/>
        <c:auto val="1"/>
        <c:lblAlgn val="ctr"/>
        <c:lblOffset val="100"/>
        <c:tickLblSkip val="1"/>
        <c:tickMarkSkip val="1"/>
        <c:noMultiLvlLbl val="0"/>
      </c:catAx>
      <c:valAx>
        <c:axId val="16503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02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812,286
790,959
1,558.04
288,578,705
280,152,448
6,612,446
176,610,218
278,346,033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類似団体内では中位に位置し、景気低迷に伴う市民税の減等により 平成</a:t>
          </a:r>
          <a:r>
            <a:rPr lang="en-US" altLang="ja-JP" sz="1100">
              <a:solidFill>
                <a:schemeClr val="dk1"/>
              </a:solidFill>
              <a:effectLst/>
              <a:latin typeface="+mn-lt"/>
              <a:ea typeface="+mn-ea"/>
              <a:cs typeface="+mn-cs"/>
            </a:rPr>
            <a:t>20</a:t>
          </a:r>
          <a:r>
            <a:rPr lang="ja-JP" altLang="en-US" sz="1100">
              <a:solidFill>
                <a:schemeClr val="dk1"/>
              </a:solidFill>
              <a:effectLst/>
              <a:latin typeface="+mn-lt"/>
              <a:ea typeface="+mn-ea"/>
              <a:cs typeface="+mn-cs"/>
            </a:rPr>
            <a:t>年度をピークに減少していたが、平成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年度は法人市民税の税収の 増などにより基準財政収入額が増加し前年度より増加した。今後も引き続き、 行財政改革により歳出の削減に努めるとともに歳入の確保に努め、財政基盤を 強化していく。 </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90170</xdr:rowOff>
    </xdr:to>
    <xdr:cxnSp macro="">
      <xdr:nvCxnSpPr>
        <xdr:cNvPr id="61" name="直線コネクタ 60"/>
        <xdr:cNvCxnSpPr/>
      </xdr:nvCxnSpPr>
      <xdr:spPr>
        <a:xfrm flipV="1">
          <a:off x="4953000" y="626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62247</xdr:rowOff>
    </xdr:from>
    <xdr:ext cx="762000" cy="259045"/>
    <xdr:sp macro="" textlink="">
      <xdr:nvSpPr>
        <xdr:cNvPr id="62" name="財政力最小値テキスト"/>
        <xdr:cNvSpPr txBox="1"/>
      </xdr:nvSpPr>
      <xdr:spPr>
        <a:xfrm>
          <a:off x="5041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0.68</a:t>
          </a:r>
          <a:endParaRPr kumimoji="1" lang="ja-JP" altLang="en-US" sz="1000" b="1">
            <a:latin typeface="ＭＳ Ｐゴシック"/>
          </a:endParaRPr>
        </a:p>
      </xdr:txBody>
    </xdr:sp>
    <xdr:clientData/>
  </xdr:oneCellAnchor>
  <xdr:twoCellAnchor>
    <xdr:from>
      <xdr:col>7</xdr:col>
      <xdr:colOff>63500</xdr:colOff>
      <xdr:row>45</xdr:row>
      <xdr:rowOff>90170</xdr:rowOff>
    </xdr:from>
    <xdr:to>
      <xdr:col>7</xdr:col>
      <xdr:colOff>241300</xdr:colOff>
      <xdr:row>45</xdr:row>
      <xdr:rowOff>90170</xdr:rowOff>
    </xdr:to>
    <xdr:cxnSp macro="">
      <xdr:nvCxnSpPr>
        <xdr:cNvPr id="63" name="直線コネクタ 62"/>
        <xdr:cNvCxnSpPr/>
      </xdr:nvCxnSpPr>
      <xdr:spPr>
        <a:xfrm>
          <a:off x="4864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30480</xdr:rowOff>
    </xdr:from>
    <xdr:to>
      <xdr:col>7</xdr:col>
      <xdr:colOff>152400</xdr:colOff>
      <xdr:row>40</xdr:row>
      <xdr:rowOff>127000</xdr:rowOff>
    </xdr:to>
    <xdr:cxnSp macro="">
      <xdr:nvCxnSpPr>
        <xdr:cNvPr id="66" name="直線コネクタ 65"/>
        <xdr:cNvCxnSpPr/>
      </xdr:nvCxnSpPr>
      <xdr:spPr>
        <a:xfrm flipV="1">
          <a:off x="4114800" y="68884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7"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8" name="フローチャート : 判断 67"/>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78740</xdr:rowOff>
    </xdr:from>
    <xdr:to>
      <xdr:col>6</xdr:col>
      <xdr:colOff>0</xdr:colOff>
      <xdr:row>40</xdr:row>
      <xdr:rowOff>127000</xdr:rowOff>
    </xdr:to>
    <xdr:cxnSp macro="">
      <xdr:nvCxnSpPr>
        <xdr:cNvPr id="69" name="直線コネクタ 68"/>
        <xdr:cNvCxnSpPr/>
      </xdr:nvCxnSpPr>
      <xdr:spPr>
        <a:xfrm>
          <a:off x="3225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124460</xdr:rowOff>
    </xdr:from>
    <xdr:to>
      <xdr:col>6</xdr:col>
      <xdr:colOff>50800</xdr:colOff>
      <xdr:row>41</xdr:row>
      <xdr:rowOff>54610</xdr:rowOff>
    </xdr:to>
    <xdr:sp macro="" textlink="">
      <xdr:nvSpPr>
        <xdr:cNvPr id="70" name="フローチャート : 判断 69"/>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39387</xdr:rowOff>
    </xdr:from>
    <xdr:ext cx="736600" cy="259045"/>
    <xdr:sp macro="" textlink="">
      <xdr:nvSpPr>
        <xdr:cNvPr id="71" name="テキスト ボックス 70"/>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153670</xdr:rowOff>
    </xdr:from>
    <xdr:to>
      <xdr:col>4</xdr:col>
      <xdr:colOff>482600</xdr:colOff>
      <xdr:row>40</xdr:row>
      <xdr:rowOff>78740</xdr:rowOff>
    </xdr:to>
    <xdr:cxnSp macro="">
      <xdr:nvCxnSpPr>
        <xdr:cNvPr id="72" name="直線コネクタ 71"/>
        <xdr:cNvCxnSpPr/>
      </xdr:nvCxnSpPr>
      <xdr:spPr>
        <a:xfrm>
          <a:off x="2336800" y="68402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27940</xdr:rowOff>
    </xdr:from>
    <xdr:to>
      <xdr:col>4</xdr:col>
      <xdr:colOff>533400</xdr:colOff>
      <xdr:row>40</xdr:row>
      <xdr:rowOff>129540</xdr:rowOff>
    </xdr:to>
    <xdr:sp macro="" textlink="">
      <xdr:nvSpPr>
        <xdr:cNvPr id="73" name="フローチャート : 判断 72"/>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114317</xdr:rowOff>
    </xdr:from>
    <xdr:ext cx="762000" cy="259045"/>
    <xdr:sp macro="" textlink="">
      <xdr:nvSpPr>
        <xdr:cNvPr id="74" name="テキスト ボックス 73"/>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8890</xdr:rowOff>
    </xdr:from>
    <xdr:to>
      <xdr:col>3</xdr:col>
      <xdr:colOff>279400</xdr:colOff>
      <xdr:row>39</xdr:row>
      <xdr:rowOff>153670</xdr:rowOff>
    </xdr:to>
    <xdr:cxnSp macro="">
      <xdr:nvCxnSpPr>
        <xdr:cNvPr id="75" name="直線コネクタ 74"/>
        <xdr:cNvCxnSpPr/>
      </xdr:nvCxnSpPr>
      <xdr:spPr>
        <a:xfrm>
          <a:off x="1447800" y="66954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151130</xdr:rowOff>
    </xdr:from>
    <xdr:to>
      <xdr:col>3</xdr:col>
      <xdr:colOff>330200</xdr:colOff>
      <xdr:row>40</xdr:row>
      <xdr:rowOff>81280</xdr:rowOff>
    </xdr:to>
    <xdr:sp macro="" textlink="">
      <xdr:nvSpPr>
        <xdr:cNvPr id="76" name="フローチャート : 判断 75"/>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66057</xdr:rowOff>
    </xdr:from>
    <xdr:ext cx="762000" cy="259045"/>
    <xdr:sp macro="" textlink="">
      <xdr:nvSpPr>
        <xdr:cNvPr id="77" name="テキスト ボックス 76"/>
        <xdr:cNvSpPr txBox="1"/>
      </xdr:nvSpPr>
      <xdr:spPr>
        <a:xfrm>
          <a:off x="1955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8" name="フローチャート : 判断 77"/>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66057</xdr:rowOff>
    </xdr:from>
    <xdr:ext cx="762000" cy="259045"/>
    <xdr:sp macro="" textlink="">
      <xdr:nvSpPr>
        <xdr:cNvPr id="79" name="テキスト ボックス 78"/>
        <xdr:cNvSpPr txBox="1"/>
      </xdr:nvSpPr>
      <xdr:spPr>
        <a:xfrm>
          <a:off x="1066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85" name="円/楕円 84"/>
        <xdr:cNvSpPr/>
      </xdr:nvSpPr>
      <xdr:spPr>
        <a:xfrm>
          <a:off x="4902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167657</xdr:rowOff>
    </xdr:from>
    <xdr:ext cx="762000" cy="259045"/>
    <xdr:sp macro="" textlink="">
      <xdr:nvSpPr>
        <xdr:cNvPr id="86" name="財政力該当値テキスト"/>
        <xdr:cNvSpPr txBox="1"/>
      </xdr:nvSpPr>
      <xdr:spPr>
        <a:xfrm>
          <a:off x="5041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7" name="円/楕円 86"/>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88" name="テキスト ボックス 87"/>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27940</xdr:rowOff>
    </xdr:from>
    <xdr:to>
      <xdr:col>4</xdr:col>
      <xdr:colOff>533400</xdr:colOff>
      <xdr:row>40</xdr:row>
      <xdr:rowOff>129540</xdr:rowOff>
    </xdr:to>
    <xdr:sp macro="" textlink="">
      <xdr:nvSpPr>
        <xdr:cNvPr id="89" name="円/楕円 88"/>
        <xdr:cNvSpPr/>
      </xdr:nvSpPr>
      <xdr:spPr>
        <a:xfrm>
          <a:off x="3175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139717</xdr:rowOff>
    </xdr:from>
    <xdr:ext cx="762000" cy="259045"/>
    <xdr:sp macro="" textlink="">
      <xdr:nvSpPr>
        <xdr:cNvPr id="90" name="テキスト ボックス 89"/>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102870</xdr:rowOff>
    </xdr:from>
    <xdr:to>
      <xdr:col>3</xdr:col>
      <xdr:colOff>330200</xdr:colOff>
      <xdr:row>40</xdr:row>
      <xdr:rowOff>33020</xdr:rowOff>
    </xdr:to>
    <xdr:sp macro="" textlink="">
      <xdr:nvSpPr>
        <xdr:cNvPr id="91" name="円/楕円 90"/>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43197</xdr:rowOff>
    </xdr:from>
    <xdr:ext cx="762000" cy="259045"/>
    <xdr:sp macro="" textlink="">
      <xdr:nvSpPr>
        <xdr:cNvPr id="92" name="テキスト ボックス 91"/>
        <xdr:cNvSpPr txBox="1"/>
      </xdr:nvSpPr>
      <xdr:spPr>
        <a:xfrm>
          <a:off x="1955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129540</xdr:rowOff>
    </xdr:from>
    <xdr:to>
      <xdr:col>2</xdr:col>
      <xdr:colOff>127000</xdr:colOff>
      <xdr:row>39</xdr:row>
      <xdr:rowOff>59690</xdr:rowOff>
    </xdr:to>
    <xdr:sp macro="" textlink="">
      <xdr:nvSpPr>
        <xdr:cNvPr id="93" name="円/楕円 92"/>
        <xdr:cNvSpPr/>
      </xdr:nvSpPr>
      <xdr:spPr>
        <a:xfrm>
          <a:off x="139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69867</xdr:rowOff>
    </xdr:from>
    <xdr:ext cx="762000" cy="259045"/>
    <xdr:sp macro="" textlink="">
      <xdr:nvSpPr>
        <xdr:cNvPr id="94" name="テキスト ボックス 93"/>
        <xdr:cNvSpPr txBox="1"/>
      </xdr:nvSpPr>
      <xdr:spPr>
        <a:xfrm>
          <a:off x="1066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経常収支比率は、景気回復により市税が増したものの、 国の制度改正による小児用肺炎球菌ワクチン等の定期接種化など 経常経費の増により前年度より上昇した。 本市の状況は類似団体を下回るものの、年々悪化しているため、規律ある財政</a:t>
          </a:r>
          <a:r>
            <a:rPr lang="ja-JP" altLang="en-US" sz="1400"/>
            <a:t> </a:t>
          </a:r>
          <a:r>
            <a:rPr lang="ja-JP" altLang="en-US" sz="1100">
              <a:solidFill>
                <a:schemeClr val="dk1"/>
              </a:solidFill>
              <a:effectLst/>
              <a:latin typeface="+mn-lt"/>
              <a:ea typeface="+mn-ea"/>
              <a:cs typeface="+mn-cs"/>
            </a:rPr>
            <a:t>運営に努めていく。 </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145748</xdr:rowOff>
    </xdr:to>
    <xdr:cxnSp macro="">
      <xdr:nvCxnSpPr>
        <xdr:cNvPr id="126" name="直線コネクタ 125"/>
        <xdr:cNvCxnSpPr/>
      </xdr:nvCxnSpPr>
      <xdr:spPr>
        <a:xfrm flipV="1">
          <a:off x="4953000" y="999066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117825</xdr:rowOff>
    </xdr:from>
    <xdr:ext cx="762000" cy="259045"/>
    <xdr:sp macro="" textlink="">
      <xdr:nvSpPr>
        <xdr:cNvPr id="127" name="財政構造の弾力性最小値テキスト"/>
        <xdr:cNvSpPr txBox="1"/>
      </xdr:nvSpPr>
      <xdr:spPr>
        <a:xfrm>
          <a:off x="5041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66</xdr:row>
      <xdr:rowOff>145748</xdr:rowOff>
    </xdr:from>
    <xdr:to>
      <xdr:col>7</xdr:col>
      <xdr:colOff>241300</xdr:colOff>
      <xdr:row>66</xdr:row>
      <xdr:rowOff>145748</xdr:rowOff>
    </xdr:to>
    <xdr:cxnSp macro="">
      <xdr:nvCxnSpPr>
        <xdr:cNvPr id="128" name="直線コネクタ 127"/>
        <xdr:cNvCxnSpPr/>
      </xdr:nvCxnSpPr>
      <xdr:spPr>
        <a:xfrm>
          <a:off x="4864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116417</xdr:rowOff>
    </xdr:from>
    <xdr:to>
      <xdr:col>7</xdr:col>
      <xdr:colOff>152400</xdr:colOff>
      <xdr:row>60</xdr:row>
      <xdr:rowOff>71362</xdr:rowOff>
    </xdr:to>
    <xdr:cxnSp macro="">
      <xdr:nvCxnSpPr>
        <xdr:cNvPr id="131" name="直線コネクタ 130"/>
        <xdr:cNvCxnSpPr/>
      </xdr:nvCxnSpPr>
      <xdr:spPr>
        <a:xfrm>
          <a:off x="4114800" y="10231967"/>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18342</xdr:rowOff>
    </xdr:from>
    <xdr:ext cx="762000" cy="259045"/>
    <xdr:sp macro="" textlink="">
      <xdr:nvSpPr>
        <xdr:cNvPr id="132" name="財政構造の弾力性平均値テキスト"/>
        <xdr:cNvSpPr txBox="1"/>
      </xdr:nvSpPr>
      <xdr:spPr>
        <a:xfrm>
          <a:off x="5041900" y="1081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46265</xdr:rowOff>
    </xdr:from>
    <xdr:to>
      <xdr:col>7</xdr:col>
      <xdr:colOff>203200</xdr:colOff>
      <xdr:row>63</xdr:row>
      <xdr:rowOff>147865</xdr:rowOff>
    </xdr:to>
    <xdr:sp macro="" textlink="">
      <xdr:nvSpPr>
        <xdr:cNvPr id="133" name="フローチャート : 判断 132"/>
        <xdr:cNvSpPr/>
      </xdr:nvSpPr>
      <xdr:spPr>
        <a:xfrm>
          <a:off x="49022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69548</xdr:rowOff>
    </xdr:from>
    <xdr:to>
      <xdr:col>6</xdr:col>
      <xdr:colOff>0</xdr:colOff>
      <xdr:row>59</xdr:row>
      <xdr:rowOff>116417</xdr:rowOff>
    </xdr:to>
    <xdr:cxnSp macro="">
      <xdr:nvCxnSpPr>
        <xdr:cNvPr id="134" name="直線コネクタ 133"/>
        <xdr:cNvCxnSpPr/>
      </xdr:nvCxnSpPr>
      <xdr:spPr>
        <a:xfrm>
          <a:off x="3225800" y="10013648"/>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115207</xdr:rowOff>
    </xdr:from>
    <xdr:to>
      <xdr:col>6</xdr:col>
      <xdr:colOff>50800</xdr:colOff>
      <xdr:row>64</xdr:row>
      <xdr:rowOff>45357</xdr:rowOff>
    </xdr:to>
    <xdr:sp macro="" textlink="">
      <xdr:nvSpPr>
        <xdr:cNvPr id="135" name="フローチャート : 判断 134"/>
        <xdr:cNvSpPr/>
      </xdr:nvSpPr>
      <xdr:spPr>
        <a:xfrm>
          <a:off x="4064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30134</xdr:rowOff>
    </xdr:from>
    <xdr:ext cx="736600" cy="259045"/>
    <xdr:sp macro="" textlink="">
      <xdr:nvSpPr>
        <xdr:cNvPr id="136" name="テキスト ボックス 135"/>
        <xdr:cNvSpPr txBox="1"/>
      </xdr:nvSpPr>
      <xdr:spPr>
        <a:xfrm>
          <a:off x="3733800" y="1100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69548</xdr:rowOff>
    </xdr:from>
    <xdr:to>
      <xdr:col>4</xdr:col>
      <xdr:colOff>482600</xdr:colOff>
      <xdr:row>58</xdr:row>
      <xdr:rowOff>92528</xdr:rowOff>
    </xdr:to>
    <xdr:cxnSp macro="">
      <xdr:nvCxnSpPr>
        <xdr:cNvPr id="137" name="直線コネクタ 136"/>
        <xdr:cNvCxnSpPr/>
      </xdr:nvCxnSpPr>
      <xdr:spPr>
        <a:xfrm flipV="1">
          <a:off x="2336800" y="100136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57755</xdr:rowOff>
    </xdr:from>
    <xdr:to>
      <xdr:col>4</xdr:col>
      <xdr:colOff>533400</xdr:colOff>
      <xdr:row>63</xdr:row>
      <xdr:rowOff>159355</xdr:rowOff>
    </xdr:to>
    <xdr:sp macro="" textlink="">
      <xdr:nvSpPr>
        <xdr:cNvPr id="138" name="フローチャート : 判断 137"/>
        <xdr:cNvSpPr/>
      </xdr:nvSpPr>
      <xdr:spPr>
        <a:xfrm>
          <a:off x="3175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144132</xdr:rowOff>
    </xdr:from>
    <xdr:ext cx="762000" cy="259045"/>
    <xdr:sp macro="" textlink="">
      <xdr:nvSpPr>
        <xdr:cNvPr id="139" name="テキスト ボックス 138"/>
        <xdr:cNvSpPr txBox="1"/>
      </xdr:nvSpPr>
      <xdr:spPr>
        <a:xfrm>
          <a:off x="2844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92528</xdr:rowOff>
    </xdr:from>
    <xdr:to>
      <xdr:col>3</xdr:col>
      <xdr:colOff>279400</xdr:colOff>
      <xdr:row>59</xdr:row>
      <xdr:rowOff>70455</xdr:rowOff>
    </xdr:to>
    <xdr:cxnSp macro="">
      <xdr:nvCxnSpPr>
        <xdr:cNvPr id="140" name="直線コネクタ 139"/>
        <xdr:cNvCxnSpPr/>
      </xdr:nvCxnSpPr>
      <xdr:spPr>
        <a:xfrm flipV="1">
          <a:off x="1447800" y="1003662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132642</xdr:rowOff>
    </xdr:from>
    <xdr:ext cx="762000" cy="259045"/>
    <xdr:sp macro="" textlink="">
      <xdr:nvSpPr>
        <xdr:cNvPr id="142" name="テキスト ボックス 141"/>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1209</xdr:rowOff>
    </xdr:from>
    <xdr:to>
      <xdr:col>2</xdr:col>
      <xdr:colOff>127000</xdr:colOff>
      <xdr:row>64</xdr:row>
      <xdr:rowOff>102809</xdr:rowOff>
    </xdr:to>
    <xdr:sp macro="" textlink="">
      <xdr:nvSpPr>
        <xdr:cNvPr id="143" name="フローチャート : 判断 142"/>
        <xdr:cNvSpPr/>
      </xdr:nvSpPr>
      <xdr:spPr>
        <a:xfrm>
          <a:off x="1397000" y="1097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87586</xdr:rowOff>
    </xdr:from>
    <xdr:ext cx="762000" cy="259045"/>
    <xdr:sp macro="" textlink="">
      <xdr:nvSpPr>
        <xdr:cNvPr id="144" name="テキスト ボックス 143"/>
        <xdr:cNvSpPr txBox="1"/>
      </xdr:nvSpPr>
      <xdr:spPr>
        <a:xfrm>
          <a:off x="1066800" y="1106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20562</xdr:rowOff>
    </xdr:from>
    <xdr:to>
      <xdr:col>7</xdr:col>
      <xdr:colOff>203200</xdr:colOff>
      <xdr:row>60</xdr:row>
      <xdr:rowOff>122162</xdr:rowOff>
    </xdr:to>
    <xdr:sp macro="" textlink="">
      <xdr:nvSpPr>
        <xdr:cNvPr id="150" name="円/楕円 149"/>
        <xdr:cNvSpPr/>
      </xdr:nvSpPr>
      <xdr:spPr>
        <a:xfrm>
          <a:off x="49022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37089</xdr:rowOff>
    </xdr:from>
    <xdr:ext cx="762000" cy="259045"/>
    <xdr:sp macro="" textlink="">
      <xdr:nvSpPr>
        <xdr:cNvPr id="151" name="財政構造の弾力性該当値テキスト"/>
        <xdr:cNvSpPr txBox="1"/>
      </xdr:nvSpPr>
      <xdr:spPr>
        <a:xfrm>
          <a:off x="5041900" y="10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65617</xdr:rowOff>
    </xdr:from>
    <xdr:to>
      <xdr:col>6</xdr:col>
      <xdr:colOff>50800</xdr:colOff>
      <xdr:row>59</xdr:row>
      <xdr:rowOff>167217</xdr:rowOff>
    </xdr:to>
    <xdr:sp macro="" textlink="">
      <xdr:nvSpPr>
        <xdr:cNvPr id="152" name="円/楕円 151"/>
        <xdr:cNvSpPr/>
      </xdr:nvSpPr>
      <xdr:spPr>
        <a:xfrm>
          <a:off x="4064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5944</xdr:rowOff>
    </xdr:from>
    <xdr:ext cx="736600" cy="259045"/>
    <xdr:sp macro="" textlink="">
      <xdr:nvSpPr>
        <xdr:cNvPr id="153" name="テキスト ボックス 152"/>
        <xdr:cNvSpPr txBox="1"/>
      </xdr:nvSpPr>
      <xdr:spPr>
        <a:xfrm>
          <a:off x="3733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18748</xdr:rowOff>
    </xdr:from>
    <xdr:to>
      <xdr:col>4</xdr:col>
      <xdr:colOff>533400</xdr:colOff>
      <xdr:row>58</xdr:row>
      <xdr:rowOff>120348</xdr:rowOff>
    </xdr:to>
    <xdr:sp macro="" textlink="">
      <xdr:nvSpPr>
        <xdr:cNvPr id="154" name="円/楕円 153"/>
        <xdr:cNvSpPr/>
      </xdr:nvSpPr>
      <xdr:spPr>
        <a:xfrm>
          <a:off x="3175000" y="996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130525</xdr:rowOff>
    </xdr:from>
    <xdr:ext cx="762000" cy="259045"/>
    <xdr:sp macro="" textlink="">
      <xdr:nvSpPr>
        <xdr:cNvPr id="155" name="テキスト ボックス 154"/>
        <xdr:cNvSpPr txBox="1"/>
      </xdr:nvSpPr>
      <xdr:spPr>
        <a:xfrm>
          <a:off x="2844800" y="973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41728</xdr:rowOff>
    </xdr:from>
    <xdr:to>
      <xdr:col>3</xdr:col>
      <xdr:colOff>330200</xdr:colOff>
      <xdr:row>58</xdr:row>
      <xdr:rowOff>143328</xdr:rowOff>
    </xdr:to>
    <xdr:sp macro="" textlink="">
      <xdr:nvSpPr>
        <xdr:cNvPr id="156" name="円/楕円 155"/>
        <xdr:cNvSpPr/>
      </xdr:nvSpPr>
      <xdr:spPr>
        <a:xfrm>
          <a:off x="2286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153505</xdr:rowOff>
    </xdr:from>
    <xdr:ext cx="762000" cy="259045"/>
    <xdr:sp macro="" textlink="">
      <xdr:nvSpPr>
        <xdr:cNvPr id="157" name="テキスト ボックス 156"/>
        <xdr:cNvSpPr txBox="1"/>
      </xdr:nvSpPr>
      <xdr:spPr>
        <a:xfrm>
          <a:off x="1955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19655</xdr:rowOff>
    </xdr:from>
    <xdr:to>
      <xdr:col>2</xdr:col>
      <xdr:colOff>127000</xdr:colOff>
      <xdr:row>59</xdr:row>
      <xdr:rowOff>121255</xdr:rowOff>
    </xdr:to>
    <xdr:sp macro="" textlink="">
      <xdr:nvSpPr>
        <xdr:cNvPr id="158" name="円/楕円 157"/>
        <xdr:cNvSpPr/>
      </xdr:nvSpPr>
      <xdr:spPr>
        <a:xfrm>
          <a:off x="1397000" y="101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131432</xdr:rowOff>
    </xdr:from>
    <xdr:ext cx="762000" cy="259045"/>
    <xdr:sp macro="" textlink="">
      <xdr:nvSpPr>
        <xdr:cNvPr id="159" name="テキスト ボックス 158"/>
        <xdr:cNvSpPr txBox="1"/>
      </xdr:nvSpPr>
      <xdr:spPr>
        <a:xfrm>
          <a:off x="1066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定員適正化計画着実な実施、及び行政の効率化</a:t>
          </a:r>
          <a:r>
            <a:rPr lang="ja-JP" altLang="en-US" sz="1400"/>
            <a:t> </a:t>
          </a:r>
          <a:r>
            <a:rPr lang="ja-JP" altLang="en-US" sz="1100">
              <a:solidFill>
                <a:schemeClr val="dk1"/>
              </a:solidFill>
              <a:effectLst/>
              <a:latin typeface="+mn-lt"/>
              <a:ea typeface="+mn-ea"/>
              <a:cs typeface="+mn-cs"/>
            </a:rPr>
            <a:t>の推進により、本市の</a:t>
          </a:r>
          <a:r>
            <a:rPr lang="ja-JP" altLang="ja-JP" sz="1100">
              <a:solidFill>
                <a:schemeClr val="dk1"/>
              </a:solidFill>
              <a:effectLst/>
              <a:latin typeface="+mn-lt"/>
              <a:ea typeface="+mn-ea"/>
              <a:cs typeface="+mn-cs"/>
            </a:rPr>
            <a:t>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人当たり物件費・人件費等決算額については、類似団体平均を下回ってい る。 </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今後も、これらの取組みを引き続き進めていく。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88626</xdr:rowOff>
    </xdr:from>
    <xdr:to>
      <xdr:col>7</xdr:col>
      <xdr:colOff>152400</xdr:colOff>
      <xdr:row>89</xdr:row>
      <xdr:rowOff>54986</xdr:rowOff>
    </xdr:to>
    <xdr:cxnSp macro="">
      <xdr:nvCxnSpPr>
        <xdr:cNvPr id="187" name="直線コネクタ 186"/>
        <xdr:cNvCxnSpPr/>
      </xdr:nvCxnSpPr>
      <xdr:spPr>
        <a:xfrm flipV="1">
          <a:off x="4953000" y="13976076"/>
          <a:ext cx="0" cy="1337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27063</xdr:rowOff>
    </xdr:from>
    <xdr:ext cx="762000" cy="259045"/>
    <xdr:sp macro="" textlink="">
      <xdr:nvSpPr>
        <xdr:cNvPr id="188" name="人件費・物件費等の状況最小値テキスト"/>
        <xdr:cNvSpPr txBox="1"/>
      </xdr:nvSpPr>
      <xdr:spPr>
        <a:xfrm>
          <a:off x="5041900" y="1528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119,692</a:t>
          </a:r>
          <a:endParaRPr kumimoji="1" lang="ja-JP" altLang="en-US" sz="1000" b="1">
            <a:latin typeface="ＭＳ Ｐゴシック"/>
          </a:endParaRPr>
        </a:p>
      </xdr:txBody>
    </xdr:sp>
    <xdr:clientData/>
  </xdr:oneCellAnchor>
  <xdr:twoCellAnchor>
    <xdr:from>
      <xdr:col>7</xdr:col>
      <xdr:colOff>63500</xdr:colOff>
      <xdr:row>89</xdr:row>
      <xdr:rowOff>54986</xdr:rowOff>
    </xdr:from>
    <xdr:to>
      <xdr:col>7</xdr:col>
      <xdr:colOff>241300</xdr:colOff>
      <xdr:row>89</xdr:row>
      <xdr:rowOff>54986</xdr:rowOff>
    </xdr:to>
    <xdr:cxnSp macro="">
      <xdr:nvCxnSpPr>
        <xdr:cNvPr id="189" name="直線コネクタ 188"/>
        <xdr:cNvCxnSpPr/>
      </xdr:nvCxnSpPr>
      <xdr:spPr>
        <a:xfrm>
          <a:off x="4864100" y="1531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3553</xdr:rowOff>
    </xdr:from>
    <xdr:ext cx="762000" cy="259045"/>
    <xdr:sp macro="" textlink="">
      <xdr:nvSpPr>
        <xdr:cNvPr id="190" name="人件費・物件費等の状況最大値テキスト"/>
        <xdr:cNvSpPr txBox="1"/>
      </xdr:nvSpPr>
      <xdr:spPr>
        <a:xfrm>
          <a:off x="5041900" y="1371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91,968</a:t>
          </a:r>
          <a:endParaRPr kumimoji="1" lang="ja-JP" altLang="en-US" sz="1000" b="1">
            <a:latin typeface="ＭＳ Ｐゴシック"/>
          </a:endParaRPr>
        </a:p>
      </xdr:txBody>
    </xdr:sp>
    <xdr:clientData/>
  </xdr:oneCellAnchor>
  <xdr:twoCellAnchor>
    <xdr:from>
      <xdr:col>7</xdr:col>
      <xdr:colOff>63500</xdr:colOff>
      <xdr:row>81</xdr:row>
      <xdr:rowOff>88626</xdr:rowOff>
    </xdr:from>
    <xdr:to>
      <xdr:col>7</xdr:col>
      <xdr:colOff>241300</xdr:colOff>
      <xdr:row>81</xdr:row>
      <xdr:rowOff>88626</xdr:rowOff>
    </xdr:to>
    <xdr:cxnSp macro="">
      <xdr:nvCxnSpPr>
        <xdr:cNvPr id="191" name="直線コネクタ 190"/>
        <xdr:cNvCxnSpPr/>
      </xdr:nvCxnSpPr>
      <xdr:spPr>
        <a:xfrm>
          <a:off x="4864100" y="139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12911</xdr:rowOff>
    </xdr:from>
    <xdr:to>
      <xdr:col>7</xdr:col>
      <xdr:colOff>152400</xdr:colOff>
      <xdr:row>84</xdr:row>
      <xdr:rowOff>32505</xdr:rowOff>
    </xdr:to>
    <xdr:cxnSp macro="">
      <xdr:nvCxnSpPr>
        <xdr:cNvPr id="192" name="直線コネクタ 191"/>
        <xdr:cNvCxnSpPr/>
      </xdr:nvCxnSpPr>
      <xdr:spPr>
        <a:xfrm>
          <a:off x="4114800" y="1441471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48099</xdr:rowOff>
    </xdr:from>
    <xdr:ext cx="762000" cy="259045"/>
    <xdr:sp macro="" textlink="">
      <xdr:nvSpPr>
        <xdr:cNvPr id="193" name="人件費・物件費等の状況平均値テキスト"/>
        <xdr:cNvSpPr txBox="1"/>
      </xdr:nvSpPr>
      <xdr:spPr>
        <a:xfrm>
          <a:off x="5041900" y="14621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76022</xdr:rowOff>
    </xdr:from>
    <xdr:to>
      <xdr:col>7</xdr:col>
      <xdr:colOff>203200</xdr:colOff>
      <xdr:row>86</xdr:row>
      <xdr:rowOff>6172</xdr:rowOff>
    </xdr:to>
    <xdr:sp macro="" textlink="">
      <xdr:nvSpPr>
        <xdr:cNvPr id="194" name="フローチャート : 判断 193"/>
        <xdr:cNvSpPr/>
      </xdr:nvSpPr>
      <xdr:spPr>
        <a:xfrm>
          <a:off x="4902200" y="146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12911</xdr:rowOff>
    </xdr:from>
    <xdr:to>
      <xdr:col>6</xdr:col>
      <xdr:colOff>0</xdr:colOff>
      <xdr:row>85</xdr:row>
      <xdr:rowOff>26104</xdr:rowOff>
    </xdr:to>
    <xdr:cxnSp macro="">
      <xdr:nvCxnSpPr>
        <xdr:cNvPr id="195" name="直線コネクタ 194"/>
        <xdr:cNvCxnSpPr/>
      </xdr:nvCxnSpPr>
      <xdr:spPr>
        <a:xfrm flipV="1">
          <a:off x="3225800" y="14414711"/>
          <a:ext cx="889000" cy="18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2975</xdr:rowOff>
    </xdr:from>
    <xdr:to>
      <xdr:col>6</xdr:col>
      <xdr:colOff>50800</xdr:colOff>
      <xdr:row>86</xdr:row>
      <xdr:rowOff>104575</xdr:rowOff>
    </xdr:to>
    <xdr:sp macro="" textlink="">
      <xdr:nvSpPr>
        <xdr:cNvPr id="196" name="フローチャート : 判断 195"/>
        <xdr:cNvSpPr/>
      </xdr:nvSpPr>
      <xdr:spPr>
        <a:xfrm>
          <a:off x="4064000" y="147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89352</xdr:rowOff>
    </xdr:from>
    <xdr:ext cx="736600" cy="259045"/>
    <xdr:sp macro="" textlink="">
      <xdr:nvSpPr>
        <xdr:cNvPr id="197" name="テキスト ボックス 196"/>
        <xdr:cNvSpPr txBox="1"/>
      </xdr:nvSpPr>
      <xdr:spPr>
        <a:xfrm>
          <a:off x="3733800" y="1483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110251</xdr:rowOff>
    </xdr:from>
    <xdr:to>
      <xdr:col>4</xdr:col>
      <xdr:colOff>482600</xdr:colOff>
      <xdr:row>85</xdr:row>
      <xdr:rowOff>26104</xdr:rowOff>
    </xdr:to>
    <xdr:cxnSp macro="">
      <xdr:nvCxnSpPr>
        <xdr:cNvPr id="198" name="直線コネクタ 197"/>
        <xdr:cNvCxnSpPr/>
      </xdr:nvCxnSpPr>
      <xdr:spPr>
        <a:xfrm>
          <a:off x="2336800" y="14512051"/>
          <a:ext cx="889000" cy="8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87</xdr:row>
      <xdr:rowOff>14284</xdr:rowOff>
    </xdr:from>
    <xdr:to>
      <xdr:col>4</xdr:col>
      <xdr:colOff>533400</xdr:colOff>
      <xdr:row>87</xdr:row>
      <xdr:rowOff>115884</xdr:rowOff>
    </xdr:to>
    <xdr:sp macro="" textlink="">
      <xdr:nvSpPr>
        <xdr:cNvPr id="199" name="フローチャート : 判断 198"/>
        <xdr:cNvSpPr/>
      </xdr:nvSpPr>
      <xdr:spPr>
        <a:xfrm>
          <a:off x="3175000" y="1493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100661</xdr:rowOff>
    </xdr:from>
    <xdr:ext cx="762000" cy="259045"/>
    <xdr:sp macro="" textlink="">
      <xdr:nvSpPr>
        <xdr:cNvPr id="200" name="テキスト ボックス 199"/>
        <xdr:cNvSpPr txBox="1"/>
      </xdr:nvSpPr>
      <xdr:spPr>
        <a:xfrm>
          <a:off x="2844800" y="1501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110251</xdr:rowOff>
    </xdr:from>
    <xdr:to>
      <xdr:col>3</xdr:col>
      <xdr:colOff>279400</xdr:colOff>
      <xdr:row>85</xdr:row>
      <xdr:rowOff>23498</xdr:rowOff>
    </xdr:to>
    <xdr:cxnSp macro="">
      <xdr:nvCxnSpPr>
        <xdr:cNvPr id="201" name="直線コネクタ 200"/>
        <xdr:cNvCxnSpPr/>
      </xdr:nvCxnSpPr>
      <xdr:spPr>
        <a:xfrm flipV="1">
          <a:off x="1447800" y="14512051"/>
          <a:ext cx="889000" cy="8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121019</xdr:rowOff>
    </xdr:from>
    <xdr:to>
      <xdr:col>3</xdr:col>
      <xdr:colOff>330200</xdr:colOff>
      <xdr:row>87</xdr:row>
      <xdr:rowOff>51169</xdr:rowOff>
    </xdr:to>
    <xdr:sp macro="" textlink="">
      <xdr:nvSpPr>
        <xdr:cNvPr id="202" name="フローチャート : 判断 201"/>
        <xdr:cNvSpPr/>
      </xdr:nvSpPr>
      <xdr:spPr>
        <a:xfrm>
          <a:off x="2286000" y="14865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35946</xdr:rowOff>
    </xdr:from>
    <xdr:ext cx="762000" cy="259045"/>
    <xdr:sp macro="" textlink="">
      <xdr:nvSpPr>
        <xdr:cNvPr id="203" name="テキスト ボックス 202"/>
        <xdr:cNvSpPr txBox="1"/>
      </xdr:nvSpPr>
      <xdr:spPr>
        <a:xfrm>
          <a:off x="1955800" y="1495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twoCellAnchor>
    <xdr:from>
      <xdr:col>2</xdr:col>
      <xdr:colOff>25400</xdr:colOff>
      <xdr:row>87</xdr:row>
      <xdr:rowOff>65295</xdr:rowOff>
    </xdr:from>
    <xdr:to>
      <xdr:col>2</xdr:col>
      <xdr:colOff>127000</xdr:colOff>
      <xdr:row>87</xdr:row>
      <xdr:rowOff>166895</xdr:rowOff>
    </xdr:to>
    <xdr:sp macro="" textlink="">
      <xdr:nvSpPr>
        <xdr:cNvPr id="204" name="フローチャート : 判断 203"/>
        <xdr:cNvSpPr/>
      </xdr:nvSpPr>
      <xdr:spPr>
        <a:xfrm>
          <a:off x="1397000" y="149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151672</xdr:rowOff>
    </xdr:from>
    <xdr:ext cx="762000" cy="259045"/>
    <xdr:sp macro="" textlink="">
      <xdr:nvSpPr>
        <xdr:cNvPr id="205" name="テキスト ボックス 204"/>
        <xdr:cNvSpPr txBox="1"/>
      </xdr:nvSpPr>
      <xdr:spPr>
        <a:xfrm>
          <a:off x="1066800" y="1506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113,853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153155</xdr:rowOff>
    </xdr:from>
    <xdr:to>
      <xdr:col>7</xdr:col>
      <xdr:colOff>203200</xdr:colOff>
      <xdr:row>84</xdr:row>
      <xdr:rowOff>83305</xdr:rowOff>
    </xdr:to>
    <xdr:sp macro="" textlink="">
      <xdr:nvSpPr>
        <xdr:cNvPr id="211" name="円/楕円 210"/>
        <xdr:cNvSpPr/>
      </xdr:nvSpPr>
      <xdr:spPr>
        <a:xfrm>
          <a:off x="4902200" y="1438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169682</xdr:rowOff>
    </xdr:from>
    <xdr:ext cx="762000" cy="259045"/>
    <xdr:sp macro="" textlink="">
      <xdr:nvSpPr>
        <xdr:cNvPr id="212" name="人件費・物件費等の状況該当値テキスト"/>
        <xdr:cNvSpPr txBox="1"/>
      </xdr:nvSpPr>
      <xdr:spPr>
        <a:xfrm>
          <a:off x="5041900" y="1422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101,463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133561</xdr:rowOff>
    </xdr:from>
    <xdr:to>
      <xdr:col>6</xdr:col>
      <xdr:colOff>50800</xdr:colOff>
      <xdr:row>84</xdr:row>
      <xdr:rowOff>63711</xdr:rowOff>
    </xdr:to>
    <xdr:sp macro="" textlink="">
      <xdr:nvSpPr>
        <xdr:cNvPr id="213" name="円/楕円 212"/>
        <xdr:cNvSpPr/>
      </xdr:nvSpPr>
      <xdr:spPr>
        <a:xfrm>
          <a:off x="4064000" y="1436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73888</xdr:rowOff>
    </xdr:from>
    <xdr:ext cx="736600" cy="259045"/>
    <xdr:sp macro="" textlink="">
      <xdr:nvSpPr>
        <xdr:cNvPr id="214" name="テキスト ボックス 213"/>
        <xdr:cNvSpPr txBox="1"/>
      </xdr:nvSpPr>
      <xdr:spPr>
        <a:xfrm>
          <a:off x="3733800" y="1413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101,057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146754</xdr:rowOff>
    </xdr:from>
    <xdr:to>
      <xdr:col>4</xdr:col>
      <xdr:colOff>533400</xdr:colOff>
      <xdr:row>85</xdr:row>
      <xdr:rowOff>76904</xdr:rowOff>
    </xdr:to>
    <xdr:sp macro="" textlink="">
      <xdr:nvSpPr>
        <xdr:cNvPr id="215" name="円/楕円 214"/>
        <xdr:cNvSpPr/>
      </xdr:nvSpPr>
      <xdr:spPr>
        <a:xfrm>
          <a:off x="3175000" y="145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87081</xdr:rowOff>
    </xdr:from>
    <xdr:ext cx="762000" cy="259045"/>
    <xdr:sp macro="" textlink="">
      <xdr:nvSpPr>
        <xdr:cNvPr id="216" name="テキスト ボックス 215"/>
        <xdr:cNvSpPr txBox="1"/>
      </xdr:nvSpPr>
      <xdr:spPr>
        <a:xfrm>
          <a:off x="2844800" y="143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104,883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59451</xdr:rowOff>
    </xdr:from>
    <xdr:to>
      <xdr:col>3</xdr:col>
      <xdr:colOff>330200</xdr:colOff>
      <xdr:row>84</xdr:row>
      <xdr:rowOff>161051</xdr:rowOff>
    </xdr:to>
    <xdr:sp macro="" textlink="">
      <xdr:nvSpPr>
        <xdr:cNvPr id="217" name="円/楕円 216"/>
        <xdr:cNvSpPr/>
      </xdr:nvSpPr>
      <xdr:spPr>
        <a:xfrm>
          <a:off x="2286000" y="144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171228</xdr:rowOff>
    </xdr:from>
    <xdr:ext cx="762000" cy="259045"/>
    <xdr:sp macro="" textlink="">
      <xdr:nvSpPr>
        <xdr:cNvPr id="218" name="テキスト ボックス 217"/>
        <xdr:cNvSpPr txBox="1"/>
      </xdr:nvSpPr>
      <xdr:spPr>
        <a:xfrm>
          <a:off x="1955800" y="1423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103,074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144148</xdr:rowOff>
    </xdr:from>
    <xdr:to>
      <xdr:col>2</xdr:col>
      <xdr:colOff>127000</xdr:colOff>
      <xdr:row>85</xdr:row>
      <xdr:rowOff>74298</xdr:rowOff>
    </xdr:to>
    <xdr:sp macro="" textlink="">
      <xdr:nvSpPr>
        <xdr:cNvPr id="219" name="円/楕円 218"/>
        <xdr:cNvSpPr/>
      </xdr:nvSpPr>
      <xdr:spPr>
        <a:xfrm>
          <a:off x="1397000" y="145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84475</xdr:rowOff>
    </xdr:from>
    <xdr:ext cx="762000" cy="259045"/>
    <xdr:sp macro="" textlink="">
      <xdr:nvSpPr>
        <xdr:cNvPr id="220" name="テキスト ボックス 219"/>
        <xdr:cNvSpPr txBox="1"/>
      </xdr:nvSpPr>
      <xdr:spPr>
        <a:xfrm>
          <a:off x="1066800" y="1431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職員給与については人事委員会勧告に基づき給与改定を行うことで、地域民間給与との均衡を図り、常に適正化に努めている。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87</xdr:row>
      <xdr:rowOff>10584</xdr:rowOff>
    </xdr:to>
    <xdr:cxnSp macro="">
      <xdr:nvCxnSpPr>
        <xdr:cNvPr id="249" name="直線コネクタ 248"/>
        <xdr:cNvCxnSpPr/>
      </xdr:nvCxnSpPr>
      <xdr:spPr>
        <a:xfrm flipV="1">
          <a:off x="17018000" y="13921316"/>
          <a:ext cx="0" cy="1005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0"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1" name="直線コネクタ 250"/>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2"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3" name="直線コネクタ 252"/>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34289</xdr:rowOff>
    </xdr:from>
    <xdr:to>
      <xdr:col>24</xdr:col>
      <xdr:colOff>558800</xdr:colOff>
      <xdr:row>87</xdr:row>
      <xdr:rowOff>163407</xdr:rowOff>
    </xdr:to>
    <xdr:cxnSp macro="">
      <xdr:nvCxnSpPr>
        <xdr:cNvPr id="254" name="直線コネクタ 253"/>
        <xdr:cNvCxnSpPr/>
      </xdr:nvCxnSpPr>
      <xdr:spPr>
        <a:xfrm flipV="1">
          <a:off x="16179800" y="14436089"/>
          <a:ext cx="838200" cy="64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1288</xdr:rowOff>
    </xdr:from>
    <xdr:ext cx="762000" cy="259045"/>
    <xdr:sp macro="" textlink="">
      <xdr:nvSpPr>
        <xdr:cNvPr id="255" name="給与水準   （国との比較）平均値テキスト"/>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56" name="フローチャート : 判断 255"/>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155363</xdr:rowOff>
    </xdr:from>
    <xdr:to>
      <xdr:col>23</xdr:col>
      <xdr:colOff>406400</xdr:colOff>
      <xdr:row>87</xdr:row>
      <xdr:rowOff>163407</xdr:rowOff>
    </xdr:to>
    <xdr:cxnSp macro="">
      <xdr:nvCxnSpPr>
        <xdr:cNvPr id="257" name="直線コネクタ 256"/>
        <xdr:cNvCxnSpPr/>
      </xdr:nvCxnSpPr>
      <xdr:spPr>
        <a:xfrm>
          <a:off x="15290800" y="150715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8" name="フローチャート : 判断 257"/>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59" name="テキスト ボックス 258"/>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87</xdr:row>
      <xdr:rowOff>155363</xdr:rowOff>
    </xdr:to>
    <xdr:cxnSp macro="">
      <xdr:nvCxnSpPr>
        <xdr:cNvPr id="260" name="直線コネクタ 259"/>
        <xdr:cNvCxnSpPr/>
      </xdr:nvCxnSpPr>
      <xdr:spPr>
        <a:xfrm>
          <a:off x="14401800" y="14444134"/>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59266</xdr:rowOff>
    </xdr:from>
    <xdr:to>
      <xdr:col>22</xdr:col>
      <xdr:colOff>254000</xdr:colOff>
      <xdr:row>89</xdr:row>
      <xdr:rowOff>160866</xdr:rowOff>
    </xdr:to>
    <xdr:sp macro="" textlink="">
      <xdr:nvSpPr>
        <xdr:cNvPr id="261" name="フローチャート : 判断 260"/>
        <xdr:cNvSpPr/>
      </xdr:nvSpPr>
      <xdr:spPr>
        <a:xfrm>
          <a:off x="15240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145643</xdr:rowOff>
    </xdr:from>
    <xdr:ext cx="762000" cy="259045"/>
    <xdr:sp macro="" textlink="">
      <xdr:nvSpPr>
        <xdr:cNvPr id="262" name="テキスト ボックス 261"/>
        <xdr:cNvSpPr txBox="1"/>
      </xdr:nvSpPr>
      <xdr:spPr>
        <a:xfrm>
          <a:off x="14909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84</xdr:row>
      <xdr:rowOff>74507</xdr:rowOff>
    </xdr:to>
    <xdr:cxnSp macro="">
      <xdr:nvCxnSpPr>
        <xdr:cNvPr id="263" name="直線コネクタ 262"/>
        <xdr:cNvCxnSpPr/>
      </xdr:nvCxnSpPr>
      <xdr:spPr>
        <a:xfrm flipV="1">
          <a:off x="13512800" y="1444413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77470</xdr:rowOff>
    </xdr:from>
    <xdr:to>
      <xdr:col>21</xdr:col>
      <xdr:colOff>50800</xdr:colOff>
      <xdr:row>86</xdr:row>
      <xdr:rowOff>7620</xdr:rowOff>
    </xdr:to>
    <xdr:sp macro="" textlink="">
      <xdr:nvSpPr>
        <xdr:cNvPr id="264" name="フローチャート : 判断 263"/>
        <xdr:cNvSpPr/>
      </xdr:nvSpPr>
      <xdr:spPr>
        <a:xfrm>
          <a:off x="14351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65" name="テキスト ボックス 264"/>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66" name="フローチャート : 判断 265"/>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16527</xdr:rowOff>
    </xdr:from>
    <xdr:ext cx="762000" cy="259045"/>
    <xdr:sp macro="" textlink="">
      <xdr:nvSpPr>
        <xdr:cNvPr id="267" name="テキスト ボックス 266"/>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73" name="円/楕円 272"/>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xdr:rowOff>
    </xdr:from>
    <xdr:ext cx="762000" cy="259045"/>
    <xdr:sp macro="" textlink="">
      <xdr:nvSpPr>
        <xdr:cNvPr id="274" name="給与水準   （国との比較）該当値テキスト"/>
        <xdr:cNvSpPr txBox="1"/>
      </xdr:nvSpPr>
      <xdr:spPr>
        <a:xfrm>
          <a:off x="17106900" y="1423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112607</xdr:rowOff>
    </xdr:from>
    <xdr:to>
      <xdr:col>23</xdr:col>
      <xdr:colOff>457200</xdr:colOff>
      <xdr:row>88</xdr:row>
      <xdr:rowOff>42757</xdr:rowOff>
    </xdr:to>
    <xdr:sp macro="" textlink="">
      <xdr:nvSpPr>
        <xdr:cNvPr id="275" name="円/楕円 274"/>
        <xdr:cNvSpPr/>
      </xdr:nvSpPr>
      <xdr:spPr>
        <a:xfrm>
          <a:off x="16129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52934</xdr:rowOff>
    </xdr:from>
    <xdr:ext cx="736600" cy="259045"/>
    <xdr:sp macro="" textlink="">
      <xdr:nvSpPr>
        <xdr:cNvPr id="276" name="テキスト ボックス 275"/>
        <xdr:cNvSpPr txBox="1"/>
      </xdr:nvSpPr>
      <xdr:spPr>
        <a:xfrm>
          <a:off x="15798800" y="14797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104563</xdr:rowOff>
    </xdr:from>
    <xdr:to>
      <xdr:col>22</xdr:col>
      <xdr:colOff>254000</xdr:colOff>
      <xdr:row>88</xdr:row>
      <xdr:rowOff>34713</xdr:rowOff>
    </xdr:to>
    <xdr:sp macro="" textlink="">
      <xdr:nvSpPr>
        <xdr:cNvPr id="277" name="円/楕円 276"/>
        <xdr:cNvSpPr/>
      </xdr:nvSpPr>
      <xdr:spPr>
        <a:xfrm>
          <a:off x="15240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44890</xdr:rowOff>
    </xdr:from>
    <xdr:ext cx="762000" cy="259045"/>
    <xdr:sp macro="" textlink="">
      <xdr:nvSpPr>
        <xdr:cNvPr id="278" name="テキスト ボックス 277"/>
        <xdr:cNvSpPr txBox="1"/>
      </xdr:nvSpPr>
      <xdr:spPr>
        <a:xfrm>
          <a:off x="14909800" y="1478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79" name="円/楕円 278"/>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80" name="テキスト ボックス 279"/>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81" name="円/楕円 280"/>
        <xdr:cNvSpPr/>
      </xdr:nvSpPr>
      <xdr:spPr>
        <a:xfrm>
          <a:off x="13462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135484</xdr:rowOff>
    </xdr:from>
    <xdr:ext cx="762000" cy="259045"/>
    <xdr:sp macro="" textlink="">
      <xdr:nvSpPr>
        <xdr:cNvPr id="282" name="テキスト ボックス 281"/>
        <xdr:cNvSpPr txBox="1"/>
      </xdr:nvSpPr>
      <xdr:spPr>
        <a:xfrm>
          <a:off x="13131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年度までの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年間を計画期間とした定員適正化計画において、合併前（平成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日現在）の総職員数</a:t>
          </a:r>
          <a:r>
            <a:rPr lang="en-US" altLang="ja-JP" sz="1100" b="0" i="0" baseline="0">
              <a:solidFill>
                <a:schemeClr val="dk1"/>
              </a:solidFill>
              <a:effectLst/>
              <a:latin typeface="+mn-lt"/>
              <a:ea typeface="+mn-ea"/>
              <a:cs typeface="+mn-cs"/>
            </a:rPr>
            <a:t>6,499</a:t>
          </a:r>
          <a:r>
            <a:rPr lang="ja-JP" altLang="ja-JP" sz="1100" b="0" i="0" baseline="0">
              <a:solidFill>
                <a:schemeClr val="dk1"/>
              </a:solidFill>
              <a:effectLst/>
              <a:latin typeface="+mn-lt"/>
              <a:ea typeface="+mn-ea"/>
              <a:cs typeface="+mn-cs"/>
            </a:rPr>
            <a:t>人の</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650</a:t>
          </a:r>
          <a:r>
            <a:rPr lang="ja-JP" altLang="ja-JP" sz="1100" b="0" i="0" baseline="0">
              <a:solidFill>
                <a:schemeClr val="dk1"/>
              </a:solidFill>
              <a:effectLst/>
              <a:latin typeface="+mn-lt"/>
              <a:ea typeface="+mn-ea"/>
              <a:cs typeface="+mn-cs"/>
            </a:rPr>
            <a:t>人の削減を目標に、事務事業の簡素化・集約化やアウトソーシングの積極的な活用などに取り組んできた結果、計画を</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人上回る</a:t>
          </a:r>
          <a:r>
            <a:rPr lang="en-US" altLang="ja-JP" sz="1100" b="0" i="0" baseline="0">
              <a:solidFill>
                <a:schemeClr val="dk1"/>
              </a:solidFill>
              <a:effectLst/>
              <a:latin typeface="+mn-lt"/>
              <a:ea typeface="+mn-ea"/>
              <a:cs typeface="+mn-cs"/>
            </a:rPr>
            <a:t>674</a:t>
          </a:r>
          <a:r>
            <a:rPr lang="ja-JP" altLang="ja-JP" sz="1100" b="0" i="0" baseline="0">
              <a:solidFill>
                <a:schemeClr val="dk1"/>
              </a:solidFill>
              <a:effectLst/>
              <a:latin typeface="+mn-lt"/>
              <a:ea typeface="+mn-ea"/>
              <a:cs typeface="+mn-cs"/>
            </a:rPr>
            <a:t>人の削減を達成した。</a:t>
          </a:r>
          <a:endParaRPr lang="ja-JP" altLang="ja-JP" sz="1400">
            <a:effectLst/>
          </a:endParaRPr>
        </a:p>
        <a:p>
          <a:pPr rtl="0"/>
          <a:r>
            <a:rPr lang="ja-JP" altLang="ja-JP" sz="1100" b="0" i="0" baseline="0">
              <a:solidFill>
                <a:schemeClr val="dk1"/>
              </a:solidFill>
              <a:effectLst/>
              <a:latin typeface="+mn-lt"/>
              <a:ea typeface="+mn-ea"/>
              <a:cs typeface="+mn-cs"/>
            </a:rPr>
            <a:t>　現在は平成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日から平成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日までの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年間を計画期間とした新たな定員適正化計画に基づき</a:t>
          </a:r>
          <a:r>
            <a:rPr lang="en-US" altLang="ja-JP" sz="1100" b="0" i="0" baseline="0">
              <a:solidFill>
                <a:schemeClr val="dk1"/>
              </a:solidFill>
              <a:effectLst/>
              <a:latin typeface="+mn-lt"/>
              <a:ea typeface="+mn-ea"/>
              <a:cs typeface="+mn-cs"/>
            </a:rPr>
            <a:t>402</a:t>
          </a:r>
          <a:r>
            <a:rPr lang="ja-JP" altLang="ja-JP" sz="1100" b="0" i="0" baseline="0">
              <a:solidFill>
                <a:schemeClr val="dk1"/>
              </a:solidFill>
              <a:effectLst/>
              <a:latin typeface="+mn-lt"/>
              <a:ea typeface="+mn-ea"/>
              <a:cs typeface="+mn-cs"/>
            </a:rPr>
            <a:t>人の削減を目指して事務事業の見直し等を進めており、平成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年度においては、計画値を</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人上回る</a:t>
          </a:r>
          <a:r>
            <a:rPr lang="en-US" altLang="ja-JP" sz="1100" b="0" i="0" baseline="0">
              <a:solidFill>
                <a:schemeClr val="dk1"/>
              </a:solidFill>
              <a:effectLst/>
              <a:latin typeface="+mn-lt"/>
              <a:ea typeface="+mn-ea"/>
              <a:cs typeface="+mn-cs"/>
            </a:rPr>
            <a:t>95</a:t>
          </a:r>
          <a:r>
            <a:rPr lang="ja-JP" altLang="ja-JP" sz="1100" b="0" i="0" baseline="0">
              <a:solidFill>
                <a:schemeClr val="dk1"/>
              </a:solidFill>
              <a:effectLst/>
              <a:latin typeface="+mn-lt"/>
              <a:ea typeface="+mn-ea"/>
              <a:cs typeface="+mn-cs"/>
            </a:rPr>
            <a:t>人の削減を行った。</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163195</xdr:rowOff>
    </xdr:from>
    <xdr:to>
      <xdr:col>24</xdr:col>
      <xdr:colOff>558800</xdr:colOff>
      <xdr:row>67</xdr:row>
      <xdr:rowOff>3598</xdr:rowOff>
    </xdr:to>
    <xdr:cxnSp macro="">
      <xdr:nvCxnSpPr>
        <xdr:cNvPr id="312" name="直線コネクタ 311"/>
        <xdr:cNvCxnSpPr/>
      </xdr:nvCxnSpPr>
      <xdr:spPr>
        <a:xfrm flipV="1">
          <a:off x="17018000" y="10107295"/>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147125</xdr:rowOff>
    </xdr:from>
    <xdr:ext cx="762000" cy="259045"/>
    <xdr:sp macro="" textlink="">
      <xdr:nvSpPr>
        <xdr:cNvPr id="313"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67</xdr:row>
      <xdr:rowOff>3598</xdr:rowOff>
    </xdr:from>
    <xdr:to>
      <xdr:col>24</xdr:col>
      <xdr:colOff>647700</xdr:colOff>
      <xdr:row>67</xdr:row>
      <xdr:rowOff>3598</xdr:rowOff>
    </xdr:to>
    <xdr:cxnSp macro="">
      <xdr:nvCxnSpPr>
        <xdr:cNvPr id="314" name="直線コネクタ 313"/>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78122</xdr:rowOff>
    </xdr:from>
    <xdr:ext cx="762000" cy="259045"/>
    <xdr:sp macro="" textlink="">
      <xdr:nvSpPr>
        <xdr:cNvPr id="315"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24</xdr:col>
      <xdr:colOff>469900</xdr:colOff>
      <xdr:row>58</xdr:row>
      <xdr:rowOff>163195</xdr:rowOff>
    </xdr:from>
    <xdr:to>
      <xdr:col>24</xdr:col>
      <xdr:colOff>647700</xdr:colOff>
      <xdr:row>58</xdr:row>
      <xdr:rowOff>163195</xdr:rowOff>
    </xdr:to>
    <xdr:cxnSp macro="">
      <xdr:nvCxnSpPr>
        <xdr:cNvPr id="316" name="直線コネクタ 315"/>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150071</xdr:rowOff>
    </xdr:from>
    <xdr:to>
      <xdr:col>24</xdr:col>
      <xdr:colOff>558800</xdr:colOff>
      <xdr:row>61</xdr:row>
      <xdr:rowOff>18838</xdr:rowOff>
    </xdr:to>
    <xdr:cxnSp macro="">
      <xdr:nvCxnSpPr>
        <xdr:cNvPr id="317" name="直線コネクタ 316"/>
        <xdr:cNvCxnSpPr/>
      </xdr:nvCxnSpPr>
      <xdr:spPr>
        <a:xfrm flipV="1">
          <a:off x="16179800" y="1043707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92939</xdr:rowOff>
    </xdr:from>
    <xdr:ext cx="762000" cy="259045"/>
    <xdr:sp macro="" textlink="">
      <xdr:nvSpPr>
        <xdr:cNvPr id="318" name="定員管理の状況平均値テキスト"/>
        <xdr:cNvSpPr txBox="1"/>
      </xdr:nvSpPr>
      <xdr:spPr>
        <a:xfrm>
          <a:off x="17106900" y="10551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120862</xdr:rowOff>
    </xdr:from>
    <xdr:to>
      <xdr:col>24</xdr:col>
      <xdr:colOff>609600</xdr:colOff>
      <xdr:row>62</xdr:row>
      <xdr:rowOff>51012</xdr:rowOff>
    </xdr:to>
    <xdr:sp macro="" textlink="">
      <xdr:nvSpPr>
        <xdr:cNvPr id="319" name="フローチャート : 判断 318"/>
        <xdr:cNvSpPr/>
      </xdr:nvSpPr>
      <xdr:spPr>
        <a:xfrm>
          <a:off x="169672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18838</xdr:rowOff>
    </xdr:from>
    <xdr:to>
      <xdr:col>23</xdr:col>
      <xdr:colOff>406400</xdr:colOff>
      <xdr:row>61</xdr:row>
      <xdr:rowOff>115358</xdr:rowOff>
    </xdr:to>
    <xdr:cxnSp macro="">
      <xdr:nvCxnSpPr>
        <xdr:cNvPr id="320" name="直線コネクタ 319"/>
        <xdr:cNvCxnSpPr/>
      </xdr:nvCxnSpPr>
      <xdr:spPr>
        <a:xfrm flipV="1">
          <a:off x="15290800" y="104772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132927</xdr:rowOff>
    </xdr:from>
    <xdr:to>
      <xdr:col>23</xdr:col>
      <xdr:colOff>457200</xdr:colOff>
      <xdr:row>62</xdr:row>
      <xdr:rowOff>63077</xdr:rowOff>
    </xdr:to>
    <xdr:sp macro="" textlink="">
      <xdr:nvSpPr>
        <xdr:cNvPr id="321" name="フローチャート : 判断 320"/>
        <xdr:cNvSpPr/>
      </xdr:nvSpPr>
      <xdr:spPr>
        <a:xfrm>
          <a:off x="16129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47854</xdr:rowOff>
    </xdr:from>
    <xdr:ext cx="736600" cy="259045"/>
    <xdr:sp macro="" textlink="">
      <xdr:nvSpPr>
        <xdr:cNvPr id="322" name="テキスト ボックス 321"/>
        <xdr:cNvSpPr txBox="1"/>
      </xdr:nvSpPr>
      <xdr:spPr>
        <a:xfrm>
          <a:off x="15798800" y="1067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115358</xdr:rowOff>
    </xdr:from>
    <xdr:to>
      <xdr:col>22</xdr:col>
      <xdr:colOff>203200</xdr:colOff>
      <xdr:row>61</xdr:row>
      <xdr:rowOff>163619</xdr:rowOff>
    </xdr:to>
    <xdr:cxnSp macro="">
      <xdr:nvCxnSpPr>
        <xdr:cNvPr id="323" name="直線コネクタ 322"/>
        <xdr:cNvCxnSpPr/>
      </xdr:nvCxnSpPr>
      <xdr:spPr>
        <a:xfrm flipV="1">
          <a:off x="14401800" y="1057380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45931</xdr:rowOff>
    </xdr:from>
    <xdr:to>
      <xdr:col>22</xdr:col>
      <xdr:colOff>254000</xdr:colOff>
      <xdr:row>62</xdr:row>
      <xdr:rowOff>147531</xdr:rowOff>
    </xdr:to>
    <xdr:sp macro="" textlink="">
      <xdr:nvSpPr>
        <xdr:cNvPr id="324" name="フローチャート : 判断 323"/>
        <xdr:cNvSpPr/>
      </xdr:nvSpPr>
      <xdr:spPr>
        <a:xfrm>
          <a:off x="15240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132308</xdr:rowOff>
    </xdr:from>
    <xdr:ext cx="762000" cy="259045"/>
    <xdr:sp macro="" textlink="">
      <xdr:nvSpPr>
        <xdr:cNvPr id="325" name="テキスト ボックス 324"/>
        <xdr:cNvSpPr txBox="1"/>
      </xdr:nvSpPr>
      <xdr:spPr>
        <a:xfrm>
          <a:off x="14909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163619</xdr:rowOff>
    </xdr:from>
    <xdr:to>
      <xdr:col>21</xdr:col>
      <xdr:colOff>0</xdr:colOff>
      <xdr:row>62</xdr:row>
      <xdr:rowOff>20320</xdr:rowOff>
    </xdr:to>
    <xdr:cxnSp macro="">
      <xdr:nvCxnSpPr>
        <xdr:cNvPr id="326" name="直線コネクタ 325"/>
        <xdr:cNvCxnSpPr/>
      </xdr:nvCxnSpPr>
      <xdr:spPr>
        <a:xfrm flipV="1">
          <a:off x="13512800" y="1062206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27" name="フローチャート : 判断 326"/>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28" name="テキスト ボックス 327"/>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134408</xdr:rowOff>
    </xdr:from>
    <xdr:to>
      <xdr:col>19</xdr:col>
      <xdr:colOff>533400</xdr:colOff>
      <xdr:row>63</xdr:row>
      <xdr:rowOff>64558</xdr:rowOff>
    </xdr:to>
    <xdr:sp macro="" textlink="">
      <xdr:nvSpPr>
        <xdr:cNvPr id="329" name="フローチャート : 判断 328"/>
        <xdr:cNvSpPr/>
      </xdr:nvSpPr>
      <xdr:spPr>
        <a:xfrm>
          <a:off x="13462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49335</xdr:rowOff>
    </xdr:from>
    <xdr:ext cx="762000" cy="259045"/>
    <xdr:sp macro="" textlink="">
      <xdr:nvSpPr>
        <xdr:cNvPr id="330" name="テキスト ボックス 329"/>
        <xdr:cNvSpPr txBox="1"/>
      </xdr:nvSpPr>
      <xdr:spPr>
        <a:xfrm>
          <a:off x="13131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99271</xdr:rowOff>
    </xdr:from>
    <xdr:to>
      <xdr:col>24</xdr:col>
      <xdr:colOff>609600</xdr:colOff>
      <xdr:row>61</xdr:row>
      <xdr:rowOff>29421</xdr:rowOff>
    </xdr:to>
    <xdr:sp macro="" textlink="">
      <xdr:nvSpPr>
        <xdr:cNvPr id="336" name="円/楕円 335"/>
        <xdr:cNvSpPr/>
      </xdr:nvSpPr>
      <xdr:spPr>
        <a:xfrm>
          <a:off x="169672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115798</xdr:rowOff>
    </xdr:from>
    <xdr:ext cx="762000" cy="259045"/>
    <xdr:sp macro="" textlink="">
      <xdr:nvSpPr>
        <xdr:cNvPr id="337" name="定員管理の状況該当値テキスト"/>
        <xdr:cNvSpPr txBox="1"/>
      </xdr:nvSpPr>
      <xdr:spPr>
        <a:xfrm>
          <a:off x="17106900" y="1023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139488</xdr:rowOff>
    </xdr:from>
    <xdr:to>
      <xdr:col>23</xdr:col>
      <xdr:colOff>457200</xdr:colOff>
      <xdr:row>61</xdr:row>
      <xdr:rowOff>69638</xdr:rowOff>
    </xdr:to>
    <xdr:sp macro="" textlink="">
      <xdr:nvSpPr>
        <xdr:cNvPr id="338" name="円/楕円 337"/>
        <xdr:cNvSpPr/>
      </xdr:nvSpPr>
      <xdr:spPr>
        <a:xfrm>
          <a:off x="16129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79815</xdr:rowOff>
    </xdr:from>
    <xdr:ext cx="736600" cy="259045"/>
    <xdr:sp macro="" textlink="">
      <xdr:nvSpPr>
        <xdr:cNvPr id="339" name="テキスト ボックス 338"/>
        <xdr:cNvSpPr txBox="1"/>
      </xdr:nvSpPr>
      <xdr:spPr>
        <a:xfrm>
          <a:off x="15798800" y="10195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64558</xdr:rowOff>
    </xdr:from>
    <xdr:to>
      <xdr:col>22</xdr:col>
      <xdr:colOff>254000</xdr:colOff>
      <xdr:row>61</xdr:row>
      <xdr:rowOff>166158</xdr:rowOff>
    </xdr:to>
    <xdr:sp macro="" textlink="">
      <xdr:nvSpPr>
        <xdr:cNvPr id="340" name="円/楕円 339"/>
        <xdr:cNvSpPr/>
      </xdr:nvSpPr>
      <xdr:spPr>
        <a:xfrm>
          <a:off x="15240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4885</xdr:rowOff>
    </xdr:from>
    <xdr:ext cx="762000" cy="259045"/>
    <xdr:sp macro="" textlink="">
      <xdr:nvSpPr>
        <xdr:cNvPr id="341" name="テキスト ボックス 340"/>
        <xdr:cNvSpPr txBox="1"/>
      </xdr:nvSpPr>
      <xdr:spPr>
        <a:xfrm>
          <a:off x="14909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112819</xdr:rowOff>
    </xdr:from>
    <xdr:to>
      <xdr:col>21</xdr:col>
      <xdr:colOff>50800</xdr:colOff>
      <xdr:row>62</xdr:row>
      <xdr:rowOff>42969</xdr:rowOff>
    </xdr:to>
    <xdr:sp macro="" textlink="">
      <xdr:nvSpPr>
        <xdr:cNvPr id="342" name="円/楕円 341"/>
        <xdr:cNvSpPr/>
      </xdr:nvSpPr>
      <xdr:spPr>
        <a:xfrm>
          <a:off x="14351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53146</xdr:rowOff>
    </xdr:from>
    <xdr:ext cx="762000" cy="259045"/>
    <xdr:sp macro="" textlink="">
      <xdr:nvSpPr>
        <xdr:cNvPr id="343" name="テキスト ボックス 342"/>
        <xdr:cNvSpPr txBox="1"/>
      </xdr:nvSpPr>
      <xdr:spPr>
        <a:xfrm>
          <a:off x="14020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140970</xdr:rowOff>
    </xdr:from>
    <xdr:to>
      <xdr:col>19</xdr:col>
      <xdr:colOff>533400</xdr:colOff>
      <xdr:row>62</xdr:row>
      <xdr:rowOff>71120</xdr:rowOff>
    </xdr:to>
    <xdr:sp macro="" textlink="">
      <xdr:nvSpPr>
        <xdr:cNvPr id="344" name="円/楕円 343"/>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81297</xdr:rowOff>
    </xdr:from>
    <xdr:ext cx="762000" cy="259045"/>
    <xdr:sp macro="" textlink="">
      <xdr:nvSpPr>
        <xdr:cNvPr id="345" name="テキスト ボックス 344"/>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公債費及び債務負担行為に基づく償還の減、臨時財政対策債などの交付税算入</a:t>
          </a:r>
          <a:r>
            <a:rPr lang="ja-JP" altLang="en-US" sz="1400"/>
            <a:t> </a:t>
          </a:r>
          <a:r>
            <a:rPr lang="ja-JP" altLang="en-US" sz="1100">
              <a:solidFill>
                <a:schemeClr val="dk1"/>
              </a:solidFill>
              <a:effectLst/>
              <a:latin typeface="+mn-lt"/>
              <a:ea typeface="+mn-ea"/>
              <a:cs typeface="+mn-cs"/>
            </a:rPr>
            <a:t>率の 高い市債の増加などにより公債費負担は減少。類似団体内では中位に位置して</a:t>
          </a:r>
          <a:r>
            <a:rPr lang="ja-JP" altLang="en-US" sz="1400"/>
            <a:t> </a:t>
          </a:r>
          <a:r>
            <a:rPr lang="ja-JP" altLang="en-US" sz="1100">
              <a:solidFill>
                <a:schemeClr val="dk1"/>
              </a:solidFill>
              <a:effectLst/>
              <a:latin typeface="+mn-lt"/>
              <a:ea typeface="+mn-ea"/>
              <a:cs typeface="+mn-cs"/>
            </a:rPr>
            <a:t>いる。 </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54428</xdr:rowOff>
    </xdr:from>
    <xdr:to>
      <xdr:col>24</xdr:col>
      <xdr:colOff>558800</xdr:colOff>
      <xdr:row>46</xdr:row>
      <xdr:rowOff>6048</xdr:rowOff>
    </xdr:to>
    <xdr:cxnSp macro="">
      <xdr:nvCxnSpPr>
        <xdr:cNvPr id="377" name="直線コネクタ 376"/>
        <xdr:cNvCxnSpPr/>
      </xdr:nvCxnSpPr>
      <xdr:spPr>
        <a:xfrm flipV="1">
          <a:off x="17018000" y="6226628"/>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78"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79" name="直線コネクタ 378"/>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140805</xdr:rowOff>
    </xdr:from>
    <xdr:ext cx="762000" cy="259045"/>
    <xdr:sp macro="" textlink="">
      <xdr:nvSpPr>
        <xdr:cNvPr id="380"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24</xdr:col>
      <xdr:colOff>469900</xdr:colOff>
      <xdr:row>36</xdr:row>
      <xdr:rowOff>54428</xdr:rowOff>
    </xdr:from>
    <xdr:to>
      <xdr:col>24</xdr:col>
      <xdr:colOff>647700</xdr:colOff>
      <xdr:row>36</xdr:row>
      <xdr:rowOff>54428</xdr:rowOff>
    </xdr:to>
    <xdr:cxnSp macro="">
      <xdr:nvCxnSpPr>
        <xdr:cNvPr id="381" name="直線コネクタ 380"/>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161472</xdr:rowOff>
    </xdr:from>
    <xdr:to>
      <xdr:col>24</xdr:col>
      <xdr:colOff>558800</xdr:colOff>
      <xdr:row>41</xdr:row>
      <xdr:rowOff>70455</xdr:rowOff>
    </xdr:to>
    <xdr:cxnSp macro="">
      <xdr:nvCxnSpPr>
        <xdr:cNvPr id="382" name="直線コネクタ 381"/>
        <xdr:cNvCxnSpPr/>
      </xdr:nvCxnSpPr>
      <xdr:spPr>
        <a:xfrm flipV="1">
          <a:off x="16179800" y="701947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3"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4" name="フローチャート : 判断 383"/>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70455</xdr:rowOff>
    </xdr:from>
    <xdr:to>
      <xdr:col>23</xdr:col>
      <xdr:colOff>406400</xdr:colOff>
      <xdr:row>41</xdr:row>
      <xdr:rowOff>93435</xdr:rowOff>
    </xdr:to>
    <xdr:cxnSp macro="">
      <xdr:nvCxnSpPr>
        <xdr:cNvPr id="385" name="直線コネクタ 384"/>
        <xdr:cNvCxnSpPr/>
      </xdr:nvCxnSpPr>
      <xdr:spPr>
        <a:xfrm flipV="1">
          <a:off x="15290800" y="70999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86" name="フローチャート : 判断 385"/>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131432</xdr:rowOff>
    </xdr:from>
    <xdr:ext cx="736600" cy="259045"/>
    <xdr:sp macro="" textlink="">
      <xdr:nvSpPr>
        <xdr:cNvPr id="387" name="テキスト ボックス 386"/>
        <xdr:cNvSpPr txBox="1"/>
      </xdr:nvSpPr>
      <xdr:spPr>
        <a:xfrm>
          <a:off x="15798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93435</xdr:rowOff>
    </xdr:from>
    <xdr:to>
      <xdr:col>22</xdr:col>
      <xdr:colOff>203200</xdr:colOff>
      <xdr:row>41</xdr:row>
      <xdr:rowOff>150888</xdr:rowOff>
    </xdr:to>
    <xdr:cxnSp macro="">
      <xdr:nvCxnSpPr>
        <xdr:cNvPr id="388" name="直線コネクタ 387"/>
        <xdr:cNvCxnSpPr/>
      </xdr:nvCxnSpPr>
      <xdr:spPr>
        <a:xfrm flipV="1">
          <a:off x="14401800" y="71228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88598</xdr:rowOff>
    </xdr:from>
    <xdr:to>
      <xdr:col>22</xdr:col>
      <xdr:colOff>254000</xdr:colOff>
      <xdr:row>42</xdr:row>
      <xdr:rowOff>18748</xdr:rowOff>
    </xdr:to>
    <xdr:sp macro="" textlink="">
      <xdr:nvSpPr>
        <xdr:cNvPr id="389" name="フローチャート : 判断 388"/>
        <xdr:cNvSpPr/>
      </xdr:nvSpPr>
      <xdr:spPr>
        <a:xfrm>
          <a:off x="15240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3525</xdr:rowOff>
    </xdr:from>
    <xdr:ext cx="762000" cy="259045"/>
    <xdr:sp macro="" textlink="">
      <xdr:nvSpPr>
        <xdr:cNvPr id="390" name="テキスト ボックス 389"/>
        <xdr:cNvSpPr txBox="1"/>
      </xdr:nvSpPr>
      <xdr:spPr>
        <a:xfrm>
          <a:off x="14909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150888</xdr:rowOff>
    </xdr:from>
    <xdr:to>
      <xdr:col>21</xdr:col>
      <xdr:colOff>0</xdr:colOff>
      <xdr:row>42</xdr:row>
      <xdr:rowOff>13909</xdr:rowOff>
    </xdr:to>
    <xdr:cxnSp macro="">
      <xdr:nvCxnSpPr>
        <xdr:cNvPr id="391" name="直線コネクタ 390"/>
        <xdr:cNvCxnSpPr/>
      </xdr:nvCxnSpPr>
      <xdr:spPr>
        <a:xfrm flipV="1">
          <a:off x="13512800" y="71803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169031</xdr:rowOff>
    </xdr:from>
    <xdr:to>
      <xdr:col>21</xdr:col>
      <xdr:colOff>50800</xdr:colOff>
      <xdr:row>42</xdr:row>
      <xdr:rowOff>99181</xdr:rowOff>
    </xdr:to>
    <xdr:sp macro="" textlink="">
      <xdr:nvSpPr>
        <xdr:cNvPr id="392" name="フローチャート : 判断 391"/>
        <xdr:cNvSpPr/>
      </xdr:nvSpPr>
      <xdr:spPr>
        <a:xfrm>
          <a:off x="14351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83958</xdr:rowOff>
    </xdr:from>
    <xdr:ext cx="762000" cy="259045"/>
    <xdr:sp macro="" textlink="">
      <xdr:nvSpPr>
        <xdr:cNvPr id="393" name="テキスト ボックス 392"/>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66524</xdr:rowOff>
    </xdr:from>
    <xdr:to>
      <xdr:col>19</xdr:col>
      <xdr:colOff>533400</xdr:colOff>
      <xdr:row>42</xdr:row>
      <xdr:rowOff>168124</xdr:rowOff>
    </xdr:to>
    <xdr:sp macro="" textlink="">
      <xdr:nvSpPr>
        <xdr:cNvPr id="394" name="フローチャート : 判断 393"/>
        <xdr:cNvSpPr/>
      </xdr:nvSpPr>
      <xdr:spPr>
        <a:xfrm>
          <a:off x="13462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152901</xdr:rowOff>
    </xdr:from>
    <xdr:ext cx="762000" cy="259045"/>
    <xdr:sp macro="" textlink="">
      <xdr:nvSpPr>
        <xdr:cNvPr id="395" name="テキスト ボックス 394"/>
        <xdr:cNvSpPr txBox="1"/>
      </xdr:nvSpPr>
      <xdr:spPr>
        <a:xfrm>
          <a:off x="13131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401" name="円/楕円 400"/>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127199</xdr:rowOff>
    </xdr:from>
    <xdr:ext cx="762000" cy="259045"/>
    <xdr:sp macro="" textlink="">
      <xdr:nvSpPr>
        <xdr:cNvPr id="402" name="公債費負担の状況該当値テキスト"/>
        <xdr:cNvSpPr txBox="1"/>
      </xdr:nvSpPr>
      <xdr:spPr>
        <a:xfrm>
          <a:off x="17106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19655</xdr:rowOff>
    </xdr:from>
    <xdr:to>
      <xdr:col>23</xdr:col>
      <xdr:colOff>457200</xdr:colOff>
      <xdr:row>41</xdr:row>
      <xdr:rowOff>121255</xdr:rowOff>
    </xdr:to>
    <xdr:sp macro="" textlink="">
      <xdr:nvSpPr>
        <xdr:cNvPr id="403" name="円/楕円 402"/>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404" name="テキスト ボックス 403"/>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42635</xdr:rowOff>
    </xdr:from>
    <xdr:to>
      <xdr:col>22</xdr:col>
      <xdr:colOff>254000</xdr:colOff>
      <xdr:row>41</xdr:row>
      <xdr:rowOff>144235</xdr:rowOff>
    </xdr:to>
    <xdr:sp macro="" textlink="">
      <xdr:nvSpPr>
        <xdr:cNvPr id="405" name="円/楕円 404"/>
        <xdr:cNvSpPr/>
      </xdr:nvSpPr>
      <xdr:spPr>
        <a:xfrm>
          <a:off x="15240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154412</xdr:rowOff>
    </xdr:from>
    <xdr:ext cx="762000" cy="259045"/>
    <xdr:sp macro="" textlink="">
      <xdr:nvSpPr>
        <xdr:cNvPr id="406" name="テキスト ボックス 405"/>
        <xdr:cNvSpPr txBox="1"/>
      </xdr:nvSpPr>
      <xdr:spPr>
        <a:xfrm>
          <a:off x="1490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100088</xdr:rowOff>
    </xdr:from>
    <xdr:to>
      <xdr:col>21</xdr:col>
      <xdr:colOff>50800</xdr:colOff>
      <xdr:row>42</xdr:row>
      <xdr:rowOff>30238</xdr:rowOff>
    </xdr:to>
    <xdr:sp macro="" textlink="">
      <xdr:nvSpPr>
        <xdr:cNvPr id="407" name="円/楕円 406"/>
        <xdr:cNvSpPr/>
      </xdr:nvSpPr>
      <xdr:spPr>
        <a:xfrm>
          <a:off x="14351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40415</xdr:rowOff>
    </xdr:from>
    <xdr:ext cx="762000" cy="259045"/>
    <xdr:sp macro="" textlink="">
      <xdr:nvSpPr>
        <xdr:cNvPr id="408" name="テキスト ボックス 407"/>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134559</xdr:rowOff>
    </xdr:from>
    <xdr:to>
      <xdr:col>19</xdr:col>
      <xdr:colOff>533400</xdr:colOff>
      <xdr:row>42</xdr:row>
      <xdr:rowOff>64709</xdr:rowOff>
    </xdr:to>
    <xdr:sp macro="" textlink="">
      <xdr:nvSpPr>
        <xdr:cNvPr id="409" name="円/楕円 408"/>
        <xdr:cNvSpPr/>
      </xdr:nvSpPr>
      <xdr:spPr>
        <a:xfrm>
          <a:off x="13462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74886</xdr:rowOff>
    </xdr:from>
    <xdr:ext cx="762000" cy="259045"/>
    <xdr:sp macro="" textlink="">
      <xdr:nvSpPr>
        <xdr:cNvPr id="410" name="テキスト ボックス 409"/>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20</a:t>
          </a:r>
          <a:r>
            <a:rPr lang="ja-JP" altLang="en-US" sz="1100">
              <a:solidFill>
                <a:schemeClr val="dk1"/>
              </a:solidFill>
              <a:effectLst/>
              <a:latin typeface="+mn-lt"/>
              <a:ea typeface="+mn-ea"/>
              <a:cs typeface="+mn-cs"/>
            </a:rPr>
            <a:t>年度以降、着実に将来負担比率が改善しており、</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年度も市債残高の減</a:t>
          </a:r>
          <a:r>
            <a:rPr lang="ja-JP" altLang="en-US" sz="1400"/>
            <a:t> </a:t>
          </a:r>
          <a:r>
            <a:rPr lang="ja-JP" altLang="en-US" sz="1100">
              <a:solidFill>
                <a:schemeClr val="dk1"/>
              </a:solidFill>
              <a:effectLst/>
              <a:latin typeface="+mn-lt"/>
              <a:ea typeface="+mn-ea"/>
              <a:cs typeface="+mn-cs"/>
            </a:rPr>
            <a:t>や 外郭団体における債務負担額の減などにより前年度より低下した。 また、本市は、元金ベースでのプライマリーバランスを黒字とするよう財政運営を 進めており、その成果が一因と考えている。 </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93751</xdr:rowOff>
    </xdr:from>
    <xdr:to>
      <xdr:col>24</xdr:col>
      <xdr:colOff>558800</xdr:colOff>
      <xdr:row>21</xdr:row>
      <xdr:rowOff>47498</xdr:rowOff>
    </xdr:to>
    <xdr:cxnSp macro="">
      <xdr:nvCxnSpPr>
        <xdr:cNvPr id="437" name="直線コネクタ 436"/>
        <xdr:cNvCxnSpPr/>
      </xdr:nvCxnSpPr>
      <xdr:spPr>
        <a:xfrm flipV="1">
          <a:off x="17018000" y="2494051"/>
          <a:ext cx="0" cy="1153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19575</xdr:rowOff>
    </xdr:from>
    <xdr:ext cx="762000" cy="259045"/>
    <xdr:sp macro="" textlink="">
      <xdr:nvSpPr>
        <xdr:cNvPr id="438" name="将来負担の状況最小値テキスト"/>
        <xdr:cNvSpPr txBox="1"/>
      </xdr:nvSpPr>
      <xdr:spPr>
        <a:xfrm>
          <a:off x="17106900" y="362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248.0</a:t>
          </a:r>
          <a:endParaRPr kumimoji="1" lang="ja-JP" altLang="en-US" sz="1000" b="1">
            <a:latin typeface="ＭＳ Ｐゴシック"/>
          </a:endParaRPr>
        </a:p>
      </xdr:txBody>
    </xdr:sp>
    <xdr:clientData/>
  </xdr:oneCellAnchor>
  <xdr:twoCellAnchor>
    <xdr:from>
      <xdr:col>24</xdr:col>
      <xdr:colOff>469900</xdr:colOff>
      <xdr:row>21</xdr:row>
      <xdr:rowOff>47498</xdr:rowOff>
    </xdr:from>
    <xdr:to>
      <xdr:col>24</xdr:col>
      <xdr:colOff>647700</xdr:colOff>
      <xdr:row>21</xdr:row>
      <xdr:rowOff>47498</xdr:rowOff>
    </xdr:to>
    <xdr:cxnSp macro="">
      <xdr:nvCxnSpPr>
        <xdr:cNvPr id="439" name="直線コネクタ 438"/>
        <xdr:cNvCxnSpPr/>
      </xdr:nvCxnSpPr>
      <xdr:spPr>
        <a:xfrm>
          <a:off x="16929100" y="364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8678</xdr:rowOff>
    </xdr:from>
    <xdr:ext cx="762000" cy="259045"/>
    <xdr:sp macro="" textlink="">
      <xdr:nvSpPr>
        <xdr:cNvPr id="440" name="将来負担の状況最大値テキスト"/>
        <xdr:cNvSpPr txBox="1"/>
      </xdr:nvSpPr>
      <xdr:spPr>
        <a:xfrm>
          <a:off x="17106900" y="223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24</xdr:col>
      <xdr:colOff>469900</xdr:colOff>
      <xdr:row>14</xdr:row>
      <xdr:rowOff>93751</xdr:rowOff>
    </xdr:from>
    <xdr:to>
      <xdr:col>24</xdr:col>
      <xdr:colOff>647700</xdr:colOff>
      <xdr:row>14</xdr:row>
      <xdr:rowOff>93751</xdr:rowOff>
    </xdr:to>
    <xdr:cxnSp macro="">
      <xdr:nvCxnSpPr>
        <xdr:cNvPr id="441" name="直線コネクタ 440"/>
        <xdr:cNvCxnSpPr/>
      </xdr:nvCxnSpPr>
      <xdr:spPr>
        <a:xfrm>
          <a:off x="16929100" y="249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93751</xdr:rowOff>
    </xdr:from>
    <xdr:to>
      <xdr:col>24</xdr:col>
      <xdr:colOff>558800</xdr:colOff>
      <xdr:row>15</xdr:row>
      <xdr:rowOff>15926</xdr:rowOff>
    </xdr:to>
    <xdr:cxnSp macro="">
      <xdr:nvCxnSpPr>
        <xdr:cNvPr id="442" name="直線コネクタ 441"/>
        <xdr:cNvCxnSpPr/>
      </xdr:nvCxnSpPr>
      <xdr:spPr>
        <a:xfrm flipV="1">
          <a:off x="16179800" y="2494051"/>
          <a:ext cx="838200" cy="9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128541</xdr:rowOff>
    </xdr:from>
    <xdr:ext cx="762000" cy="259045"/>
    <xdr:sp macro="" textlink="">
      <xdr:nvSpPr>
        <xdr:cNvPr id="443" name="将来負担の状況平均値テキスト"/>
        <xdr:cNvSpPr txBox="1"/>
      </xdr:nvSpPr>
      <xdr:spPr>
        <a:xfrm>
          <a:off x="17106900" y="304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156464</xdr:rowOff>
    </xdr:from>
    <xdr:to>
      <xdr:col>24</xdr:col>
      <xdr:colOff>609600</xdr:colOff>
      <xdr:row>18</xdr:row>
      <xdr:rowOff>86614</xdr:rowOff>
    </xdr:to>
    <xdr:sp macro="" textlink="">
      <xdr:nvSpPr>
        <xdr:cNvPr id="444" name="フローチャート : 判断 443"/>
        <xdr:cNvSpPr/>
      </xdr:nvSpPr>
      <xdr:spPr>
        <a:xfrm>
          <a:off x="169672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15926</xdr:rowOff>
    </xdr:from>
    <xdr:to>
      <xdr:col>23</xdr:col>
      <xdr:colOff>406400</xdr:colOff>
      <xdr:row>15</xdr:row>
      <xdr:rowOff>134645</xdr:rowOff>
    </xdr:to>
    <xdr:cxnSp macro="">
      <xdr:nvCxnSpPr>
        <xdr:cNvPr id="445" name="直線コネクタ 444"/>
        <xdr:cNvCxnSpPr/>
      </xdr:nvCxnSpPr>
      <xdr:spPr>
        <a:xfrm flipV="1">
          <a:off x="15290800" y="2587676"/>
          <a:ext cx="889000" cy="1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40513</xdr:rowOff>
    </xdr:from>
    <xdr:to>
      <xdr:col>23</xdr:col>
      <xdr:colOff>457200</xdr:colOff>
      <xdr:row>18</xdr:row>
      <xdr:rowOff>142113</xdr:rowOff>
    </xdr:to>
    <xdr:sp macro="" textlink="">
      <xdr:nvSpPr>
        <xdr:cNvPr id="446" name="フローチャート : 判断 445"/>
        <xdr:cNvSpPr/>
      </xdr:nvSpPr>
      <xdr:spPr>
        <a:xfrm>
          <a:off x="16129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126890</xdr:rowOff>
    </xdr:from>
    <xdr:ext cx="736600" cy="259045"/>
    <xdr:sp macro="" textlink="">
      <xdr:nvSpPr>
        <xdr:cNvPr id="447" name="テキスト ボックス 446"/>
        <xdr:cNvSpPr txBox="1"/>
      </xdr:nvSpPr>
      <xdr:spPr>
        <a:xfrm>
          <a:off x="15798800" y="3212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134645</xdr:rowOff>
    </xdr:from>
    <xdr:to>
      <xdr:col>22</xdr:col>
      <xdr:colOff>203200</xdr:colOff>
      <xdr:row>16</xdr:row>
      <xdr:rowOff>19177</xdr:rowOff>
    </xdr:to>
    <xdr:cxnSp macro="">
      <xdr:nvCxnSpPr>
        <xdr:cNvPr id="448" name="直線コネクタ 447"/>
        <xdr:cNvCxnSpPr/>
      </xdr:nvCxnSpPr>
      <xdr:spPr>
        <a:xfrm flipV="1">
          <a:off x="14401800" y="2706395"/>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101321</xdr:rowOff>
    </xdr:from>
    <xdr:to>
      <xdr:col>22</xdr:col>
      <xdr:colOff>254000</xdr:colOff>
      <xdr:row>19</xdr:row>
      <xdr:rowOff>31471</xdr:rowOff>
    </xdr:to>
    <xdr:sp macro="" textlink="">
      <xdr:nvSpPr>
        <xdr:cNvPr id="449" name="フローチャート : 判断 448"/>
        <xdr:cNvSpPr/>
      </xdr:nvSpPr>
      <xdr:spPr>
        <a:xfrm>
          <a:off x="15240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16248</xdr:rowOff>
    </xdr:from>
    <xdr:ext cx="762000" cy="259045"/>
    <xdr:sp macro="" textlink="">
      <xdr:nvSpPr>
        <xdr:cNvPr id="450" name="テキスト ボックス 449"/>
        <xdr:cNvSpPr txBox="1"/>
      </xdr:nvSpPr>
      <xdr:spPr>
        <a:xfrm>
          <a:off x="14909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19177</xdr:rowOff>
    </xdr:from>
    <xdr:to>
      <xdr:col>21</xdr:col>
      <xdr:colOff>0</xdr:colOff>
      <xdr:row>16</xdr:row>
      <xdr:rowOff>123901</xdr:rowOff>
    </xdr:to>
    <xdr:cxnSp macro="">
      <xdr:nvCxnSpPr>
        <xdr:cNvPr id="451" name="直線コネクタ 450"/>
        <xdr:cNvCxnSpPr/>
      </xdr:nvCxnSpPr>
      <xdr:spPr>
        <a:xfrm flipV="1">
          <a:off x="13512800" y="2762377"/>
          <a:ext cx="889000" cy="10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164059</xdr:rowOff>
    </xdr:from>
    <xdr:to>
      <xdr:col>21</xdr:col>
      <xdr:colOff>50800</xdr:colOff>
      <xdr:row>19</xdr:row>
      <xdr:rowOff>94209</xdr:rowOff>
    </xdr:to>
    <xdr:sp macro="" textlink="">
      <xdr:nvSpPr>
        <xdr:cNvPr id="452" name="フローチャート : 判断 451"/>
        <xdr:cNvSpPr/>
      </xdr:nvSpPr>
      <xdr:spPr>
        <a:xfrm>
          <a:off x="14351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78986</xdr:rowOff>
    </xdr:from>
    <xdr:ext cx="762000" cy="259045"/>
    <xdr:sp macro="" textlink="">
      <xdr:nvSpPr>
        <xdr:cNvPr id="453" name="テキスト ボックス 452"/>
        <xdr:cNvSpPr txBox="1"/>
      </xdr:nvSpPr>
      <xdr:spPr>
        <a:xfrm>
          <a:off x="14020800" y="33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79477</xdr:rowOff>
    </xdr:from>
    <xdr:to>
      <xdr:col>19</xdr:col>
      <xdr:colOff>533400</xdr:colOff>
      <xdr:row>20</xdr:row>
      <xdr:rowOff>9627</xdr:rowOff>
    </xdr:to>
    <xdr:sp macro="" textlink="">
      <xdr:nvSpPr>
        <xdr:cNvPr id="454" name="フローチャート : 判断 453"/>
        <xdr:cNvSpPr/>
      </xdr:nvSpPr>
      <xdr:spPr>
        <a:xfrm>
          <a:off x="13462000" y="333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165854</xdr:rowOff>
    </xdr:from>
    <xdr:ext cx="762000" cy="259045"/>
    <xdr:sp macro="" textlink="">
      <xdr:nvSpPr>
        <xdr:cNvPr id="455" name="テキスト ボックス 454"/>
        <xdr:cNvSpPr txBox="1"/>
      </xdr:nvSpPr>
      <xdr:spPr>
        <a:xfrm>
          <a:off x="13131800" y="34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42951</xdr:rowOff>
    </xdr:from>
    <xdr:to>
      <xdr:col>24</xdr:col>
      <xdr:colOff>609600</xdr:colOff>
      <xdr:row>14</xdr:row>
      <xdr:rowOff>144551</xdr:rowOff>
    </xdr:to>
    <xdr:sp macro="" textlink="">
      <xdr:nvSpPr>
        <xdr:cNvPr id="461" name="円/楕円 460"/>
        <xdr:cNvSpPr/>
      </xdr:nvSpPr>
      <xdr:spPr>
        <a:xfrm>
          <a:off x="16967200" y="244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135678</xdr:rowOff>
    </xdr:from>
    <xdr:ext cx="762000" cy="259045"/>
    <xdr:sp macro="" textlink="">
      <xdr:nvSpPr>
        <xdr:cNvPr id="462" name="将来負担の状況該当値テキスト"/>
        <xdr:cNvSpPr txBox="1"/>
      </xdr:nvSpPr>
      <xdr:spPr>
        <a:xfrm>
          <a:off x="17106900" y="236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136576</xdr:rowOff>
    </xdr:from>
    <xdr:to>
      <xdr:col>23</xdr:col>
      <xdr:colOff>457200</xdr:colOff>
      <xdr:row>15</xdr:row>
      <xdr:rowOff>66726</xdr:rowOff>
    </xdr:to>
    <xdr:sp macro="" textlink="">
      <xdr:nvSpPr>
        <xdr:cNvPr id="463" name="円/楕円 462"/>
        <xdr:cNvSpPr/>
      </xdr:nvSpPr>
      <xdr:spPr>
        <a:xfrm>
          <a:off x="16129000" y="25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76903</xdr:rowOff>
    </xdr:from>
    <xdr:ext cx="736600" cy="259045"/>
    <xdr:sp macro="" textlink="">
      <xdr:nvSpPr>
        <xdr:cNvPr id="464" name="テキスト ボックス 463"/>
        <xdr:cNvSpPr txBox="1"/>
      </xdr:nvSpPr>
      <xdr:spPr>
        <a:xfrm>
          <a:off x="15798800" y="2305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83845</xdr:rowOff>
    </xdr:from>
    <xdr:to>
      <xdr:col>22</xdr:col>
      <xdr:colOff>254000</xdr:colOff>
      <xdr:row>16</xdr:row>
      <xdr:rowOff>13995</xdr:rowOff>
    </xdr:to>
    <xdr:sp macro="" textlink="">
      <xdr:nvSpPr>
        <xdr:cNvPr id="465" name="円/楕円 464"/>
        <xdr:cNvSpPr/>
      </xdr:nvSpPr>
      <xdr:spPr>
        <a:xfrm>
          <a:off x="15240000" y="265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24172</xdr:rowOff>
    </xdr:from>
    <xdr:ext cx="762000" cy="259045"/>
    <xdr:sp macro="" textlink="">
      <xdr:nvSpPr>
        <xdr:cNvPr id="466" name="テキスト ボックス 465"/>
        <xdr:cNvSpPr txBox="1"/>
      </xdr:nvSpPr>
      <xdr:spPr>
        <a:xfrm>
          <a:off x="14909800" y="242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139827</xdr:rowOff>
    </xdr:from>
    <xdr:to>
      <xdr:col>21</xdr:col>
      <xdr:colOff>50800</xdr:colOff>
      <xdr:row>16</xdr:row>
      <xdr:rowOff>69977</xdr:rowOff>
    </xdr:to>
    <xdr:sp macro="" textlink="">
      <xdr:nvSpPr>
        <xdr:cNvPr id="467" name="円/楕円 466"/>
        <xdr:cNvSpPr/>
      </xdr:nvSpPr>
      <xdr:spPr>
        <a:xfrm>
          <a:off x="14351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80154</xdr:rowOff>
    </xdr:from>
    <xdr:ext cx="762000" cy="259045"/>
    <xdr:sp macro="" textlink="">
      <xdr:nvSpPr>
        <xdr:cNvPr id="468" name="テキスト ボックス 467"/>
        <xdr:cNvSpPr txBox="1"/>
      </xdr:nvSpPr>
      <xdr:spPr>
        <a:xfrm>
          <a:off x="14020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69" name="円/楕円 468"/>
        <xdr:cNvSpPr/>
      </xdr:nvSpPr>
      <xdr:spPr>
        <a:xfrm>
          <a:off x="13462000" y="28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13428</xdr:rowOff>
    </xdr:from>
    <xdr:ext cx="762000" cy="259045"/>
    <xdr:sp macro="" textlink="">
      <xdr:nvSpPr>
        <xdr:cNvPr id="470" name="テキスト ボックス 469"/>
        <xdr:cNvSpPr txBox="1"/>
      </xdr:nvSpPr>
      <xdr:spPr>
        <a:xfrm>
          <a:off x="13131800" y="25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812,286
790,959
1,558.04
288,578,705
280,152,448
6,612,446
176,610,218
278,346,033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定員適正化計画を着実に実施したことにより、前年より</a:t>
          </a:r>
          <a:r>
            <a:rPr lang="en-US" altLang="ja-JP" sz="1100">
              <a:solidFill>
                <a:schemeClr val="dk1"/>
              </a:solidFill>
              <a:effectLst/>
              <a:latin typeface="+mn-lt"/>
              <a:ea typeface="+mn-ea"/>
              <a:cs typeface="+mn-cs"/>
            </a:rPr>
            <a:t>0.3</a:t>
          </a:r>
          <a:r>
            <a:rPr lang="ja-JP" altLang="en-US" sz="1100">
              <a:solidFill>
                <a:schemeClr val="dk1"/>
              </a:solidFill>
              <a:effectLst/>
              <a:latin typeface="+mn-lt"/>
              <a:ea typeface="+mn-ea"/>
              <a:cs typeface="+mn-cs"/>
            </a:rPr>
            <a:t>ポイント削減した。 類似団体平均を下回る水準であり、今後も定員適正化計画を着実に 実施し人件費の削減に努める。 </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53522</xdr:rowOff>
    </xdr:from>
    <xdr:to>
      <xdr:col>7</xdr:col>
      <xdr:colOff>15875</xdr:colOff>
      <xdr:row>42</xdr:row>
      <xdr:rowOff>61685</xdr:rowOff>
    </xdr:to>
    <xdr:cxnSp macro="">
      <xdr:nvCxnSpPr>
        <xdr:cNvPr id="62" name="直線コネクタ 61"/>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139899</xdr:rowOff>
    </xdr:from>
    <xdr:ext cx="762000" cy="259045"/>
    <xdr:sp macro="" textlink="">
      <xdr:nvSpPr>
        <xdr:cNvPr id="65"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6</xdr:col>
      <xdr:colOff>612775</xdr:colOff>
      <xdr:row>33</xdr:row>
      <xdr:rowOff>53522</xdr:rowOff>
    </xdr:from>
    <xdr:to>
      <xdr:col>7</xdr:col>
      <xdr:colOff>104775</xdr:colOff>
      <xdr:row>33</xdr:row>
      <xdr:rowOff>53522</xdr:rowOff>
    </xdr:to>
    <xdr:cxnSp macro="">
      <xdr:nvCxnSpPr>
        <xdr:cNvPr id="66" name="直線コネクタ 65"/>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118836</xdr:rowOff>
    </xdr:to>
    <xdr:cxnSp macro="">
      <xdr:nvCxnSpPr>
        <xdr:cNvPr id="67" name="直線コネクタ 66"/>
        <xdr:cNvCxnSpPr/>
      </xdr:nvCxnSpPr>
      <xdr:spPr>
        <a:xfrm flipV="1">
          <a:off x="3987800" y="64135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72770</xdr:rowOff>
    </xdr:from>
    <xdr:ext cx="762000" cy="259045"/>
    <xdr:sp macro="" textlink="">
      <xdr:nvSpPr>
        <xdr:cNvPr id="68" name="人件費平均値テキスト"/>
        <xdr:cNvSpPr txBox="1"/>
      </xdr:nvSpPr>
      <xdr:spPr>
        <a:xfrm>
          <a:off x="4914900" y="6416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100693</xdr:rowOff>
    </xdr:from>
    <xdr:to>
      <xdr:col>7</xdr:col>
      <xdr:colOff>66675</xdr:colOff>
      <xdr:row>38</xdr:row>
      <xdr:rowOff>30843</xdr:rowOff>
    </xdr:to>
    <xdr:sp macro="" textlink="">
      <xdr:nvSpPr>
        <xdr:cNvPr id="69" name="フローチャート : 判断 68"/>
        <xdr:cNvSpPr/>
      </xdr:nvSpPr>
      <xdr:spPr>
        <a:xfrm>
          <a:off x="47752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118836</xdr:rowOff>
    </xdr:from>
    <xdr:to>
      <xdr:col>5</xdr:col>
      <xdr:colOff>549275</xdr:colOff>
      <xdr:row>38</xdr:row>
      <xdr:rowOff>29028</xdr:rowOff>
    </xdr:to>
    <xdr:cxnSp macro="">
      <xdr:nvCxnSpPr>
        <xdr:cNvPr id="70" name="直線コネクタ 69"/>
        <xdr:cNvCxnSpPr/>
      </xdr:nvCxnSpPr>
      <xdr:spPr>
        <a:xfrm flipV="1">
          <a:off x="3098800" y="646248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141515</xdr:rowOff>
    </xdr:from>
    <xdr:to>
      <xdr:col>5</xdr:col>
      <xdr:colOff>600075</xdr:colOff>
      <xdr:row>39</xdr:row>
      <xdr:rowOff>71665</xdr:rowOff>
    </xdr:to>
    <xdr:sp macro="" textlink="">
      <xdr:nvSpPr>
        <xdr:cNvPr id="71" name="フローチャート : 判断 70"/>
        <xdr:cNvSpPr/>
      </xdr:nvSpPr>
      <xdr:spPr>
        <a:xfrm>
          <a:off x="3937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56442</xdr:rowOff>
    </xdr:from>
    <xdr:ext cx="736600" cy="259045"/>
    <xdr:sp macro="" textlink="">
      <xdr:nvSpPr>
        <xdr:cNvPr id="72" name="テキスト ボックス 71"/>
        <xdr:cNvSpPr txBox="1"/>
      </xdr:nvSpPr>
      <xdr:spPr>
        <a:xfrm>
          <a:off x="3606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29028</xdr:rowOff>
    </xdr:from>
    <xdr:to>
      <xdr:col>4</xdr:col>
      <xdr:colOff>346075</xdr:colOff>
      <xdr:row>39</xdr:row>
      <xdr:rowOff>37193</xdr:rowOff>
    </xdr:to>
    <xdr:cxnSp macro="">
      <xdr:nvCxnSpPr>
        <xdr:cNvPr id="73" name="直線コネクタ 72"/>
        <xdr:cNvCxnSpPr/>
      </xdr:nvCxnSpPr>
      <xdr:spPr>
        <a:xfrm flipV="1">
          <a:off x="2209800" y="65441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51707</xdr:rowOff>
    </xdr:from>
    <xdr:to>
      <xdr:col>4</xdr:col>
      <xdr:colOff>396875</xdr:colOff>
      <xdr:row>39</xdr:row>
      <xdr:rowOff>153307</xdr:rowOff>
    </xdr:to>
    <xdr:sp macro="" textlink="">
      <xdr:nvSpPr>
        <xdr:cNvPr id="74" name="フローチャート :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138084</xdr:rowOff>
    </xdr:from>
    <xdr:ext cx="762000" cy="259045"/>
    <xdr:sp macro="" textlink="">
      <xdr:nvSpPr>
        <xdr:cNvPr id="75" name="テキスト ボックス 74"/>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37193</xdr:rowOff>
    </xdr:from>
    <xdr:to>
      <xdr:col>3</xdr:col>
      <xdr:colOff>142875</xdr:colOff>
      <xdr:row>39</xdr:row>
      <xdr:rowOff>167822</xdr:rowOff>
    </xdr:to>
    <xdr:cxnSp macro="">
      <xdr:nvCxnSpPr>
        <xdr:cNvPr id="76" name="直線コネクタ 75"/>
        <xdr:cNvCxnSpPr/>
      </xdr:nvCxnSpPr>
      <xdr:spPr>
        <a:xfrm flipV="1">
          <a:off x="1320800" y="67237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7" name="フローチャート :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138084</xdr:rowOff>
    </xdr:from>
    <xdr:ext cx="762000" cy="259045"/>
    <xdr:sp macro="" textlink="">
      <xdr:nvSpPr>
        <xdr:cNvPr id="78" name="テキスト ボックス 77"/>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43543</xdr:rowOff>
    </xdr:from>
    <xdr:to>
      <xdr:col>1</xdr:col>
      <xdr:colOff>676275</xdr:colOff>
      <xdr:row>40</xdr:row>
      <xdr:rowOff>145143</xdr:rowOff>
    </xdr:to>
    <xdr:sp macro="" textlink="">
      <xdr:nvSpPr>
        <xdr:cNvPr id="79" name="フローチャート : 判断 78"/>
        <xdr:cNvSpPr/>
      </xdr:nvSpPr>
      <xdr:spPr>
        <a:xfrm>
          <a:off x="1270000" y="69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129920</xdr:rowOff>
    </xdr:from>
    <xdr:ext cx="762000" cy="259045"/>
    <xdr:sp macro="" textlink="">
      <xdr:nvSpPr>
        <xdr:cNvPr id="80" name="テキスト ボックス 79"/>
        <xdr:cNvSpPr txBox="1"/>
      </xdr:nvSpPr>
      <xdr:spPr>
        <a:xfrm>
          <a:off x="939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6" name="円/楕円 85"/>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35577</xdr:rowOff>
    </xdr:from>
    <xdr:ext cx="762000" cy="259045"/>
    <xdr:sp macro="" textlink="">
      <xdr:nvSpPr>
        <xdr:cNvPr id="87" name="人件費該当値テキスト"/>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68036</xdr:rowOff>
    </xdr:from>
    <xdr:to>
      <xdr:col>5</xdr:col>
      <xdr:colOff>600075</xdr:colOff>
      <xdr:row>37</xdr:row>
      <xdr:rowOff>169636</xdr:rowOff>
    </xdr:to>
    <xdr:sp macro="" textlink="">
      <xdr:nvSpPr>
        <xdr:cNvPr id="88" name="円/楕円 87"/>
        <xdr:cNvSpPr/>
      </xdr:nvSpPr>
      <xdr:spPr>
        <a:xfrm>
          <a:off x="39370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8363</xdr:rowOff>
    </xdr:from>
    <xdr:ext cx="736600" cy="259045"/>
    <xdr:sp macro="" textlink="">
      <xdr:nvSpPr>
        <xdr:cNvPr id="89" name="テキスト ボックス 88"/>
        <xdr:cNvSpPr txBox="1"/>
      </xdr:nvSpPr>
      <xdr:spPr>
        <a:xfrm>
          <a:off x="3606800" y="6180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149678</xdr:rowOff>
    </xdr:from>
    <xdr:to>
      <xdr:col>4</xdr:col>
      <xdr:colOff>396875</xdr:colOff>
      <xdr:row>38</xdr:row>
      <xdr:rowOff>79828</xdr:rowOff>
    </xdr:to>
    <xdr:sp macro="" textlink="">
      <xdr:nvSpPr>
        <xdr:cNvPr id="90" name="円/楕円 89"/>
        <xdr:cNvSpPr/>
      </xdr:nvSpPr>
      <xdr:spPr>
        <a:xfrm>
          <a:off x="3048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90005</xdr:rowOff>
    </xdr:from>
    <xdr:ext cx="762000" cy="259045"/>
    <xdr:sp macro="" textlink="">
      <xdr:nvSpPr>
        <xdr:cNvPr id="91" name="テキスト ボックス 90"/>
        <xdr:cNvSpPr txBox="1"/>
      </xdr:nvSpPr>
      <xdr:spPr>
        <a:xfrm>
          <a:off x="2717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157843</xdr:rowOff>
    </xdr:from>
    <xdr:to>
      <xdr:col>3</xdr:col>
      <xdr:colOff>193675</xdr:colOff>
      <xdr:row>39</xdr:row>
      <xdr:rowOff>87993</xdr:rowOff>
    </xdr:to>
    <xdr:sp macro="" textlink="">
      <xdr:nvSpPr>
        <xdr:cNvPr id="92" name="円/楕円 91"/>
        <xdr:cNvSpPr/>
      </xdr:nvSpPr>
      <xdr:spPr>
        <a:xfrm>
          <a:off x="2159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98170</xdr:rowOff>
    </xdr:from>
    <xdr:ext cx="762000" cy="259045"/>
    <xdr:sp macro="" textlink="">
      <xdr:nvSpPr>
        <xdr:cNvPr id="93" name="テキスト ボックス 92"/>
        <xdr:cNvSpPr txBox="1"/>
      </xdr:nvSpPr>
      <xdr:spPr>
        <a:xfrm>
          <a:off x="1828800" y="64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117022</xdr:rowOff>
    </xdr:from>
    <xdr:to>
      <xdr:col>1</xdr:col>
      <xdr:colOff>676275</xdr:colOff>
      <xdr:row>40</xdr:row>
      <xdr:rowOff>47172</xdr:rowOff>
    </xdr:to>
    <xdr:sp macro="" textlink="">
      <xdr:nvSpPr>
        <xdr:cNvPr id="94" name="円/楕円 93"/>
        <xdr:cNvSpPr/>
      </xdr:nvSpPr>
      <xdr:spPr>
        <a:xfrm>
          <a:off x="12700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57349</xdr:rowOff>
    </xdr:from>
    <xdr:ext cx="762000" cy="259045"/>
    <xdr:sp macro="" textlink="">
      <xdr:nvSpPr>
        <xdr:cNvPr id="95" name="テキスト ボックス 94"/>
        <xdr:cNvSpPr txBox="1"/>
      </xdr:nvSpPr>
      <xdr:spPr>
        <a:xfrm>
          <a:off x="939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本市は平成</a:t>
          </a:r>
          <a:r>
            <a:rPr lang="en-US" altLang="ja-JP" sz="1100">
              <a:solidFill>
                <a:schemeClr val="dk1"/>
              </a:solidFill>
              <a:effectLst/>
              <a:latin typeface="+mn-lt"/>
              <a:ea typeface="+mn-ea"/>
              <a:cs typeface="+mn-cs"/>
            </a:rPr>
            <a:t>17</a:t>
          </a:r>
          <a:r>
            <a:rPr lang="ja-JP" altLang="en-US" sz="1100">
              <a:solidFill>
                <a:schemeClr val="dk1"/>
              </a:solidFill>
              <a:effectLst/>
              <a:latin typeface="+mn-lt"/>
              <a:ea typeface="+mn-ea"/>
              <a:cs typeface="+mn-cs"/>
            </a:rPr>
            <a:t>年度に</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市町村の合併を行い類似団体で最も広い市域 を有する。そのため管理する施設も多く、物件費に係る経常収支比率が 類似団体の平均を上回っている。今後も、施設の廃止等の資産経営の 合理化を推進し、圧縮に努める。 </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102507</xdr:rowOff>
    </xdr:to>
    <xdr:cxnSp macro="">
      <xdr:nvCxnSpPr>
        <xdr:cNvPr id="125" name="直線コネクタ 124"/>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6"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7" name="直線コネクタ 126"/>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8"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9" name="直線コネクタ 128"/>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61686</xdr:rowOff>
    </xdr:from>
    <xdr:to>
      <xdr:col>24</xdr:col>
      <xdr:colOff>31750</xdr:colOff>
      <xdr:row>18</xdr:row>
      <xdr:rowOff>148771</xdr:rowOff>
    </xdr:to>
    <xdr:cxnSp macro="">
      <xdr:nvCxnSpPr>
        <xdr:cNvPr id="130" name="直線コネクタ 129"/>
        <xdr:cNvCxnSpPr/>
      </xdr:nvCxnSpPr>
      <xdr:spPr>
        <a:xfrm>
          <a:off x="15671800" y="31477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29029</xdr:rowOff>
    </xdr:from>
    <xdr:to>
      <xdr:col>22</xdr:col>
      <xdr:colOff>565150</xdr:colOff>
      <xdr:row>18</xdr:row>
      <xdr:rowOff>61686</xdr:rowOff>
    </xdr:to>
    <xdr:cxnSp macro="">
      <xdr:nvCxnSpPr>
        <xdr:cNvPr id="133" name="直線コネクタ 132"/>
        <xdr:cNvCxnSpPr/>
      </xdr:nvCxnSpPr>
      <xdr:spPr>
        <a:xfrm>
          <a:off x="14782800" y="3115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27214</xdr:rowOff>
    </xdr:from>
    <xdr:to>
      <xdr:col>22</xdr:col>
      <xdr:colOff>615950</xdr:colOff>
      <xdr:row>16</xdr:row>
      <xdr:rowOff>128814</xdr:rowOff>
    </xdr:to>
    <xdr:sp macro="" textlink="">
      <xdr:nvSpPr>
        <xdr:cNvPr id="134" name="フローチャート : 判断 133"/>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138991</xdr:rowOff>
    </xdr:from>
    <xdr:ext cx="736600" cy="259045"/>
    <xdr:sp macro="" textlink="">
      <xdr:nvSpPr>
        <xdr:cNvPr id="135" name="テキスト ボックス 134"/>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29029</xdr:rowOff>
    </xdr:from>
    <xdr:to>
      <xdr:col>21</xdr:col>
      <xdr:colOff>361950</xdr:colOff>
      <xdr:row>18</xdr:row>
      <xdr:rowOff>61686</xdr:rowOff>
    </xdr:to>
    <xdr:cxnSp macro="">
      <xdr:nvCxnSpPr>
        <xdr:cNvPr id="136" name="直線コネクタ 135"/>
        <xdr:cNvCxnSpPr/>
      </xdr:nvCxnSpPr>
      <xdr:spPr>
        <a:xfrm flipV="1">
          <a:off x="13893800" y="3115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7" name="フローチャート : 判断 136"/>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8" name="テキスト ボックス 137"/>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61686</xdr:rowOff>
    </xdr:from>
    <xdr:to>
      <xdr:col>20</xdr:col>
      <xdr:colOff>158750</xdr:colOff>
      <xdr:row>18</xdr:row>
      <xdr:rowOff>116114</xdr:rowOff>
    </xdr:to>
    <xdr:cxnSp macro="">
      <xdr:nvCxnSpPr>
        <xdr:cNvPr id="139" name="直線コネクタ 138"/>
        <xdr:cNvCxnSpPr/>
      </xdr:nvCxnSpPr>
      <xdr:spPr>
        <a:xfrm flipV="1">
          <a:off x="13004800" y="3147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40" name="フローチャート : 判断 139"/>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41" name="テキスト ボックス 140"/>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42" name="フローチャート : 判断 141"/>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198</xdr:rowOff>
    </xdr:from>
    <xdr:ext cx="762000" cy="259045"/>
    <xdr:sp macro="" textlink="">
      <xdr:nvSpPr>
        <xdr:cNvPr id="143" name="テキスト ボックス 142"/>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97971</xdr:rowOff>
    </xdr:from>
    <xdr:to>
      <xdr:col>24</xdr:col>
      <xdr:colOff>82550</xdr:colOff>
      <xdr:row>19</xdr:row>
      <xdr:rowOff>28122</xdr:rowOff>
    </xdr:to>
    <xdr:sp macro="" textlink="">
      <xdr:nvSpPr>
        <xdr:cNvPr id="149" name="円/楕円 148"/>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70048</xdr:rowOff>
    </xdr:from>
    <xdr:ext cx="762000" cy="259045"/>
    <xdr:sp macro="" textlink="">
      <xdr:nvSpPr>
        <xdr:cNvPr id="150" name="物件費該当値テキスト"/>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10886</xdr:rowOff>
    </xdr:from>
    <xdr:to>
      <xdr:col>22</xdr:col>
      <xdr:colOff>615950</xdr:colOff>
      <xdr:row>18</xdr:row>
      <xdr:rowOff>112486</xdr:rowOff>
    </xdr:to>
    <xdr:sp macro="" textlink="">
      <xdr:nvSpPr>
        <xdr:cNvPr id="151" name="円/楕円 150"/>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97263</xdr:rowOff>
    </xdr:from>
    <xdr:ext cx="736600" cy="259045"/>
    <xdr:sp macro="" textlink="">
      <xdr:nvSpPr>
        <xdr:cNvPr id="152" name="テキスト ボックス 151"/>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149679</xdr:rowOff>
    </xdr:from>
    <xdr:to>
      <xdr:col>21</xdr:col>
      <xdr:colOff>412750</xdr:colOff>
      <xdr:row>18</xdr:row>
      <xdr:rowOff>79829</xdr:rowOff>
    </xdr:to>
    <xdr:sp macro="" textlink="">
      <xdr:nvSpPr>
        <xdr:cNvPr id="153" name="円/楕円 152"/>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64606</xdr:rowOff>
    </xdr:from>
    <xdr:ext cx="762000" cy="259045"/>
    <xdr:sp macro="" textlink="">
      <xdr:nvSpPr>
        <xdr:cNvPr id="154" name="テキスト ボックス 153"/>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10886</xdr:rowOff>
    </xdr:from>
    <xdr:to>
      <xdr:col>20</xdr:col>
      <xdr:colOff>209550</xdr:colOff>
      <xdr:row>18</xdr:row>
      <xdr:rowOff>112486</xdr:rowOff>
    </xdr:to>
    <xdr:sp macro="" textlink="">
      <xdr:nvSpPr>
        <xdr:cNvPr id="155" name="円/楕円 154"/>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97263</xdr:rowOff>
    </xdr:from>
    <xdr:ext cx="762000" cy="259045"/>
    <xdr:sp macro="" textlink="">
      <xdr:nvSpPr>
        <xdr:cNvPr id="156" name="テキスト ボックス 155"/>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65314</xdr:rowOff>
    </xdr:from>
    <xdr:to>
      <xdr:col>19</xdr:col>
      <xdr:colOff>6350</xdr:colOff>
      <xdr:row>18</xdr:row>
      <xdr:rowOff>166914</xdr:rowOff>
    </xdr:to>
    <xdr:sp macro="" textlink="">
      <xdr:nvSpPr>
        <xdr:cNvPr id="157" name="円/楕円 156"/>
        <xdr:cNvSpPr/>
      </xdr:nvSpPr>
      <xdr:spPr>
        <a:xfrm>
          <a:off x="12954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151691</xdr:rowOff>
    </xdr:from>
    <xdr:ext cx="762000" cy="259045"/>
    <xdr:sp macro="" textlink="">
      <xdr:nvSpPr>
        <xdr:cNvPr id="158" name="テキスト ボックス 157"/>
        <xdr:cNvSpPr txBox="1"/>
      </xdr:nvSpPr>
      <xdr:spPr>
        <a:xfrm>
          <a:off x="12623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扶助費の中で大きな割合を占める生活保護費が低く、他の類似団体と比較し 低い率で推移しており、前年と横ばいの数値となった。 景気低迷や高齢化により今後は増加が予想される。 </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143328</xdr:rowOff>
    </xdr:from>
    <xdr:to>
      <xdr:col>7</xdr:col>
      <xdr:colOff>15875</xdr:colOff>
      <xdr:row>62</xdr:row>
      <xdr:rowOff>78015</xdr:rowOff>
    </xdr:to>
    <xdr:cxnSp macro="">
      <xdr:nvCxnSpPr>
        <xdr:cNvPr id="188" name="直線コネクタ 187"/>
        <xdr:cNvCxnSpPr/>
      </xdr:nvCxnSpPr>
      <xdr:spPr>
        <a:xfrm flipV="1">
          <a:off x="4826000" y="9401628"/>
          <a:ext cx="0" cy="1306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9"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90" name="直線コネクタ 189"/>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58255</xdr:rowOff>
    </xdr:from>
    <xdr:ext cx="762000" cy="259045"/>
    <xdr:sp macro="" textlink="">
      <xdr:nvSpPr>
        <xdr:cNvPr id="191" name="扶助費最大値テキスト"/>
        <xdr:cNvSpPr txBox="1"/>
      </xdr:nvSpPr>
      <xdr:spPr>
        <a:xfrm>
          <a:off x="4914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54</xdr:row>
      <xdr:rowOff>143328</xdr:rowOff>
    </xdr:from>
    <xdr:to>
      <xdr:col>7</xdr:col>
      <xdr:colOff>104775</xdr:colOff>
      <xdr:row>54</xdr:row>
      <xdr:rowOff>143328</xdr:rowOff>
    </xdr:to>
    <xdr:cxnSp macro="">
      <xdr:nvCxnSpPr>
        <xdr:cNvPr id="192" name="直線コネクタ 191"/>
        <xdr:cNvCxnSpPr/>
      </xdr:nvCxnSpPr>
      <xdr:spPr>
        <a:xfrm>
          <a:off x="4737100" y="9401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135165</xdr:rowOff>
    </xdr:to>
    <xdr:cxnSp macro="">
      <xdr:nvCxnSpPr>
        <xdr:cNvPr id="193" name="直線コネクタ 192"/>
        <xdr:cNvCxnSpPr/>
      </xdr:nvCxnSpPr>
      <xdr:spPr>
        <a:xfrm>
          <a:off x="3987800" y="95485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154412</xdr:rowOff>
    </xdr:from>
    <xdr:ext cx="762000" cy="259045"/>
    <xdr:sp macro="" textlink="">
      <xdr:nvSpPr>
        <xdr:cNvPr id="194" name="扶助費平均値テキスト"/>
        <xdr:cNvSpPr txBox="1"/>
      </xdr:nvSpPr>
      <xdr:spPr>
        <a:xfrm>
          <a:off x="4914900" y="1026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60</xdr:row>
      <xdr:rowOff>10885</xdr:rowOff>
    </xdr:from>
    <xdr:to>
      <xdr:col>7</xdr:col>
      <xdr:colOff>66675</xdr:colOff>
      <xdr:row>60</xdr:row>
      <xdr:rowOff>112485</xdr:rowOff>
    </xdr:to>
    <xdr:sp macro="" textlink="">
      <xdr:nvSpPr>
        <xdr:cNvPr id="195" name="フローチャート : 判断 194"/>
        <xdr:cNvSpPr/>
      </xdr:nvSpPr>
      <xdr:spPr>
        <a:xfrm>
          <a:off x="4775200" y="1029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55</xdr:row>
      <xdr:rowOff>167822</xdr:rowOff>
    </xdr:to>
    <xdr:cxnSp macro="">
      <xdr:nvCxnSpPr>
        <xdr:cNvPr id="196" name="直線コネクタ 195"/>
        <xdr:cNvCxnSpPr/>
      </xdr:nvCxnSpPr>
      <xdr:spPr>
        <a:xfrm flipV="1">
          <a:off x="3098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59</xdr:row>
      <xdr:rowOff>149678</xdr:rowOff>
    </xdr:from>
    <xdr:to>
      <xdr:col>5</xdr:col>
      <xdr:colOff>600075</xdr:colOff>
      <xdr:row>60</xdr:row>
      <xdr:rowOff>79828</xdr:rowOff>
    </xdr:to>
    <xdr:sp macro="" textlink="">
      <xdr:nvSpPr>
        <xdr:cNvPr id="197" name="フローチャート : 判断 196"/>
        <xdr:cNvSpPr/>
      </xdr:nvSpPr>
      <xdr:spPr>
        <a:xfrm>
          <a:off x="3937000" y="1026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64605</xdr:rowOff>
    </xdr:from>
    <xdr:ext cx="736600" cy="259045"/>
    <xdr:sp macro="" textlink="">
      <xdr:nvSpPr>
        <xdr:cNvPr id="198" name="テキスト ボックス 197"/>
        <xdr:cNvSpPr txBox="1"/>
      </xdr:nvSpPr>
      <xdr:spPr>
        <a:xfrm>
          <a:off x="3606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167822</xdr:rowOff>
    </xdr:to>
    <xdr:cxnSp macro="">
      <xdr:nvCxnSpPr>
        <xdr:cNvPr id="199" name="直線コネクタ 198"/>
        <xdr:cNvCxnSpPr/>
      </xdr:nvCxnSpPr>
      <xdr:spPr>
        <a:xfrm>
          <a:off x="2209800" y="95159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157843</xdr:rowOff>
    </xdr:from>
    <xdr:to>
      <xdr:col>4</xdr:col>
      <xdr:colOff>396875</xdr:colOff>
      <xdr:row>59</xdr:row>
      <xdr:rowOff>87993</xdr:rowOff>
    </xdr:to>
    <xdr:sp macro="" textlink="">
      <xdr:nvSpPr>
        <xdr:cNvPr id="200" name="フローチャート : 判断 199"/>
        <xdr:cNvSpPr/>
      </xdr:nvSpPr>
      <xdr:spPr>
        <a:xfrm>
          <a:off x="3048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72770</xdr:rowOff>
    </xdr:from>
    <xdr:ext cx="762000" cy="259045"/>
    <xdr:sp macro="" textlink="">
      <xdr:nvSpPr>
        <xdr:cNvPr id="201" name="テキスト ボックス 200"/>
        <xdr:cNvSpPr txBox="1"/>
      </xdr:nvSpPr>
      <xdr:spPr>
        <a:xfrm>
          <a:off x="2717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55</xdr:row>
      <xdr:rowOff>86178</xdr:rowOff>
    </xdr:to>
    <xdr:cxnSp macro="">
      <xdr:nvCxnSpPr>
        <xdr:cNvPr id="202" name="直線コネクタ 201"/>
        <xdr:cNvCxnSpPr/>
      </xdr:nvCxnSpPr>
      <xdr:spPr>
        <a:xfrm>
          <a:off x="1320800" y="9238343"/>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157843</xdr:rowOff>
    </xdr:from>
    <xdr:to>
      <xdr:col>3</xdr:col>
      <xdr:colOff>193675</xdr:colOff>
      <xdr:row>59</xdr:row>
      <xdr:rowOff>87993</xdr:rowOff>
    </xdr:to>
    <xdr:sp macro="" textlink="">
      <xdr:nvSpPr>
        <xdr:cNvPr id="203" name="フローチャート : 判断 202"/>
        <xdr:cNvSpPr/>
      </xdr:nvSpPr>
      <xdr:spPr>
        <a:xfrm>
          <a:off x="2159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72770</xdr:rowOff>
    </xdr:from>
    <xdr:ext cx="762000" cy="259045"/>
    <xdr:sp macro="" textlink="">
      <xdr:nvSpPr>
        <xdr:cNvPr id="204" name="テキスト ボックス 203"/>
        <xdr:cNvSpPr txBox="1"/>
      </xdr:nvSpPr>
      <xdr:spPr>
        <a:xfrm>
          <a:off x="1828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117022</xdr:rowOff>
    </xdr:from>
    <xdr:to>
      <xdr:col>1</xdr:col>
      <xdr:colOff>676275</xdr:colOff>
      <xdr:row>58</xdr:row>
      <xdr:rowOff>47172</xdr:rowOff>
    </xdr:to>
    <xdr:sp macro="" textlink="">
      <xdr:nvSpPr>
        <xdr:cNvPr id="205" name="フローチャート : 判断 204"/>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31949</xdr:rowOff>
    </xdr:from>
    <xdr:ext cx="762000" cy="259045"/>
    <xdr:sp macro="" textlink="">
      <xdr:nvSpPr>
        <xdr:cNvPr id="206" name="テキスト ボックス 205"/>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12" name="円/楕円 211"/>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100892</xdr:rowOff>
    </xdr:from>
    <xdr:ext cx="762000" cy="259045"/>
    <xdr:sp macro="" textlink="">
      <xdr:nvSpPr>
        <xdr:cNvPr id="213"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4" name="円/楕円 213"/>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15" name="テキスト ボックス 21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117022</xdr:rowOff>
    </xdr:from>
    <xdr:to>
      <xdr:col>4</xdr:col>
      <xdr:colOff>396875</xdr:colOff>
      <xdr:row>56</xdr:row>
      <xdr:rowOff>47172</xdr:rowOff>
    </xdr:to>
    <xdr:sp macro="" textlink="">
      <xdr:nvSpPr>
        <xdr:cNvPr id="216" name="円/楕円 215"/>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217" name="テキスト ボックス 216"/>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8" name="円/楕円 217"/>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19" name="テキスト ボックス 218"/>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20" name="円/楕円 219"/>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21" name="テキスト ボックス 220"/>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H24</a:t>
          </a:r>
          <a:r>
            <a:rPr lang="ja-JP" altLang="en-US" sz="1100">
              <a:solidFill>
                <a:schemeClr val="dk1"/>
              </a:solidFill>
              <a:effectLst/>
              <a:latin typeface="+mn-lt"/>
              <a:ea typeface="+mn-ea"/>
              <a:cs typeface="+mn-cs"/>
            </a:rPr>
            <a:t>決算については、道路橋りょう関係の維持補修費の増、</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決算については、民生関係の貸付金の増などにより、対前年度と比較し上昇した。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本市は平成</a:t>
          </a:r>
          <a:r>
            <a:rPr lang="en-US" altLang="ja-JP" sz="1100">
              <a:solidFill>
                <a:schemeClr val="dk1"/>
              </a:solidFill>
              <a:effectLst/>
              <a:latin typeface="+mn-lt"/>
              <a:ea typeface="+mn-ea"/>
              <a:cs typeface="+mn-cs"/>
            </a:rPr>
            <a:t>17</a:t>
          </a:r>
          <a:r>
            <a:rPr lang="ja-JP" altLang="en-US" sz="1100">
              <a:solidFill>
                <a:schemeClr val="dk1"/>
              </a:solidFill>
              <a:effectLst/>
              <a:latin typeface="+mn-lt"/>
              <a:ea typeface="+mn-ea"/>
              <a:cs typeface="+mn-cs"/>
            </a:rPr>
            <a:t>年度に、過疎地域を含む</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市町村の合併を行い類似団体で最も広</a:t>
          </a:r>
          <a:r>
            <a:rPr lang="ja-JP" altLang="en-US" sz="1400"/>
            <a:t> </a:t>
          </a:r>
          <a:r>
            <a:rPr lang="ja-JP" altLang="en-US" sz="1100">
              <a:solidFill>
                <a:schemeClr val="dk1"/>
              </a:solidFill>
              <a:effectLst/>
              <a:latin typeface="+mn-lt"/>
              <a:ea typeface="+mn-ea"/>
              <a:cs typeface="+mn-cs"/>
            </a:rPr>
            <a:t>い市域を 有し、簡易水道、農業集落排水など単独では収支が取り難く 繰出金を要するため、類似団体平均を上回っている。 今後、事業経営の適正化をさらに進め繰出金等の圧縮に努める。 </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61</xdr:row>
      <xdr:rowOff>127000</xdr:rowOff>
    </xdr:to>
    <xdr:cxnSp macro="">
      <xdr:nvCxnSpPr>
        <xdr:cNvPr id="249" name="直線コネクタ 248"/>
        <xdr:cNvCxnSpPr/>
      </xdr:nvCxnSpPr>
      <xdr:spPr>
        <a:xfrm flipV="1">
          <a:off x="16510000" y="91948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50"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51" name="直線コネクタ 250"/>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52"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53" name="直線コネクタ 252"/>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165100</xdr:rowOff>
    </xdr:to>
    <xdr:cxnSp macro="">
      <xdr:nvCxnSpPr>
        <xdr:cNvPr id="254" name="直線コネクタ 253"/>
        <xdr:cNvCxnSpPr/>
      </xdr:nvCxnSpPr>
      <xdr:spPr>
        <a:xfrm>
          <a:off x="15671800" y="9842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149877</xdr:rowOff>
    </xdr:from>
    <xdr:ext cx="762000" cy="259045"/>
    <xdr:sp macro="" textlink="">
      <xdr:nvSpPr>
        <xdr:cNvPr id="255"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6" name="フローチャート : 判断 255"/>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57</xdr:row>
      <xdr:rowOff>69850</xdr:rowOff>
    </xdr:to>
    <xdr:cxnSp macro="">
      <xdr:nvCxnSpPr>
        <xdr:cNvPr id="257" name="直線コネクタ 256"/>
        <xdr:cNvCxnSpPr/>
      </xdr:nvCxnSpPr>
      <xdr:spPr>
        <a:xfrm>
          <a:off x="14782800" y="9575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38100</xdr:rowOff>
    </xdr:from>
    <xdr:to>
      <xdr:col>22</xdr:col>
      <xdr:colOff>615950</xdr:colOff>
      <xdr:row>55</xdr:row>
      <xdr:rowOff>139700</xdr:rowOff>
    </xdr:to>
    <xdr:sp macro="" textlink="">
      <xdr:nvSpPr>
        <xdr:cNvPr id="258" name="フローチャート : 判断 257"/>
        <xdr:cNvSpPr/>
      </xdr:nvSpPr>
      <xdr:spPr>
        <a:xfrm>
          <a:off x="15621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149877</xdr:rowOff>
    </xdr:from>
    <xdr:ext cx="736600" cy="259045"/>
    <xdr:sp macro="" textlink="">
      <xdr:nvSpPr>
        <xdr:cNvPr id="259" name="テキスト ボックス 258"/>
        <xdr:cNvSpPr txBox="1"/>
      </xdr:nvSpPr>
      <xdr:spPr>
        <a:xfrm>
          <a:off x="15290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127000</xdr:rowOff>
    </xdr:from>
    <xdr:to>
      <xdr:col>21</xdr:col>
      <xdr:colOff>361950</xdr:colOff>
      <xdr:row>55</xdr:row>
      <xdr:rowOff>146050</xdr:rowOff>
    </xdr:to>
    <xdr:cxnSp macro="">
      <xdr:nvCxnSpPr>
        <xdr:cNvPr id="260" name="直線コネクタ 259"/>
        <xdr:cNvCxnSpPr/>
      </xdr:nvCxnSpPr>
      <xdr:spPr>
        <a:xfrm>
          <a:off x="13893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133350</xdr:rowOff>
    </xdr:from>
    <xdr:to>
      <xdr:col>21</xdr:col>
      <xdr:colOff>412750</xdr:colOff>
      <xdr:row>55</xdr:row>
      <xdr:rowOff>63500</xdr:rowOff>
    </xdr:to>
    <xdr:sp macro="" textlink="">
      <xdr:nvSpPr>
        <xdr:cNvPr id="261" name="フローチャート : 判断 260"/>
        <xdr:cNvSpPr/>
      </xdr:nvSpPr>
      <xdr:spPr>
        <a:xfrm>
          <a:off x="14732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73677</xdr:rowOff>
    </xdr:from>
    <xdr:ext cx="762000" cy="259045"/>
    <xdr:sp macro="" textlink="">
      <xdr:nvSpPr>
        <xdr:cNvPr id="262" name="テキスト ボックス 261"/>
        <xdr:cNvSpPr txBox="1"/>
      </xdr:nvSpPr>
      <xdr:spPr>
        <a:xfrm>
          <a:off x="14401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127000</xdr:rowOff>
    </xdr:from>
    <xdr:to>
      <xdr:col>20</xdr:col>
      <xdr:colOff>158750</xdr:colOff>
      <xdr:row>55</xdr:row>
      <xdr:rowOff>146050</xdr:rowOff>
    </xdr:to>
    <xdr:cxnSp macro="">
      <xdr:nvCxnSpPr>
        <xdr:cNvPr id="263" name="直線コネクタ 262"/>
        <xdr:cNvCxnSpPr/>
      </xdr:nvCxnSpPr>
      <xdr:spPr>
        <a:xfrm flipV="1">
          <a:off x="13004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95250</xdr:rowOff>
    </xdr:from>
    <xdr:to>
      <xdr:col>20</xdr:col>
      <xdr:colOff>209550</xdr:colOff>
      <xdr:row>55</xdr:row>
      <xdr:rowOff>25400</xdr:rowOff>
    </xdr:to>
    <xdr:sp macro="" textlink="">
      <xdr:nvSpPr>
        <xdr:cNvPr id="264" name="フローチャート : 判断 263"/>
        <xdr:cNvSpPr/>
      </xdr:nvSpPr>
      <xdr:spPr>
        <a:xfrm>
          <a:off x="13843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35577</xdr:rowOff>
    </xdr:from>
    <xdr:ext cx="762000" cy="259045"/>
    <xdr:sp macro="" textlink="">
      <xdr:nvSpPr>
        <xdr:cNvPr id="265" name="テキスト ボックス 264"/>
        <xdr:cNvSpPr txBox="1"/>
      </xdr:nvSpPr>
      <xdr:spPr>
        <a:xfrm>
          <a:off x="13512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66" name="フローチャート : 判断 265"/>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67" name="テキスト ボックス 266"/>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114300</xdr:rowOff>
    </xdr:from>
    <xdr:to>
      <xdr:col>24</xdr:col>
      <xdr:colOff>82550</xdr:colOff>
      <xdr:row>58</xdr:row>
      <xdr:rowOff>44450</xdr:rowOff>
    </xdr:to>
    <xdr:sp macro="" textlink="">
      <xdr:nvSpPr>
        <xdr:cNvPr id="273" name="円/楕円 272"/>
        <xdr:cNvSpPr/>
      </xdr:nvSpPr>
      <xdr:spPr>
        <a:xfrm>
          <a:off x="16459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86377</xdr:rowOff>
    </xdr:from>
    <xdr:ext cx="762000" cy="259045"/>
    <xdr:sp macro="" textlink="">
      <xdr:nvSpPr>
        <xdr:cNvPr id="274" name="その他該当値テキスト"/>
        <xdr:cNvSpPr txBox="1"/>
      </xdr:nvSpPr>
      <xdr:spPr>
        <a:xfrm>
          <a:off x="16598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5" name="円/楕円 274"/>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76" name="テキスト ボックス 275"/>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7" name="円/楕円 276"/>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78" name="テキスト ボックス 277"/>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76200</xdr:rowOff>
    </xdr:from>
    <xdr:to>
      <xdr:col>20</xdr:col>
      <xdr:colOff>209550</xdr:colOff>
      <xdr:row>56</xdr:row>
      <xdr:rowOff>6350</xdr:rowOff>
    </xdr:to>
    <xdr:sp macro="" textlink="">
      <xdr:nvSpPr>
        <xdr:cNvPr id="279" name="円/楕円 278"/>
        <xdr:cNvSpPr/>
      </xdr:nvSpPr>
      <xdr:spPr>
        <a:xfrm>
          <a:off x="13843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162577</xdr:rowOff>
    </xdr:from>
    <xdr:ext cx="762000" cy="259045"/>
    <xdr:sp macro="" textlink="">
      <xdr:nvSpPr>
        <xdr:cNvPr id="280" name="テキスト ボックス 279"/>
        <xdr:cNvSpPr txBox="1"/>
      </xdr:nvSpPr>
      <xdr:spPr>
        <a:xfrm>
          <a:off x="13512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81" name="円/楕円 280"/>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10177</xdr:rowOff>
    </xdr:from>
    <xdr:ext cx="762000" cy="259045"/>
    <xdr:sp macro="" textlink="">
      <xdr:nvSpPr>
        <xdr:cNvPr id="282" name="テキスト ボックス 281"/>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団体運営費補助の廃止など補助金について継続して見直しを進めており、 その成果により補助費等に係る経常収支比率が類似団体平均を大きく下回って</a:t>
          </a:r>
          <a:r>
            <a:rPr lang="ja-JP" altLang="en-US" sz="1400"/>
            <a:t> </a:t>
          </a:r>
          <a:r>
            <a:rPr lang="ja-JP" altLang="en-US" sz="1100">
              <a:solidFill>
                <a:schemeClr val="dk1"/>
              </a:solidFill>
              <a:effectLst/>
              <a:latin typeface="+mn-lt"/>
              <a:ea typeface="+mn-ea"/>
              <a:cs typeface="+mn-cs"/>
            </a:rPr>
            <a:t>いる。 引き続き見直しを進める。 </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69850</xdr:rowOff>
    </xdr:from>
    <xdr:to>
      <xdr:col>24</xdr:col>
      <xdr:colOff>31750</xdr:colOff>
      <xdr:row>41</xdr:row>
      <xdr:rowOff>88900</xdr:rowOff>
    </xdr:to>
    <xdr:cxnSp macro="">
      <xdr:nvCxnSpPr>
        <xdr:cNvPr id="310" name="直線コネクタ 309"/>
        <xdr:cNvCxnSpPr/>
      </xdr:nvCxnSpPr>
      <xdr:spPr>
        <a:xfrm flipV="1">
          <a:off x="16510000" y="55562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11"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12" name="直線コネクタ 311"/>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156227</xdr:rowOff>
    </xdr:from>
    <xdr:ext cx="762000" cy="259045"/>
    <xdr:sp macro="" textlink="">
      <xdr:nvSpPr>
        <xdr:cNvPr id="313" name="補助費等最大値テキスト"/>
        <xdr:cNvSpPr txBox="1"/>
      </xdr:nvSpPr>
      <xdr:spPr>
        <a:xfrm>
          <a:off x="16598900" y="5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32</xdr:row>
      <xdr:rowOff>69850</xdr:rowOff>
    </xdr:from>
    <xdr:to>
      <xdr:col>24</xdr:col>
      <xdr:colOff>120650</xdr:colOff>
      <xdr:row>32</xdr:row>
      <xdr:rowOff>69850</xdr:rowOff>
    </xdr:to>
    <xdr:cxnSp macro="">
      <xdr:nvCxnSpPr>
        <xdr:cNvPr id="314" name="直線コネクタ 313"/>
        <xdr:cNvCxnSpPr/>
      </xdr:nvCxnSpPr>
      <xdr:spPr>
        <a:xfrm>
          <a:off x="16421100" y="555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69850</xdr:rowOff>
    </xdr:from>
    <xdr:to>
      <xdr:col>24</xdr:col>
      <xdr:colOff>31750</xdr:colOff>
      <xdr:row>34</xdr:row>
      <xdr:rowOff>88900</xdr:rowOff>
    </xdr:to>
    <xdr:cxnSp macro="">
      <xdr:nvCxnSpPr>
        <xdr:cNvPr id="315" name="直線コネクタ 314"/>
        <xdr:cNvCxnSpPr/>
      </xdr:nvCxnSpPr>
      <xdr:spPr>
        <a:xfrm flipV="1">
          <a:off x="15671800" y="5899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6"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7" name="フローチャート : 判断 316"/>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31750</xdr:rowOff>
    </xdr:from>
    <xdr:to>
      <xdr:col>22</xdr:col>
      <xdr:colOff>565150</xdr:colOff>
      <xdr:row>34</xdr:row>
      <xdr:rowOff>88900</xdr:rowOff>
    </xdr:to>
    <xdr:cxnSp macro="">
      <xdr:nvCxnSpPr>
        <xdr:cNvPr id="318" name="直線コネクタ 317"/>
        <xdr:cNvCxnSpPr/>
      </xdr:nvCxnSpPr>
      <xdr:spPr>
        <a:xfrm>
          <a:off x="14782800" y="586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76200</xdr:rowOff>
    </xdr:from>
    <xdr:to>
      <xdr:col>22</xdr:col>
      <xdr:colOff>615950</xdr:colOff>
      <xdr:row>38</xdr:row>
      <xdr:rowOff>6350</xdr:rowOff>
    </xdr:to>
    <xdr:sp macro="" textlink="">
      <xdr:nvSpPr>
        <xdr:cNvPr id="319" name="フローチャート : 判断 318"/>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162577</xdr:rowOff>
    </xdr:from>
    <xdr:ext cx="736600" cy="259045"/>
    <xdr:sp macro="" textlink="">
      <xdr:nvSpPr>
        <xdr:cNvPr id="320" name="テキスト ボックス 319"/>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69850</xdr:rowOff>
    </xdr:from>
    <xdr:to>
      <xdr:col>21</xdr:col>
      <xdr:colOff>361950</xdr:colOff>
      <xdr:row>34</xdr:row>
      <xdr:rowOff>31750</xdr:rowOff>
    </xdr:to>
    <xdr:cxnSp macro="">
      <xdr:nvCxnSpPr>
        <xdr:cNvPr id="321" name="直線コネクタ 320"/>
        <xdr:cNvCxnSpPr/>
      </xdr:nvCxnSpPr>
      <xdr:spPr>
        <a:xfrm>
          <a:off x="13893800" y="572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114300</xdr:rowOff>
    </xdr:from>
    <xdr:to>
      <xdr:col>21</xdr:col>
      <xdr:colOff>412750</xdr:colOff>
      <xdr:row>38</xdr:row>
      <xdr:rowOff>44450</xdr:rowOff>
    </xdr:to>
    <xdr:sp macro="" textlink="">
      <xdr:nvSpPr>
        <xdr:cNvPr id="322" name="フローチャート : 判断 321"/>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29227</xdr:rowOff>
    </xdr:from>
    <xdr:ext cx="762000" cy="259045"/>
    <xdr:sp macro="" textlink="">
      <xdr:nvSpPr>
        <xdr:cNvPr id="323" name="テキスト ボックス 322"/>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69850</xdr:rowOff>
    </xdr:from>
    <xdr:to>
      <xdr:col>20</xdr:col>
      <xdr:colOff>158750</xdr:colOff>
      <xdr:row>34</xdr:row>
      <xdr:rowOff>107950</xdr:rowOff>
    </xdr:to>
    <xdr:cxnSp macro="">
      <xdr:nvCxnSpPr>
        <xdr:cNvPr id="324" name="直線コネクタ 323"/>
        <xdr:cNvCxnSpPr/>
      </xdr:nvCxnSpPr>
      <xdr:spPr>
        <a:xfrm flipV="1">
          <a:off x="13004800" y="5727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5" name="フローチャート : 判断 324"/>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6" name="テキスト ボックス 325"/>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27" name="フローチャート : 判断 326"/>
        <xdr:cNvSpPr/>
      </xdr:nvSpPr>
      <xdr:spPr>
        <a:xfrm>
          <a:off x="12954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124477</xdr:rowOff>
    </xdr:from>
    <xdr:ext cx="762000" cy="259045"/>
    <xdr:sp macro="" textlink="">
      <xdr:nvSpPr>
        <xdr:cNvPr id="328" name="テキスト ボックス 327"/>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19050</xdr:rowOff>
    </xdr:from>
    <xdr:to>
      <xdr:col>24</xdr:col>
      <xdr:colOff>82550</xdr:colOff>
      <xdr:row>34</xdr:row>
      <xdr:rowOff>120650</xdr:rowOff>
    </xdr:to>
    <xdr:sp macro="" textlink="">
      <xdr:nvSpPr>
        <xdr:cNvPr id="334" name="円/楕円 333"/>
        <xdr:cNvSpPr/>
      </xdr:nvSpPr>
      <xdr:spPr>
        <a:xfrm>
          <a:off x="164592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35577</xdr:rowOff>
    </xdr:from>
    <xdr:ext cx="762000" cy="259045"/>
    <xdr:sp macro="" textlink="">
      <xdr:nvSpPr>
        <xdr:cNvPr id="335" name="補助費等該当値テキスト"/>
        <xdr:cNvSpPr txBox="1"/>
      </xdr:nvSpPr>
      <xdr:spPr>
        <a:xfrm>
          <a:off x="165989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38100</xdr:rowOff>
    </xdr:from>
    <xdr:to>
      <xdr:col>22</xdr:col>
      <xdr:colOff>615950</xdr:colOff>
      <xdr:row>34</xdr:row>
      <xdr:rowOff>139700</xdr:rowOff>
    </xdr:to>
    <xdr:sp macro="" textlink="">
      <xdr:nvSpPr>
        <xdr:cNvPr id="336" name="円/楕円 335"/>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149877</xdr:rowOff>
    </xdr:from>
    <xdr:ext cx="736600" cy="259045"/>
    <xdr:sp macro="" textlink="">
      <xdr:nvSpPr>
        <xdr:cNvPr id="337" name="テキスト ボックス 336"/>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152400</xdr:rowOff>
    </xdr:from>
    <xdr:to>
      <xdr:col>21</xdr:col>
      <xdr:colOff>412750</xdr:colOff>
      <xdr:row>34</xdr:row>
      <xdr:rowOff>82550</xdr:rowOff>
    </xdr:to>
    <xdr:sp macro="" textlink="">
      <xdr:nvSpPr>
        <xdr:cNvPr id="338" name="円/楕円 337"/>
        <xdr:cNvSpPr/>
      </xdr:nvSpPr>
      <xdr:spPr>
        <a:xfrm>
          <a:off x="14732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92727</xdr:rowOff>
    </xdr:from>
    <xdr:ext cx="762000" cy="259045"/>
    <xdr:sp macro="" textlink="">
      <xdr:nvSpPr>
        <xdr:cNvPr id="339" name="テキスト ボックス 338"/>
        <xdr:cNvSpPr txBox="1"/>
      </xdr:nvSpPr>
      <xdr:spPr>
        <a:xfrm>
          <a:off x="14401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19050</xdr:rowOff>
    </xdr:from>
    <xdr:to>
      <xdr:col>20</xdr:col>
      <xdr:colOff>209550</xdr:colOff>
      <xdr:row>33</xdr:row>
      <xdr:rowOff>120650</xdr:rowOff>
    </xdr:to>
    <xdr:sp macro="" textlink="">
      <xdr:nvSpPr>
        <xdr:cNvPr id="340" name="円/楕円 339"/>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130827</xdr:rowOff>
    </xdr:from>
    <xdr:ext cx="762000" cy="259045"/>
    <xdr:sp macro="" textlink="">
      <xdr:nvSpPr>
        <xdr:cNvPr id="341" name="テキスト ボックス 340"/>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57150</xdr:rowOff>
    </xdr:from>
    <xdr:to>
      <xdr:col>19</xdr:col>
      <xdr:colOff>6350</xdr:colOff>
      <xdr:row>34</xdr:row>
      <xdr:rowOff>158750</xdr:rowOff>
    </xdr:to>
    <xdr:sp macro="" textlink="">
      <xdr:nvSpPr>
        <xdr:cNvPr id="342" name="円/楕円 341"/>
        <xdr:cNvSpPr/>
      </xdr:nvSpPr>
      <xdr:spPr>
        <a:xfrm>
          <a:off x="12954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168927</xdr:rowOff>
    </xdr:from>
    <xdr:ext cx="762000" cy="259045"/>
    <xdr:sp macro="" textlink="">
      <xdr:nvSpPr>
        <xdr:cNvPr id="343" name="テキスト ボックス 342"/>
        <xdr:cNvSpPr txBox="1"/>
      </xdr:nvSpPr>
      <xdr:spPr>
        <a:xfrm>
          <a:off x="12623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現在は類似団体平均を下回る水準である上、起債を抑制し市債残高の削減に 努めている効果により、将来的にはさらに低い水準を見込む。 </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8" name="直線コネクタ 35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9" name="テキスト ボックス 35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0" name="直線コネクタ 35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1" name="テキスト ボックス 36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2" name="直線コネクタ 36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3" name="テキスト ボックス 36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4" name="直線コネクタ 36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5" name="テキスト ボックス 36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6" name="直線コネクタ 36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7" name="テキスト ボックス 36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8" name="直線コネクタ 36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9" name="テキスト ボックス 36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0" name="直線コネクタ 36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1" name="テキスト ボックス 37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80735</xdr:rowOff>
    </xdr:from>
    <xdr:to>
      <xdr:col>7</xdr:col>
      <xdr:colOff>15875</xdr:colOff>
      <xdr:row>82</xdr:row>
      <xdr:rowOff>94343</xdr:rowOff>
    </xdr:to>
    <xdr:cxnSp macro="">
      <xdr:nvCxnSpPr>
        <xdr:cNvPr id="373" name="直線コネクタ 372"/>
        <xdr:cNvCxnSpPr/>
      </xdr:nvCxnSpPr>
      <xdr:spPr>
        <a:xfrm flipV="1">
          <a:off x="4826000" y="12596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66420</xdr:rowOff>
    </xdr:from>
    <xdr:ext cx="762000" cy="259045"/>
    <xdr:sp macro="" textlink="">
      <xdr:nvSpPr>
        <xdr:cNvPr id="374"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6</xdr:col>
      <xdr:colOff>612775</xdr:colOff>
      <xdr:row>82</xdr:row>
      <xdr:rowOff>94343</xdr:rowOff>
    </xdr:from>
    <xdr:to>
      <xdr:col>7</xdr:col>
      <xdr:colOff>104775</xdr:colOff>
      <xdr:row>82</xdr:row>
      <xdr:rowOff>94343</xdr:rowOff>
    </xdr:to>
    <xdr:cxnSp macro="">
      <xdr:nvCxnSpPr>
        <xdr:cNvPr id="375" name="直線コネクタ 374"/>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167112</xdr:rowOff>
    </xdr:from>
    <xdr:ext cx="762000" cy="259045"/>
    <xdr:sp macro="" textlink="">
      <xdr:nvSpPr>
        <xdr:cNvPr id="376" name="公債費最大値テキスト"/>
        <xdr:cNvSpPr txBox="1"/>
      </xdr:nvSpPr>
      <xdr:spPr>
        <a:xfrm>
          <a:off x="4914900" y="1234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73</xdr:row>
      <xdr:rowOff>80735</xdr:rowOff>
    </xdr:from>
    <xdr:to>
      <xdr:col>7</xdr:col>
      <xdr:colOff>104775</xdr:colOff>
      <xdr:row>73</xdr:row>
      <xdr:rowOff>80735</xdr:rowOff>
    </xdr:to>
    <xdr:cxnSp macro="">
      <xdr:nvCxnSpPr>
        <xdr:cNvPr id="377" name="直線コネクタ 376"/>
        <xdr:cNvCxnSpPr/>
      </xdr:nvCxnSpPr>
      <xdr:spPr>
        <a:xfrm>
          <a:off x="4737100" y="1259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45357</xdr:rowOff>
    </xdr:from>
    <xdr:to>
      <xdr:col>7</xdr:col>
      <xdr:colOff>15875</xdr:colOff>
      <xdr:row>76</xdr:row>
      <xdr:rowOff>56243</xdr:rowOff>
    </xdr:to>
    <xdr:cxnSp macro="">
      <xdr:nvCxnSpPr>
        <xdr:cNvPr id="378" name="直線コネクタ 377"/>
        <xdr:cNvCxnSpPr/>
      </xdr:nvCxnSpPr>
      <xdr:spPr>
        <a:xfrm>
          <a:off x="3987800" y="13075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23784</xdr:rowOff>
    </xdr:from>
    <xdr:ext cx="762000" cy="259045"/>
    <xdr:sp macro="" textlink="">
      <xdr:nvSpPr>
        <xdr:cNvPr id="379" name="公債費平均値テキスト"/>
        <xdr:cNvSpPr txBox="1"/>
      </xdr:nvSpPr>
      <xdr:spPr>
        <a:xfrm>
          <a:off x="4914900" y="13225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51707</xdr:rowOff>
    </xdr:from>
    <xdr:to>
      <xdr:col>7</xdr:col>
      <xdr:colOff>66675</xdr:colOff>
      <xdr:row>77</xdr:row>
      <xdr:rowOff>153307</xdr:rowOff>
    </xdr:to>
    <xdr:sp macro="" textlink="">
      <xdr:nvSpPr>
        <xdr:cNvPr id="380" name="フローチャート : 判断 379"/>
        <xdr:cNvSpPr/>
      </xdr:nvSpPr>
      <xdr:spPr>
        <a:xfrm>
          <a:off x="47752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140607</xdr:rowOff>
    </xdr:from>
    <xdr:to>
      <xdr:col>5</xdr:col>
      <xdr:colOff>549275</xdr:colOff>
      <xdr:row>76</xdr:row>
      <xdr:rowOff>45357</xdr:rowOff>
    </xdr:to>
    <xdr:cxnSp macro="">
      <xdr:nvCxnSpPr>
        <xdr:cNvPr id="381" name="直線コネクタ 380"/>
        <xdr:cNvCxnSpPr/>
      </xdr:nvCxnSpPr>
      <xdr:spPr>
        <a:xfrm>
          <a:off x="3098800" y="12999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40821</xdr:rowOff>
    </xdr:from>
    <xdr:to>
      <xdr:col>5</xdr:col>
      <xdr:colOff>600075</xdr:colOff>
      <xdr:row>77</xdr:row>
      <xdr:rowOff>142421</xdr:rowOff>
    </xdr:to>
    <xdr:sp macro="" textlink="">
      <xdr:nvSpPr>
        <xdr:cNvPr id="382" name="フローチャート : 判断 381"/>
        <xdr:cNvSpPr/>
      </xdr:nvSpPr>
      <xdr:spPr>
        <a:xfrm>
          <a:off x="3937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127198</xdr:rowOff>
    </xdr:from>
    <xdr:ext cx="736600" cy="259045"/>
    <xdr:sp macro="" textlink="">
      <xdr:nvSpPr>
        <xdr:cNvPr id="383" name="テキスト ボックス 382"/>
        <xdr:cNvSpPr txBox="1"/>
      </xdr:nvSpPr>
      <xdr:spPr>
        <a:xfrm>
          <a:off x="3606800" y="1332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140607</xdr:rowOff>
    </xdr:from>
    <xdr:to>
      <xdr:col>4</xdr:col>
      <xdr:colOff>346075</xdr:colOff>
      <xdr:row>75</xdr:row>
      <xdr:rowOff>151493</xdr:rowOff>
    </xdr:to>
    <xdr:cxnSp macro="">
      <xdr:nvCxnSpPr>
        <xdr:cNvPr id="384" name="直線コネクタ 383"/>
        <xdr:cNvCxnSpPr/>
      </xdr:nvCxnSpPr>
      <xdr:spPr>
        <a:xfrm flipV="1">
          <a:off x="2209800" y="12999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5" name="フローチャート : 判断 384"/>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127198</xdr:rowOff>
    </xdr:from>
    <xdr:ext cx="762000" cy="259045"/>
    <xdr:sp macro="" textlink="">
      <xdr:nvSpPr>
        <xdr:cNvPr id="386" name="テキスト ボックス 385"/>
        <xdr:cNvSpPr txBox="1"/>
      </xdr:nvSpPr>
      <xdr:spPr>
        <a:xfrm>
          <a:off x="2717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151493</xdr:rowOff>
    </xdr:from>
    <xdr:to>
      <xdr:col>3</xdr:col>
      <xdr:colOff>142875</xdr:colOff>
      <xdr:row>76</xdr:row>
      <xdr:rowOff>34471</xdr:rowOff>
    </xdr:to>
    <xdr:cxnSp macro="">
      <xdr:nvCxnSpPr>
        <xdr:cNvPr id="387" name="直線コネクタ 386"/>
        <xdr:cNvCxnSpPr/>
      </xdr:nvCxnSpPr>
      <xdr:spPr>
        <a:xfrm flipV="1">
          <a:off x="1320800" y="130102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8" name="フローチャート : 判断 387"/>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89" name="テキスト ボックス 388"/>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149679</xdr:rowOff>
    </xdr:from>
    <xdr:to>
      <xdr:col>1</xdr:col>
      <xdr:colOff>676275</xdr:colOff>
      <xdr:row>78</xdr:row>
      <xdr:rowOff>79829</xdr:rowOff>
    </xdr:to>
    <xdr:sp macro="" textlink="">
      <xdr:nvSpPr>
        <xdr:cNvPr id="390" name="フローチャート : 判断 389"/>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64606</xdr:rowOff>
    </xdr:from>
    <xdr:ext cx="762000" cy="259045"/>
    <xdr:sp macro="" textlink="">
      <xdr:nvSpPr>
        <xdr:cNvPr id="391" name="テキスト ボックス 390"/>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2" name="テキスト ボックス 39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3" name="テキスト ボックス 39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4" name="テキスト ボックス 39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5" name="テキスト ボックス 39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6" name="テキスト ボックス 39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5443</xdr:rowOff>
    </xdr:from>
    <xdr:to>
      <xdr:col>7</xdr:col>
      <xdr:colOff>66675</xdr:colOff>
      <xdr:row>76</xdr:row>
      <xdr:rowOff>107043</xdr:rowOff>
    </xdr:to>
    <xdr:sp macro="" textlink="">
      <xdr:nvSpPr>
        <xdr:cNvPr id="397" name="円/楕円 396"/>
        <xdr:cNvSpPr/>
      </xdr:nvSpPr>
      <xdr:spPr>
        <a:xfrm>
          <a:off x="47752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21970</xdr:rowOff>
    </xdr:from>
    <xdr:ext cx="762000" cy="259045"/>
    <xdr:sp macro="" textlink="">
      <xdr:nvSpPr>
        <xdr:cNvPr id="398" name="公債費該当値テキスト"/>
        <xdr:cNvSpPr txBox="1"/>
      </xdr:nvSpPr>
      <xdr:spPr>
        <a:xfrm>
          <a:off x="49149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166007</xdr:rowOff>
    </xdr:from>
    <xdr:to>
      <xdr:col>5</xdr:col>
      <xdr:colOff>600075</xdr:colOff>
      <xdr:row>76</xdr:row>
      <xdr:rowOff>96157</xdr:rowOff>
    </xdr:to>
    <xdr:sp macro="" textlink="">
      <xdr:nvSpPr>
        <xdr:cNvPr id="399" name="円/楕円 398"/>
        <xdr:cNvSpPr/>
      </xdr:nvSpPr>
      <xdr:spPr>
        <a:xfrm>
          <a:off x="3937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106334</xdr:rowOff>
    </xdr:from>
    <xdr:ext cx="736600" cy="259045"/>
    <xdr:sp macro="" textlink="">
      <xdr:nvSpPr>
        <xdr:cNvPr id="400" name="テキスト ボックス 399"/>
        <xdr:cNvSpPr txBox="1"/>
      </xdr:nvSpPr>
      <xdr:spPr>
        <a:xfrm>
          <a:off x="3606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89807</xdr:rowOff>
    </xdr:from>
    <xdr:to>
      <xdr:col>4</xdr:col>
      <xdr:colOff>396875</xdr:colOff>
      <xdr:row>76</xdr:row>
      <xdr:rowOff>19957</xdr:rowOff>
    </xdr:to>
    <xdr:sp macro="" textlink="">
      <xdr:nvSpPr>
        <xdr:cNvPr id="401" name="円/楕円 400"/>
        <xdr:cNvSpPr/>
      </xdr:nvSpPr>
      <xdr:spPr>
        <a:xfrm>
          <a:off x="3048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30134</xdr:rowOff>
    </xdr:from>
    <xdr:ext cx="762000" cy="259045"/>
    <xdr:sp macro="" textlink="">
      <xdr:nvSpPr>
        <xdr:cNvPr id="402" name="テキスト ボックス 401"/>
        <xdr:cNvSpPr txBox="1"/>
      </xdr:nvSpPr>
      <xdr:spPr>
        <a:xfrm>
          <a:off x="2717800" y="12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100693</xdr:rowOff>
    </xdr:from>
    <xdr:to>
      <xdr:col>3</xdr:col>
      <xdr:colOff>193675</xdr:colOff>
      <xdr:row>76</xdr:row>
      <xdr:rowOff>30843</xdr:rowOff>
    </xdr:to>
    <xdr:sp macro="" textlink="">
      <xdr:nvSpPr>
        <xdr:cNvPr id="403" name="円/楕円 402"/>
        <xdr:cNvSpPr/>
      </xdr:nvSpPr>
      <xdr:spPr>
        <a:xfrm>
          <a:off x="2159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41020</xdr:rowOff>
    </xdr:from>
    <xdr:ext cx="762000" cy="259045"/>
    <xdr:sp macro="" textlink="">
      <xdr:nvSpPr>
        <xdr:cNvPr id="404" name="テキスト ボックス 403"/>
        <xdr:cNvSpPr txBox="1"/>
      </xdr:nvSpPr>
      <xdr:spPr>
        <a:xfrm>
          <a:off x="1828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155121</xdr:rowOff>
    </xdr:from>
    <xdr:to>
      <xdr:col>1</xdr:col>
      <xdr:colOff>676275</xdr:colOff>
      <xdr:row>76</xdr:row>
      <xdr:rowOff>85271</xdr:rowOff>
    </xdr:to>
    <xdr:sp macro="" textlink="">
      <xdr:nvSpPr>
        <xdr:cNvPr id="405" name="円/楕円 404"/>
        <xdr:cNvSpPr/>
      </xdr:nvSpPr>
      <xdr:spPr>
        <a:xfrm>
          <a:off x="1270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95449</xdr:rowOff>
    </xdr:from>
    <xdr:ext cx="762000" cy="259045"/>
    <xdr:sp macro="" textlink="">
      <xdr:nvSpPr>
        <xdr:cNvPr id="406" name="テキスト ボックス 405"/>
        <xdr:cNvSpPr txBox="1"/>
      </xdr:nvSpPr>
      <xdr:spPr>
        <a:xfrm>
          <a:off x="939800" y="12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7" name="正方形/長方形 40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8" name="正方形/長方形 40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9" name="正方形/長方形 40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0" name="正方形/長方形 40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1" name="正方形/長方形 41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2" name="正方形/長方形 41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3" name="正方形/長方形 41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4" name="正方形/長方形 41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5" name="正方形/長方形 41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6" name="正方形/長方形 41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7" name="テキスト ボックス 41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公債費以外の経常収支比率は類似団体平均を下回るものの、扶助費の増加等</a:t>
          </a:r>
          <a:r>
            <a:rPr lang="ja-JP" altLang="en-US" sz="1400"/>
            <a:t> </a:t>
          </a:r>
          <a:r>
            <a:rPr lang="ja-JP" altLang="en-US" sz="1100">
              <a:solidFill>
                <a:schemeClr val="dk1"/>
              </a:solidFill>
              <a:effectLst/>
              <a:latin typeface="+mn-lt"/>
              <a:ea typeface="+mn-ea"/>
              <a:cs typeface="+mn-cs"/>
            </a:rPr>
            <a:t>により 前年よりポ</a:t>
          </a:r>
          <a:r>
            <a:rPr lang="en-US" altLang="ja-JP" sz="1100">
              <a:solidFill>
                <a:schemeClr val="dk1"/>
              </a:solidFill>
              <a:effectLst/>
              <a:latin typeface="+mn-lt"/>
              <a:ea typeface="+mn-ea"/>
              <a:cs typeface="+mn-cs"/>
            </a:rPr>
            <a:t>1.0</a:t>
          </a:r>
          <a:r>
            <a:rPr lang="ja-JP" altLang="en-US" sz="1100">
              <a:solidFill>
                <a:schemeClr val="dk1"/>
              </a:solidFill>
              <a:effectLst/>
              <a:latin typeface="+mn-lt"/>
              <a:ea typeface="+mn-ea"/>
              <a:cs typeface="+mn-cs"/>
            </a:rPr>
            <a:t>ポイント上昇している。今後も扶助費の増加は見込まれることから、 更なる経常経費の圧縮に努める。 </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8" name="テキスト ボックス 41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9" name="直線コネクタ 41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0" name="テキスト ボックス 41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1" name="直線コネクタ 42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2" name="テキスト ボックス 42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3" name="直線コネクタ 42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4" name="テキスト ボックス 42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5" name="直線コネクタ 42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6" name="テキスト ボックス 42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7" name="直線コネクタ 42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8" name="テキスト ボックス 42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51562</xdr:rowOff>
    </xdr:from>
    <xdr:to>
      <xdr:col>24</xdr:col>
      <xdr:colOff>31750</xdr:colOff>
      <xdr:row>81</xdr:row>
      <xdr:rowOff>133858</xdr:rowOff>
    </xdr:to>
    <xdr:cxnSp macro="">
      <xdr:nvCxnSpPr>
        <xdr:cNvPr id="432" name="直線コネクタ 431"/>
        <xdr:cNvCxnSpPr/>
      </xdr:nvCxnSpPr>
      <xdr:spPr>
        <a:xfrm flipV="1">
          <a:off x="16510000" y="1256741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3"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4" name="直線コネクタ 433"/>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137939</xdr:rowOff>
    </xdr:from>
    <xdr:ext cx="762000" cy="259045"/>
    <xdr:sp macro="" textlink="">
      <xdr:nvSpPr>
        <xdr:cNvPr id="435" name="公債費以外最大値テキスト"/>
        <xdr:cNvSpPr txBox="1"/>
      </xdr:nvSpPr>
      <xdr:spPr>
        <a:xfrm>
          <a:off x="16598900" y="1231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628650</xdr:colOff>
      <xdr:row>73</xdr:row>
      <xdr:rowOff>51562</xdr:rowOff>
    </xdr:from>
    <xdr:to>
      <xdr:col>24</xdr:col>
      <xdr:colOff>120650</xdr:colOff>
      <xdr:row>73</xdr:row>
      <xdr:rowOff>51562</xdr:rowOff>
    </xdr:to>
    <xdr:cxnSp macro="">
      <xdr:nvCxnSpPr>
        <xdr:cNvPr id="436" name="直線コネクタ 435"/>
        <xdr:cNvCxnSpPr/>
      </xdr:nvCxnSpPr>
      <xdr:spPr>
        <a:xfrm>
          <a:off x="16421100" y="1256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83566</xdr:rowOff>
    </xdr:from>
    <xdr:to>
      <xdr:col>24</xdr:col>
      <xdr:colOff>31750</xdr:colOff>
      <xdr:row>76</xdr:row>
      <xdr:rowOff>3556</xdr:rowOff>
    </xdr:to>
    <xdr:cxnSp macro="">
      <xdr:nvCxnSpPr>
        <xdr:cNvPr id="437" name="直線コネクタ 436"/>
        <xdr:cNvCxnSpPr/>
      </xdr:nvCxnSpPr>
      <xdr:spPr>
        <a:xfrm>
          <a:off x="15671800" y="1294231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271</xdr:rowOff>
    </xdr:from>
    <xdr:ext cx="762000" cy="259045"/>
    <xdr:sp macro="" textlink="">
      <xdr:nvSpPr>
        <xdr:cNvPr id="438"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39" name="フローチャート : 判断 438"/>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145288</xdr:rowOff>
    </xdr:from>
    <xdr:to>
      <xdr:col>22</xdr:col>
      <xdr:colOff>565150</xdr:colOff>
      <xdr:row>75</xdr:row>
      <xdr:rowOff>83566</xdr:rowOff>
    </xdr:to>
    <xdr:cxnSp macro="">
      <xdr:nvCxnSpPr>
        <xdr:cNvPr id="440" name="直線コネクタ 439"/>
        <xdr:cNvCxnSpPr/>
      </xdr:nvCxnSpPr>
      <xdr:spPr>
        <a:xfrm>
          <a:off x="14782800" y="128325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92202</xdr:rowOff>
    </xdr:from>
    <xdr:to>
      <xdr:col>22</xdr:col>
      <xdr:colOff>615950</xdr:colOff>
      <xdr:row>78</xdr:row>
      <xdr:rowOff>22352</xdr:rowOff>
    </xdr:to>
    <xdr:sp macro="" textlink="">
      <xdr:nvSpPr>
        <xdr:cNvPr id="441" name="フローチャート : 判断 440"/>
        <xdr:cNvSpPr/>
      </xdr:nvSpPr>
      <xdr:spPr>
        <a:xfrm>
          <a:off x="15621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7129</xdr:rowOff>
    </xdr:from>
    <xdr:ext cx="736600" cy="259045"/>
    <xdr:sp macro="" textlink="">
      <xdr:nvSpPr>
        <xdr:cNvPr id="442" name="テキスト ボックス 441"/>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145288</xdr:rowOff>
    </xdr:from>
    <xdr:to>
      <xdr:col>21</xdr:col>
      <xdr:colOff>361950</xdr:colOff>
      <xdr:row>74</xdr:row>
      <xdr:rowOff>154432</xdr:rowOff>
    </xdr:to>
    <xdr:cxnSp macro="">
      <xdr:nvCxnSpPr>
        <xdr:cNvPr id="443" name="直線コネクタ 442"/>
        <xdr:cNvCxnSpPr/>
      </xdr:nvCxnSpPr>
      <xdr:spPr>
        <a:xfrm flipV="1">
          <a:off x="13893800" y="12832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44" name="フローチャート : 判断 443"/>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45" name="テキスト ボックス 444"/>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154432</xdr:rowOff>
    </xdr:from>
    <xdr:to>
      <xdr:col>20</xdr:col>
      <xdr:colOff>158750</xdr:colOff>
      <xdr:row>75</xdr:row>
      <xdr:rowOff>56134</xdr:rowOff>
    </xdr:to>
    <xdr:cxnSp macro="">
      <xdr:nvCxnSpPr>
        <xdr:cNvPr id="446" name="直線コネクタ 445"/>
        <xdr:cNvCxnSpPr/>
      </xdr:nvCxnSpPr>
      <xdr:spPr>
        <a:xfrm flipV="1">
          <a:off x="13004800" y="128417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28194</xdr:rowOff>
    </xdr:from>
    <xdr:to>
      <xdr:col>20</xdr:col>
      <xdr:colOff>209550</xdr:colOff>
      <xdr:row>77</xdr:row>
      <xdr:rowOff>129794</xdr:rowOff>
    </xdr:to>
    <xdr:sp macro="" textlink="">
      <xdr:nvSpPr>
        <xdr:cNvPr id="447" name="フローチャート : 判断 446"/>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114571</xdr:rowOff>
    </xdr:from>
    <xdr:ext cx="762000" cy="259045"/>
    <xdr:sp macro="" textlink="">
      <xdr:nvSpPr>
        <xdr:cNvPr id="448" name="テキスト ボックス 447"/>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49" name="フローチャート : 判断 448"/>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50" name="テキスト ボックス 449"/>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56" name="円/楕円 455"/>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140733</xdr:rowOff>
    </xdr:from>
    <xdr:ext cx="762000" cy="259045"/>
    <xdr:sp macro="" textlink="">
      <xdr:nvSpPr>
        <xdr:cNvPr id="457" name="公債費以外該当値テキスト"/>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32766</xdr:rowOff>
    </xdr:from>
    <xdr:to>
      <xdr:col>22</xdr:col>
      <xdr:colOff>615950</xdr:colOff>
      <xdr:row>75</xdr:row>
      <xdr:rowOff>134366</xdr:rowOff>
    </xdr:to>
    <xdr:sp macro="" textlink="">
      <xdr:nvSpPr>
        <xdr:cNvPr id="458" name="円/楕円 457"/>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144543</xdr:rowOff>
    </xdr:from>
    <xdr:ext cx="736600" cy="259045"/>
    <xdr:sp macro="" textlink="">
      <xdr:nvSpPr>
        <xdr:cNvPr id="459" name="テキスト ボックス 458"/>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94488</xdr:rowOff>
    </xdr:from>
    <xdr:to>
      <xdr:col>21</xdr:col>
      <xdr:colOff>412750</xdr:colOff>
      <xdr:row>75</xdr:row>
      <xdr:rowOff>24638</xdr:rowOff>
    </xdr:to>
    <xdr:sp macro="" textlink="">
      <xdr:nvSpPr>
        <xdr:cNvPr id="460" name="円/楕円 459"/>
        <xdr:cNvSpPr/>
      </xdr:nvSpPr>
      <xdr:spPr>
        <a:xfrm>
          <a:off x="14732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34815</xdr:rowOff>
    </xdr:from>
    <xdr:ext cx="762000" cy="259045"/>
    <xdr:sp macro="" textlink="">
      <xdr:nvSpPr>
        <xdr:cNvPr id="461" name="テキスト ボックス 460"/>
        <xdr:cNvSpPr txBox="1"/>
      </xdr:nvSpPr>
      <xdr:spPr>
        <a:xfrm>
          <a:off x="14401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103632</xdr:rowOff>
    </xdr:from>
    <xdr:to>
      <xdr:col>20</xdr:col>
      <xdr:colOff>209550</xdr:colOff>
      <xdr:row>75</xdr:row>
      <xdr:rowOff>33782</xdr:rowOff>
    </xdr:to>
    <xdr:sp macro="" textlink="">
      <xdr:nvSpPr>
        <xdr:cNvPr id="462" name="円/楕円 461"/>
        <xdr:cNvSpPr/>
      </xdr:nvSpPr>
      <xdr:spPr>
        <a:xfrm>
          <a:off x="13843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43959</xdr:rowOff>
    </xdr:from>
    <xdr:ext cx="762000" cy="259045"/>
    <xdr:sp macro="" textlink="">
      <xdr:nvSpPr>
        <xdr:cNvPr id="463" name="テキスト ボックス 462"/>
        <xdr:cNvSpPr txBox="1"/>
      </xdr:nvSpPr>
      <xdr:spPr>
        <a:xfrm>
          <a:off x="13512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5334</xdr:rowOff>
    </xdr:from>
    <xdr:to>
      <xdr:col>19</xdr:col>
      <xdr:colOff>6350</xdr:colOff>
      <xdr:row>75</xdr:row>
      <xdr:rowOff>106934</xdr:rowOff>
    </xdr:to>
    <xdr:sp macro="" textlink="">
      <xdr:nvSpPr>
        <xdr:cNvPr id="464" name="円/楕円 463"/>
        <xdr:cNvSpPr/>
      </xdr:nvSpPr>
      <xdr:spPr>
        <a:xfrm>
          <a:off x="12954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117111</xdr:rowOff>
    </xdr:from>
    <xdr:ext cx="762000" cy="259045"/>
    <xdr:sp macro="" textlink="">
      <xdr:nvSpPr>
        <xdr:cNvPr id="465" name="テキスト ボックス 464"/>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静岡県浜松市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104948</xdr:rowOff>
    </xdr:from>
    <xdr:to>
      <xdr:col>4</xdr:col>
      <xdr:colOff>1117600</xdr:colOff>
      <xdr:row>20</xdr:row>
      <xdr:rowOff>63845</xdr:rowOff>
    </xdr:to>
    <xdr:cxnSp macro="">
      <xdr:nvCxnSpPr>
        <xdr:cNvPr id="43" name="直線コネクタ 42"/>
        <xdr:cNvCxnSpPr/>
      </xdr:nvCxnSpPr>
      <xdr:spPr bwMode="auto">
        <a:xfrm flipV="1">
          <a:off x="5651500" y="2209973"/>
          <a:ext cx="0" cy="13304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35922</xdr:rowOff>
    </xdr:from>
    <xdr:ext cx="762000" cy="259045"/>
    <xdr:sp macro="" textlink="">
      <xdr:nvSpPr>
        <xdr:cNvPr id="44" name="人口1人当たり決算額の推移最小値テキスト130"/>
        <xdr:cNvSpPr txBox="1"/>
      </xdr:nvSpPr>
      <xdr:spPr>
        <a:xfrm>
          <a:off x="5740400" y="351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48,673</a:t>
          </a:r>
          <a:endParaRPr kumimoji="1" lang="ja-JP" altLang="en-US" sz="1000" b="1">
            <a:latin typeface="ＭＳ Ｐゴシック"/>
          </a:endParaRPr>
        </a:p>
      </xdr:txBody>
    </xdr:sp>
    <xdr:clientData/>
  </xdr:oneCellAnchor>
  <xdr:twoCellAnchor>
    <xdr:from>
      <xdr:col>4</xdr:col>
      <xdr:colOff>1028700</xdr:colOff>
      <xdr:row>20</xdr:row>
      <xdr:rowOff>63845</xdr:rowOff>
    </xdr:from>
    <xdr:to>
      <xdr:col>5</xdr:col>
      <xdr:colOff>73025</xdr:colOff>
      <xdr:row>20</xdr:row>
      <xdr:rowOff>63845</xdr:rowOff>
    </xdr:to>
    <xdr:cxnSp macro="">
      <xdr:nvCxnSpPr>
        <xdr:cNvPr id="45" name="直線コネクタ 44"/>
        <xdr:cNvCxnSpPr/>
      </xdr:nvCxnSpPr>
      <xdr:spPr bwMode="auto">
        <a:xfrm>
          <a:off x="5562600" y="354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19875</xdr:rowOff>
    </xdr:from>
    <xdr:ext cx="762000" cy="259045"/>
    <xdr:sp macro="" textlink="">
      <xdr:nvSpPr>
        <xdr:cNvPr id="46" name="人口1人当たり決算額の推移最大値テキスト130"/>
        <xdr:cNvSpPr txBox="1"/>
      </xdr:nvSpPr>
      <xdr:spPr>
        <a:xfrm>
          <a:off x="5740400" y="195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77,774</a:t>
          </a:r>
          <a:endParaRPr kumimoji="1" lang="ja-JP" altLang="en-US" sz="1000" b="1">
            <a:latin typeface="ＭＳ Ｐゴシック"/>
          </a:endParaRPr>
        </a:p>
      </xdr:txBody>
    </xdr:sp>
    <xdr:clientData/>
  </xdr:oneCellAnchor>
  <xdr:twoCellAnchor>
    <xdr:from>
      <xdr:col>4</xdr:col>
      <xdr:colOff>1028700</xdr:colOff>
      <xdr:row>12</xdr:row>
      <xdr:rowOff>104948</xdr:rowOff>
    </xdr:from>
    <xdr:to>
      <xdr:col>5</xdr:col>
      <xdr:colOff>73025</xdr:colOff>
      <xdr:row>12</xdr:row>
      <xdr:rowOff>104948</xdr:rowOff>
    </xdr:to>
    <xdr:cxnSp macro="">
      <xdr:nvCxnSpPr>
        <xdr:cNvPr id="47" name="直線コネクタ 46"/>
        <xdr:cNvCxnSpPr/>
      </xdr:nvCxnSpPr>
      <xdr:spPr bwMode="auto">
        <a:xfrm>
          <a:off x="5562600" y="22099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155514</xdr:rowOff>
    </xdr:from>
    <xdr:to>
      <xdr:col>4</xdr:col>
      <xdr:colOff>1117600</xdr:colOff>
      <xdr:row>19</xdr:row>
      <xdr:rowOff>19908</xdr:rowOff>
    </xdr:to>
    <xdr:cxnSp macro="">
      <xdr:nvCxnSpPr>
        <xdr:cNvPr id="48" name="直線コネクタ 47"/>
        <xdr:cNvCxnSpPr/>
      </xdr:nvCxnSpPr>
      <xdr:spPr bwMode="auto">
        <a:xfrm>
          <a:off x="5003800" y="3289239"/>
          <a:ext cx="647700" cy="35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87865</xdr:rowOff>
    </xdr:from>
    <xdr:ext cx="762000" cy="259045"/>
    <xdr:sp macro="" textlink="">
      <xdr:nvSpPr>
        <xdr:cNvPr id="49" name="人口1人当たり決算額の推移平均値テキスト130"/>
        <xdr:cNvSpPr txBox="1"/>
      </xdr:nvSpPr>
      <xdr:spPr>
        <a:xfrm>
          <a:off x="5740400" y="2707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71338</xdr:rowOff>
    </xdr:from>
    <xdr:to>
      <xdr:col>5</xdr:col>
      <xdr:colOff>34925</xdr:colOff>
      <xdr:row>17</xdr:row>
      <xdr:rowOff>1488</xdr:rowOff>
    </xdr:to>
    <xdr:sp macro="" textlink="">
      <xdr:nvSpPr>
        <xdr:cNvPr id="50" name="フローチャート : 判断 49"/>
        <xdr:cNvSpPr/>
      </xdr:nvSpPr>
      <xdr:spPr bwMode="auto">
        <a:xfrm>
          <a:off x="56007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36871</xdr:rowOff>
    </xdr:from>
    <xdr:to>
      <xdr:col>4</xdr:col>
      <xdr:colOff>469900</xdr:colOff>
      <xdr:row>18</xdr:row>
      <xdr:rowOff>155514</xdr:rowOff>
    </xdr:to>
    <xdr:cxnSp macro="">
      <xdr:nvCxnSpPr>
        <xdr:cNvPr id="51" name="直線コネクタ 50"/>
        <xdr:cNvCxnSpPr/>
      </xdr:nvCxnSpPr>
      <xdr:spPr bwMode="auto">
        <a:xfrm>
          <a:off x="4305300" y="3170596"/>
          <a:ext cx="698500" cy="118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146228</xdr:rowOff>
    </xdr:from>
    <xdr:to>
      <xdr:col>4</xdr:col>
      <xdr:colOff>520700</xdr:colOff>
      <xdr:row>16</xdr:row>
      <xdr:rowOff>76378</xdr:rowOff>
    </xdr:to>
    <xdr:sp macro="" textlink="">
      <xdr:nvSpPr>
        <xdr:cNvPr id="52" name="フローチャート : 判断 51"/>
        <xdr:cNvSpPr/>
      </xdr:nvSpPr>
      <xdr:spPr bwMode="auto">
        <a:xfrm>
          <a:off x="4953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86555</xdr:rowOff>
    </xdr:from>
    <xdr:ext cx="736600" cy="259045"/>
    <xdr:sp macro="" textlink="">
      <xdr:nvSpPr>
        <xdr:cNvPr id="53" name="テキスト ボックス 52"/>
        <xdr:cNvSpPr txBox="1"/>
      </xdr:nvSpPr>
      <xdr:spPr>
        <a:xfrm>
          <a:off x="4622800" y="253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3815</xdr:rowOff>
    </xdr:from>
    <xdr:to>
      <xdr:col>3</xdr:col>
      <xdr:colOff>904875</xdr:colOff>
      <xdr:row>18</xdr:row>
      <xdr:rowOff>36871</xdr:rowOff>
    </xdr:to>
    <xdr:cxnSp macro="">
      <xdr:nvCxnSpPr>
        <xdr:cNvPr id="54" name="直線コネクタ 53"/>
        <xdr:cNvCxnSpPr/>
      </xdr:nvCxnSpPr>
      <xdr:spPr bwMode="auto">
        <a:xfrm>
          <a:off x="3606800" y="3137540"/>
          <a:ext cx="698500" cy="33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10302</xdr:rowOff>
    </xdr:from>
    <xdr:to>
      <xdr:col>3</xdr:col>
      <xdr:colOff>955675</xdr:colOff>
      <xdr:row>15</xdr:row>
      <xdr:rowOff>111902</xdr:rowOff>
    </xdr:to>
    <xdr:sp macro="" textlink="">
      <xdr:nvSpPr>
        <xdr:cNvPr id="55" name="フローチャート : 判断 54"/>
        <xdr:cNvSpPr/>
      </xdr:nvSpPr>
      <xdr:spPr bwMode="auto">
        <a:xfrm>
          <a:off x="4254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122079</xdr:rowOff>
    </xdr:from>
    <xdr:ext cx="762000" cy="259045"/>
    <xdr:sp macro="" textlink="">
      <xdr:nvSpPr>
        <xdr:cNvPr id="56" name="テキスト ボックス 55"/>
        <xdr:cNvSpPr txBox="1"/>
      </xdr:nvSpPr>
      <xdr:spPr>
        <a:xfrm>
          <a:off x="39243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118298</xdr:rowOff>
    </xdr:from>
    <xdr:to>
      <xdr:col>3</xdr:col>
      <xdr:colOff>206375</xdr:colOff>
      <xdr:row>18</xdr:row>
      <xdr:rowOff>3815</xdr:rowOff>
    </xdr:to>
    <xdr:cxnSp macro="">
      <xdr:nvCxnSpPr>
        <xdr:cNvPr id="57" name="直線コネクタ 56"/>
        <xdr:cNvCxnSpPr/>
      </xdr:nvCxnSpPr>
      <xdr:spPr bwMode="auto">
        <a:xfrm>
          <a:off x="2908300" y="3080573"/>
          <a:ext cx="698500" cy="56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147005</xdr:rowOff>
    </xdr:from>
    <xdr:to>
      <xdr:col>3</xdr:col>
      <xdr:colOff>257175</xdr:colOff>
      <xdr:row>15</xdr:row>
      <xdr:rowOff>77155</xdr:rowOff>
    </xdr:to>
    <xdr:sp macro="" textlink="">
      <xdr:nvSpPr>
        <xdr:cNvPr id="58" name="フローチャート : 判断 57"/>
        <xdr:cNvSpPr/>
      </xdr:nvSpPr>
      <xdr:spPr bwMode="auto">
        <a:xfrm>
          <a:off x="35560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87332</xdr:rowOff>
    </xdr:from>
    <xdr:ext cx="762000" cy="259045"/>
    <xdr:sp macro="" textlink="">
      <xdr:nvSpPr>
        <xdr:cNvPr id="59" name="テキスト ボックス 58"/>
        <xdr:cNvSpPr txBox="1"/>
      </xdr:nvSpPr>
      <xdr:spPr>
        <a:xfrm>
          <a:off x="3225800" y="23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76779</xdr:rowOff>
    </xdr:from>
    <xdr:to>
      <xdr:col>2</xdr:col>
      <xdr:colOff>692150</xdr:colOff>
      <xdr:row>15</xdr:row>
      <xdr:rowOff>6929</xdr:rowOff>
    </xdr:to>
    <xdr:sp macro="" textlink="">
      <xdr:nvSpPr>
        <xdr:cNvPr id="60" name="フローチャート : 判断 59"/>
        <xdr:cNvSpPr/>
      </xdr:nvSpPr>
      <xdr:spPr bwMode="auto">
        <a:xfrm>
          <a:off x="2857500" y="2524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17106</xdr:rowOff>
    </xdr:from>
    <xdr:ext cx="762000" cy="259045"/>
    <xdr:sp macro="" textlink="">
      <xdr:nvSpPr>
        <xdr:cNvPr id="61" name="テキスト ボックス 60"/>
        <xdr:cNvSpPr txBox="1"/>
      </xdr:nvSpPr>
      <xdr:spPr>
        <a:xfrm>
          <a:off x="2527300" y="229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69,779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140558</xdr:rowOff>
    </xdr:from>
    <xdr:to>
      <xdr:col>5</xdr:col>
      <xdr:colOff>34925</xdr:colOff>
      <xdr:row>19</xdr:row>
      <xdr:rowOff>70708</xdr:rowOff>
    </xdr:to>
    <xdr:sp macro="" textlink="">
      <xdr:nvSpPr>
        <xdr:cNvPr id="67" name="円/楕円 66"/>
        <xdr:cNvSpPr/>
      </xdr:nvSpPr>
      <xdr:spPr bwMode="auto">
        <a:xfrm>
          <a:off x="5600700" y="3274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112635</xdr:rowOff>
    </xdr:from>
    <xdr:ext cx="762000" cy="259045"/>
    <xdr:sp macro="" textlink="">
      <xdr:nvSpPr>
        <xdr:cNvPr id="68" name="人口1人当たり決算額の推移該当値テキスト130"/>
        <xdr:cNvSpPr txBox="1"/>
      </xdr:nvSpPr>
      <xdr:spPr>
        <a:xfrm>
          <a:off x="5740400" y="324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53,384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104714</xdr:rowOff>
    </xdr:from>
    <xdr:to>
      <xdr:col>4</xdr:col>
      <xdr:colOff>520700</xdr:colOff>
      <xdr:row>19</xdr:row>
      <xdr:rowOff>34864</xdr:rowOff>
    </xdr:to>
    <xdr:sp macro="" textlink="">
      <xdr:nvSpPr>
        <xdr:cNvPr id="69" name="円/楕円 68"/>
        <xdr:cNvSpPr/>
      </xdr:nvSpPr>
      <xdr:spPr bwMode="auto">
        <a:xfrm>
          <a:off x="4953000" y="3238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19641</xdr:rowOff>
    </xdr:from>
    <xdr:ext cx="736600" cy="259045"/>
    <xdr:sp macro="" textlink="">
      <xdr:nvSpPr>
        <xdr:cNvPr id="70" name="テキスト ボックス 69"/>
        <xdr:cNvSpPr txBox="1"/>
      </xdr:nvSpPr>
      <xdr:spPr>
        <a:xfrm>
          <a:off x="4622800" y="332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54,168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157521</xdr:rowOff>
    </xdr:from>
    <xdr:to>
      <xdr:col>3</xdr:col>
      <xdr:colOff>955675</xdr:colOff>
      <xdr:row>18</xdr:row>
      <xdr:rowOff>87671</xdr:rowOff>
    </xdr:to>
    <xdr:sp macro="" textlink="">
      <xdr:nvSpPr>
        <xdr:cNvPr id="71" name="円/楕円 70"/>
        <xdr:cNvSpPr/>
      </xdr:nvSpPr>
      <xdr:spPr bwMode="auto">
        <a:xfrm>
          <a:off x="4254500" y="311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72448</xdr:rowOff>
    </xdr:from>
    <xdr:ext cx="762000" cy="259045"/>
    <xdr:sp macro="" textlink="">
      <xdr:nvSpPr>
        <xdr:cNvPr id="72" name="テキスト ボックス 71"/>
        <xdr:cNvSpPr txBox="1"/>
      </xdr:nvSpPr>
      <xdr:spPr>
        <a:xfrm>
          <a:off x="3924300" y="320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56,763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124465</xdr:rowOff>
    </xdr:from>
    <xdr:to>
      <xdr:col>3</xdr:col>
      <xdr:colOff>257175</xdr:colOff>
      <xdr:row>18</xdr:row>
      <xdr:rowOff>54615</xdr:rowOff>
    </xdr:to>
    <xdr:sp macro="" textlink="">
      <xdr:nvSpPr>
        <xdr:cNvPr id="73" name="円/楕円 72"/>
        <xdr:cNvSpPr/>
      </xdr:nvSpPr>
      <xdr:spPr bwMode="auto">
        <a:xfrm>
          <a:off x="3556000" y="3086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39392</xdr:rowOff>
    </xdr:from>
    <xdr:ext cx="762000" cy="259045"/>
    <xdr:sp macro="" textlink="">
      <xdr:nvSpPr>
        <xdr:cNvPr id="74" name="テキスト ボックス 73"/>
        <xdr:cNvSpPr txBox="1"/>
      </xdr:nvSpPr>
      <xdr:spPr>
        <a:xfrm>
          <a:off x="3225800" y="317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57,486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67498</xdr:rowOff>
    </xdr:from>
    <xdr:to>
      <xdr:col>2</xdr:col>
      <xdr:colOff>692150</xdr:colOff>
      <xdr:row>17</xdr:row>
      <xdr:rowOff>169098</xdr:rowOff>
    </xdr:to>
    <xdr:sp macro="" textlink="">
      <xdr:nvSpPr>
        <xdr:cNvPr id="75" name="円/楕円 74"/>
        <xdr:cNvSpPr/>
      </xdr:nvSpPr>
      <xdr:spPr bwMode="auto">
        <a:xfrm>
          <a:off x="2857500" y="3029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153875</xdr:rowOff>
    </xdr:from>
    <xdr:ext cx="762000" cy="259045"/>
    <xdr:sp macro="" textlink="">
      <xdr:nvSpPr>
        <xdr:cNvPr id="76" name="テキスト ボックス 75"/>
        <xdr:cNvSpPr txBox="1"/>
      </xdr:nvSpPr>
      <xdr:spPr>
        <a:xfrm>
          <a:off x="2527300" y="311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78445</xdr:rowOff>
    </xdr:from>
    <xdr:to>
      <xdr:col>4</xdr:col>
      <xdr:colOff>1117600</xdr:colOff>
      <xdr:row>37</xdr:row>
      <xdr:rowOff>37206</xdr:rowOff>
    </xdr:to>
    <xdr:cxnSp macro="">
      <xdr:nvCxnSpPr>
        <xdr:cNvPr id="103" name="直線コネクタ 102"/>
        <xdr:cNvCxnSpPr/>
      </xdr:nvCxnSpPr>
      <xdr:spPr bwMode="auto">
        <a:xfrm flipV="1">
          <a:off x="5651500" y="6002995"/>
          <a:ext cx="0" cy="11589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9283</xdr:rowOff>
    </xdr:from>
    <xdr:ext cx="762000" cy="259045"/>
    <xdr:sp macro="" textlink="">
      <xdr:nvSpPr>
        <xdr:cNvPr id="104" name="人口1人当たり決算額の推移最小値テキスト445"/>
        <xdr:cNvSpPr txBox="1"/>
      </xdr:nvSpPr>
      <xdr:spPr>
        <a:xfrm>
          <a:off x="5740400" y="713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6,964</a:t>
          </a:r>
          <a:endParaRPr kumimoji="1" lang="ja-JP" altLang="en-US" sz="1000" b="1">
            <a:latin typeface="ＭＳ Ｐゴシック"/>
          </a:endParaRPr>
        </a:p>
      </xdr:txBody>
    </xdr:sp>
    <xdr:clientData/>
  </xdr:oneCellAnchor>
  <xdr:twoCellAnchor>
    <xdr:from>
      <xdr:col>4</xdr:col>
      <xdr:colOff>1028700</xdr:colOff>
      <xdr:row>37</xdr:row>
      <xdr:rowOff>37206</xdr:rowOff>
    </xdr:from>
    <xdr:to>
      <xdr:col>5</xdr:col>
      <xdr:colOff>73025</xdr:colOff>
      <xdr:row>37</xdr:row>
      <xdr:rowOff>37206</xdr:rowOff>
    </xdr:to>
    <xdr:cxnSp macro="">
      <xdr:nvCxnSpPr>
        <xdr:cNvPr id="105" name="直線コネクタ 104"/>
        <xdr:cNvCxnSpPr/>
      </xdr:nvCxnSpPr>
      <xdr:spPr bwMode="auto">
        <a:xfrm>
          <a:off x="5562600" y="7161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336272</xdr:rowOff>
    </xdr:from>
    <xdr:ext cx="762000" cy="259045"/>
    <xdr:sp macro="" textlink="">
      <xdr:nvSpPr>
        <xdr:cNvPr id="106" name="人口1人当たり決算額の推移最大値テキスト445"/>
        <xdr:cNvSpPr txBox="1"/>
      </xdr:nvSpPr>
      <xdr:spPr>
        <a:xfrm>
          <a:off x="5740400" y="574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32,312</a:t>
          </a:r>
          <a:endParaRPr kumimoji="1" lang="ja-JP" altLang="en-US" sz="1000" b="1">
            <a:latin typeface="ＭＳ Ｐゴシック"/>
          </a:endParaRPr>
        </a:p>
      </xdr:txBody>
    </xdr:sp>
    <xdr:clientData/>
  </xdr:oneCellAnchor>
  <xdr:twoCellAnchor>
    <xdr:from>
      <xdr:col>4</xdr:col>
      <xdr:colOff>1028700</xdr:colOff>
      <xdr:row>33</xdr:row>
      <xdr:rowOff>78445</xdr:rowOff>
    </xdr:from>
    <xdr:to>
      <xdr:col>5</xdr:col>
      <xdr:colOff>73025</xdr:colOff>
      <xdr:row>33</xdr:row>
      <xdr:rowOff>78445</xdr:rowOff>
    </xdr:to>
    <xdr:cxnSp macro="">
      <xdr:nvCxnSpPr>
        <xdr:cNvPr id="107" name="直線コネクタ 106"/>
        <xdr:cNvCxnSpPr/>
      </xdr:nvCxnSpPr>
      <xdr:spPr bwMode="auto">
        <a:xfrm>
          <a:off x="5562600" y="600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228361</xdr:rowOff>
    </xdr:from>
    <xdr:to>
      <xdr:col>4</xdr:col>
      <xdr:colOff>1117600</xdr:colOff>
      <xdr:row>35</xdr:row>
      <xdr:rowOff>11192</xdr:rowOff>
    </xdr:to>
    <xdr:cxnSp macro="">
      <xdr:nvCxnSpPr>
        <xdr:cNvPr id="108" name="直線コネクタ 107"/>
        <xdr:cNvCxnSpPr/>
      </xdr:nvCxnSpPr>
      <xdr:spPr bwMode="auto">
        <a:xfrm>
          <a:off x="5003800" y="6495811"/>
          <a:ext cx="647700" cy="125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281</xdr:rowOff>
    </xdr:from>
    <xdr:ext cx="762000" cy="259045"/>
    <xdr:sp macro="" textlink="">
      <xdr:nvSpPr>
        <xdr:cNvPr id="109" name="人口1人当たり決算額の推移平均値テキスト445"/>
        <xdr:cNvSpPr txBox="1"/>
      </xdr:nvSpPr>
      <xdr:spPr>
        <a:xfrm>
          <a:off x="5740400" y="62677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155204</xdr:rowOff>
    </xdr:from>
    <xdr:to>
      <xdr:col>5</xdr:col>
      <xdr:colOff>34925</xdr:colOff>
      <xdr:row>34</xdr:row>
      <xdr:rowOff>256804</xdr:rowOff>
    </xdr:to>
    <xdr:sp macro="" textlink="">
      <xdr:nvSpPr>
        <xdr:cNvPr id="110" name="フローチャート : 判断 109"/>
        <xdr:cNvSpPr/>
      </xdr:nvSpPr>
      <xdr:spPr bwMode="auto">
        <a:xfrm>
          <a:off x="56007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228361</xdr:rowOff>
    </xdr:from>
    <xdr:to>
      <xdr:col>4</xdr:col>
      <xdr:colOff>469900</xdr:colOff>
      <xdr:row>34</xdr:row>
      <xdr:rowOff>240340</xdr:rowOff>
    </xdr:to>
    <xdr:cxnSp macro="">
      <xdr:nvCxnSpPr>
        <xdr:cNvPr id="111" name="直線コネクタ 110"/>
        <xdr:cNvCxnSpPr/>
      </xdr:nvCxnSpPr>
      <xdr:spPr bwMode="auto">
        <a:xfrm flipV="1">
          <a:off x="4305300" y="6495811"/>
          <a:ext cx="698500" cy="11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137282</xdr:rowOff>
    </xdr:from>
    <xdr:to>
      <xdr:col>4</xdr:col>
      <xdr:colOff>520700</xdr:colOff>
      <xdr:row>34</xdr:row>
      <xdr:rowOff>238882</xdr:rowOff>
    </xdr:to>
    <xdr:sp macro="" textlink="">
      <xdr:nvSpPr>
        <xdr:cNvPr id="112" name="フローチャート : 判断 111"/>
        <xdr:cNvSpPr/>
      </xdr:nvSpPr>
      <xdr:spPr bwMode="auto">
        <a:xfrm>
          <a:off x="49530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249059</xdr:rowOff>
    </xdr:from>
    <xdr:ext cx="736600" cy="259045"/>
    <xdr:sp macro="" textlink="">
      <xdr:nvSpPr>
        <xdr:cNvPr id="113" name="テキスト ボックス 112"/>
        <xdr:cNvSpPr txBox="1"/>
      </xdr:nvSpPr>
      <xdr:spPr>
        <a:xfrm>
          <a:off x="4622800" y="617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180949</xdr:rowOff>
    </xdr:from>
    <xdr:to>
      <xdr:col>3</xdr:col>
      <xdr:colOff>904875</xdr:colOff>
      <xdr:row>34</xdr:row>
      <xdr:rowOff>240340</xdr:rowOff>
    </xdr:to>
    <xdr:cxnSp macro="">
      <xdr:nvCxnSpPr>
        <xdr:cNvPr id="114" name="直線コネクタ 113"/>
        <xdr:cNvCxnSpPr/>
      </xdr:nvCxnSpPr>
      <xdr:spPr bwMode="auto">
        <a:xfrm>
          <a:off x="3606800" y="6448399"/>
          <a:ext cx="698500" cy="59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129510</xdr:rowOff>
    </xdr:from>
    <xdr:to>
      <xdr:col>3</xdr:col>
      <xdr:colOff>955675</xdr:colOff>
      <xdr:row>34</xdr:row>
      <xdr:rowOff>231110</xdr:rowOff>
    </xdr:to>
    <xdr:sp macro="" textlink="">
      <xdr:nvSpPr>
        <xdr:cNvPr id="115" name="フローチャート : 判断 114"/>
        <xdr:cNvSpPr/>
      </xdr:nvSpPr>
      <xdr:spPr bwMode="auto">
        <a:xfrm>
          <a:off x="4254500" y="6396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241287</xdr:rowOff>
    </xdr:from>
    <xdr:ext cx="762000" cy="259045"/>
    <xdr:sp macro="" textlink="">
      <xdr:nvSpPr>
        <xdr:cNvPr id="116" name="テキスト ボックス 115"/>
        <xdr:cNvSpPr txBox="1"/>
      </xdr:nvSpPr>
      <xdr:spPr>
        <a:xfrm>
          <a:off x="3924300" y="616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137699</xdr:rowOff>
    </xdr:from>
    <xdr:to>
      <xdr:col>3</xdr:col>
      <xdr:colOff>206375</xdr:colOff>
      <xdr:row>34</xdr:row>
      <xdr:rowOff>180949</xdr:rowOff>
    </xdr:to>
    <xdr:cxnSp macro="">
      <xdr:nvCxnSpPr>
        <xdr:cNvPr id="117" name="直線コネクタ 116"/>
        <xdr:cNvCxnSpPr/>
      </xdr:nvCxnSpPr>
      <xdr:spPr bwMode="auto">
        <a:xfrm>
          <a:off x="2908300" y="6405149"/>
          <a:ext cx="698500" cy="43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61524</xdr:rowOff>
    </xdr:from>
    <xdr:to>
      <xdr:col>3</xdr:col>
      <xdr:colOff>257175</xdr:colOff>
      <xdr:row>34</xdr:row>
      <xdr:rowOff>163124</xdr:rowOff>
    </xdr:to>
    <xdr:sp macro="" textlink="">
      <xdr:nvSpPr>
        <xdr:cNvPr id="118" name="フローチャート : 判断 117"/>
        <xdr:cNvSpPr/>
      </xdr:nvSpPr>
      <xdr:spPr bwMode="auto">
        <a:xfrm>
          <a:off x="3556000" y="6328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173301</xdr:rowOff>
    </xdr:from>
    <xdr:ext cx="762000" cy="259045"/>
    <xdr:sp macro="" textlink="">
      <xdr:nvSpPr>
        <xdr:cNvPr id="119" name="テキスト ボックス 118"/>
        <xdr:cNvSpPr txBox="1"/>
      </xdr:nvSpPr>
      <xdr:spPr>
        <a:xfrm>
          <a:off x="3225800" y="609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291907</xdr:rowOff>
    </xdr:from>
    <xdr:to>
      <xdr:col>2</xdr:col>
      <xdr:colOff>692150</xdr:colOff>
      <xdr:row>34</xdr:row>
      <xdr:rowOff>50607</xdr:rowOff>
    </xdr:to>
    <xdr:sp macro="" textlink="">
      <xdr:nvSpPr>
        <xdr:cNvPr id="120" name="フローチャート : 判断 119"/>
        <xdr:cNvSpPr/>
      </xdr:nvSpPr>
      <xdr:spPr bwMode="auto">
        <a:xfrm>
          <a:off x="2857500" y="6216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60784</xdr:rowOff>
    </xdr:from>
    <xdr:ext cx="762000" cy="259045"/>
    <xdr:sp macro="" textlink="">
      <xdr:nvSpPr>
        <xdr:cNvPr id="121" name="テキスト ボックス 120"/>
        <xdr:cNvSpPr txBox="1"/>
      </xdr:nvSpPr>
      <xdr:spPr>
        <a:xfrm>
          <a:off x="2527300" y="598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26,532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303292</xdr:rowOff>
    </xdr:from>
    <xdr:to>
      <xdr:col>5</xdr:col>
      <xdr:colOff>34925</xdr:colOff>
      <xdr:row>35</xdr:row>
      <xdr:rowOff>61992</xdr:rowOff>
    </xdr:to>
    <xdr:sp macro="" textlink="">
      <xdr:nvSpPr>
        <xdr:cNvPr id="127" name="円/楕円 126"/>
        <xdr:cNvSpPr/>
      </xdr:nvSpPr>
      <xdr:spPr bwMode="auto">
        <a:xfrm>
          <a:off x="5600700" y="657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275369</xdr:rowOff>
    </xdr:from>
    <xdr:ext cx="762000" cy="259045"/>
    <xdr:sp macro="" textlink="">
      <xdr:nvSpPr>
        <xdr:cNvPr id="128" name="人口1人当たり決算額の推移該当値テキスト445"/>
        <xdr:cNvSpPr txBox="1"/>
      </xdr:nvSpPr>
      <xdr:spPr>
        <a:xfrm>
          <a:off x="5740400" y="654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18,783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177561</xdr:rowOff>
    </xdr:from>
    <xdr:to>
      <xdr:col>4</xdr:col>
      <xdr:colOff>520700</xdr:colOff>
      <xdr:row>34</xdr:row>
      <xdr:rowOff>279161</xdr:rowOff>
    </xdr:to>
    <xdr:sp macro="" textlink="">
      <xdr:nvSpPr>
        <xdr:cNvPr id="129" name="円/楕円 128"/>
        <xdr:cNvSpPr/>
      </xdr:nvSpPr>
      <xdr:spPr bwMode="auto">
        <a:xfrm>
          <a:off x="4953000" y="6445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263938</xdr:rowOff>
    </xdr:from>
    <xdr:ext cx="736600" cy="259045"/>
    <xdr:sp macro="" textlink="">
      <xdr:nvSpPr>
        <xdr:cNvPr id="130" name="テキスト ボックス 129"/>
        <xdr:cNvSpPr txBox="1"/>
      </xdr:nvSpPr>
      <xdr:spPr>
        <a:xfrm>
          <a:off x="4622800" y="653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21,533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189540</xdr:rowOff>
    </xdr:from>
    <xdr:to>
      <xdr:col>3</xdr:col>
      <xdr:colOff>955675</xdr:colOff>
      <xdr:row>34</xdr:row>
      <xdr:rowOff>291140</xdr:rowOff>
    </xdr:to>
    <xdr:sp macro="" textlink="">
      <xdr:nvSpPr>
        <xdr:cNvPr id="131" name="円/楕円 130"/>
        <xdr:cNvSpPr/>
      </xdr:nvSpPr>
      <xdr:spPr bwMode="auto">
        <a:xfrm>
          <a:off x="4254500" y="6456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275917</xdr:rowOff>
    </xdr:from>
    <xdr:ext cx="762000" cy="259045"/>
    <xdr:sp macro="" textlink="">
      <xdr:nvSpPr>
        <xdr:cNvPr id="132" name="テキスト ボックス 131"/>
        <xdr:cNvSpPr txBox="1"/>
      </xdr:nvSpPr>
      <xdr:spPr>
        <a:xfrm>
          <a:off x="3924300" y="654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21,271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130149</xdr:rowOff>
    </xdr:from>
    <xdr:to>
      <xdr:col>3</xdr:col>
      <xdr:colOff>257175</xdr:colOff>
      <xdr:row>34</xdr:row>
      <xdr:rowOff>231749</xdr:rowOff>
    </xdr:to>
    <xdr:sp macro="" textlink="">
      <xdr:nvSpPr>
        <xdr:cNvPr id="133" name="円/楕円 132"/>
        <xdr:cNvSpPr/>
      </xdr:nvSpPr>
      <xdr:spPr bwMode="auto">
        <a:xfrm>
          <a:off x="3556000" y="639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216526</xdr:rowOff>
    </xdr:from>
    <xdr:ext cx="762000" cy="259045"/>
    <xdr:sp macro="" textlink="">
      <xdr:nvSpPr>
        <xdr:cNvPr id="134" name="テキスト ボックス 133"/>
        <xdr:cNvSpPr txBox="1"/>
      </xdr:nvSpPr>
      <xdr:spPr>
        <a:xfrm>
          <a:off x="3225800" y="648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22,570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86899</xdr:rowOff>
    </xdr:from>
    <xdr:to>
      <xdr:col>2</xdr:col>
      <xdr:colOff>692150</xdr:colOff>
      <xdr:row>34</xdr:row>
      <xdr:rowOff>188499</xdr:rowOff>
    </xdr:to>
    <xdr:sp macro="" textlink="">
      <xdr:nvSpPr>
        <xdr:cNvPr id="135" name="円/楕円 134"/>
        <xdr:cNvSpPr/>
      </xdr:nvSpPr>
      <xdr:spPr bwMode="auto">
        <a:xfrm>
          <a:off x="2857500" y="6354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173276</xdr:rowOff>
    </xdr:from>
    <xdr:ext cx="762000" cy="259045"/>
    <xdr:sp macro="" textlink="">
      <xdr:nvSpPr>
        <xdr:cNvPr id="136" name="テキスト ボックス 135"/>
        <xdr:cNvSpPr txBox="1"/>
      </xdr:nvSpPr>
      <xdr:spPr>
        <a:xfrm>
          <a:off x="2527300" y="644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財政調整基金残高は</a:t>
          </a: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億円を堅持し、標準財政規模費においても ８％台を堅持している。 また、実質収支についても、翌年度繰越財源が前年度比</a:t>
          </a:r>
          <a:r>
            <a:rPr lang="en-US" altLang="ja-JP" sz="1100">
              <a:solidFill>
                <a:schemeClr val="dk1"/>
              </a:solidFill>
              <a:effectLst/>
              <a:latin typeface="+mn-lt"/>
              <a:ea typeface="+mn-ea"/>
              <a:cs typeface="+mn-cs"/>
            </a:rPr>
            <a:t>11</a:t>
          </a:r>
          <a:r>
            <a:rPr lang="ja-JP" altLang="en-US" sz="1100">
              <a:solidFill>
                <a:schemeClr val="dk1"/>
              </a:solidFill>
              <a:effectLst/>
              <a:latin typeface="+mn-lt"/>
              <a:ea typeface="+mn-ea"/>
              <a:cs typeface="+mn-cs"/>
            </a:rPr>
            <a:t>億円減したことから、前年度比</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億円増の</a:t>
          </a:r>
          <a:r>
            <a:rPr lang="en-US" altLang="ja-JP" sz="1100">
              <a:solidFill>
                <a:schemeClr val="dk1"/>
              </a:solidFill>
              <a:effectLst/>
              <a:latin typeface="+mn-lt"/>
              <a:ea typeface="+mn-ea"/>
              <a:cs typeface="+mn-cs"/>
            </a:rPr>
            <a:t>66</a:t>
          </a:r>
          <a:r>
            <a:rPr lang="ja-JP" altLang="en-US" sz="1100">
              <a:solidFill>
                <a:schemeClr val="dk1"/>
              </a:solidFill>
              <a:effectLst/>
              <a:latin typeface="+mn-lt"/>
              <a:ea typeface="+mn-ea"/>
              <a:cs typeface="+mn-cs"/>
            </a:rPr>
            <a:t>億円、実質収支比率は前年と同じ</a:t>
          </a:r>
          <a:r>
            <a:rPr lang="en-US" altLang="ja-JP" sz="1100">
              <a:solidFill>
                <a:schemeClr val="dk1"/>
              </a:solidFill>
              <a:effectLst/>
              <a:latin typeface="+mn-lt"/>
              <a:ea typeface="+mn-ea"/>
              <a:cs typeface="+mn-cs"/>
            </a:rPr>
            <a:t>3.74</a:t>
          </a:r>
          <a:r>
            <a:rPr lang="ja-JP" altLang="en-US" sz="1100">
              <a:solidFill>
                <a:schemeClr val="dk1"/>
              </a:solidFill>
              <a:effectLst/>
              <a:latin typeface="+mn-lt"/>
              <a:ea typeface="+mn-ea"/>
              <a:cs typeface="+mn-cs"/>
            </a:rPr>
            <a:t>となった。 繰出金の影響等を除いた実質単年度収支は、繰上償還金の減△</a:t>
          </a:r>
          <a:r>
            <a:rPr lang="en-US" altLang="ja-JP" sz="1100">
              <a:solidFill>
                <a:schemeClr val="dk1"/>
              </a:solidFill>
              <a:effectLst/>
              <a:latin typeface="+mn-lt"/>
              <a:ea typeface="+mn-ea"/>
              <a:cs typeface="+mn-cs"/>
            </a:rPr>
            <a:t>479</a:t>
          </a:r>
          <a:r>
            <a:rPr lang="ja-JP" altLang="en-US" sz="1100">
              <a:solidFill>
                <a:schemeClr val="dk1"/>
              </a:solidFill>
              <a:effectLst/>
              <a:latin typeface="+mn-lt"/>
              <a:ea typeface="+mn-ea"/>
              <a:cs typeface="+mn-cs"/>
            </a:rPr>
            <a:t>百万円などにより、前年度より減となった。 </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全ての会計において実質赤字額又は資金不足額がないため黒字である。標準財政規模に対する黒字の割合は</a:t>
          </a:r>
          <a:r>
            <a:rPr lang="en-US" altLang="ja-JP" sz="1100" b="0" i="0" baseline="0">
              <a:solidFill>
                <a:schemeClr val="dk1"/>
              </a:solidFill>
              <a:effectLst/>
              <a:latin typeface="+mn-lt"/>
              <a:ea typeface="+mn-ea"/>
              <a:cs typeface="+mn-cs"/>
            </a:rPr>
            <a:t>13.99</a:t>
          </a:r>
          <a:r>
            <a:rPr lang="ja-JP" altLang="ja-JP" sz="1100" b="0" i="0" baseline="0">
              <a:solidFill>
                <a:schemeClr val="dk1"/>
              </a:solidFill>
              <a:effectLst/>
              <a:latin typeface="+mn-lt"/>
              <a:ea typeface="+mn-ea"/>
              <a:cs typeface="+mn-cs"/>
            </a:rPr>
            <a:t>％と平成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年度の算定以降</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％以上を維持しており、概ね良好な状態である。</a:t>
          </a:r>
          <a:endParaRPr lang="ja-JP" altLang="ja-JP" sz="1400">
            <a:effectLst/>
          </a:endParaRPr>
        </a:p>
        <a:p>
          <a:pPr rtl="0"/>
          <a:r>
            <a:rPr lang="ja-JP" altLang="ja-JP" sz="1100" b="0" i="0" baseline="0">
              <a:solidFill>
                <a:schemeClr val="dk1"/>
              </a:solidFill>
              <a:effectLst/>
              <a:latin typeface="+mn-lt"/>
              <a:ea typeface="+mn-ea"/>
              <a:cs typeface="+mn-cs"/>
            </a:rPr>
            <a:t>　今後についても、企業会計、その他会計において一般会計からの繰入金及び受益者負担の適正化を図るなかで事業ごとに健全な財政運営を行っていく。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年度の実質公債費比率の分子は、前年より</a:t>
          </a:r>
          <a:r>
            <a:rPr lang="en-US" altLang="ja-JP" sz="1100" b="0" i="0" baseline="0">
              <a:solidFill>
                <a:schemeClr val="dk1"/>
              </a:solidFill>
              <a:effectLst/>
              <a:latin typeface="+mn-lt"/>
              <a:ea typeface="+mn-ea"/>
              <a:cs typeface="+mn-cs"/>
            </a:rPr>
            <a:t>2,244</a:t>
          </a:r>
          <a:r>
            <a:rPr lang="ja-JP" altLang="ja-JP" sz="1100" b="0" i="0" baseline="0">
              <a:solidFill>
                <a:schemeClr val="dk1"/>
              </a:solidFill>
              <a:effectLst/>
              <a:latin typeface="+mn-lt"/>
              <a:ea typeface="+mn-ea"/>
              <a:cs typeface="+mn-cs"/>
            </a:rPr>
            <a:t>百万円の減となった。</a:t>
          </a:r>
          <a:endParaRPr lang="ja-JP" altLang="ja-JP" sz="1400">
            <a:effectLst/>
          </a:endParaRPr>
        </a:p>
        <a:p>
          <a:pPr rtl="0"/>
          <a:r>
            <a:rPr lang="ja-JP" altLang="ja-JP" sz="1100" b="0" i="0" baseline="0">
              <a:solidFill>
                <a:schemeClr val="dk1"/>
              </a:solidFill>
              <a:effectLst/>
              <a:latin typeface="+mn-lt"/>
              <a:ea typeface="+mn-ea"/>
              <a:cs typeface="+mn-cs"/>
            </a:rPr>
            <a:t>　主な理由は、元利償還金・準元利償還金に充てられる特定財源が</a:t>
          </a:r>
          <a:r>
            <a:rPr lang="en-US" altLang="ja-JP" sz="1100" b="0" i="0" baseline="0">
              <a:solidFill>
                <a:schemeClr val="dk1"/>
              </a:solidFill>
              <a:effectLst/>
              <a:latin typeface="+mn-lt"/>
              <a:ea typeface="+mn-ea"/>
              <a:cs typeface="+mn-cs"/>
            </a:rPr>
            <a:t>3,082</a:t>
          </a:r>
          <a:r>
            <a:rPr lang="ja-JP" altLang="ja-JP" sz="1100" b="0" i="0" baseline="0">
              <a:solidFill>
                <a:schemeClr val="dk1"/>
              </a:solidFill>
              <a:effectLst/>
              <a:latin typeface="+mn-lt"/>
              <a:ea typeface="+mn-ea"/>
              <a:cs typeface="+mn-cs"/>
            </a:rPr>
            <a:t>百万円増加したことによるものである</a:t>
          </a:r>
          <a:r>
            <a:rPr lang="ja-JP" altLang="en-US" sz="1100" b="0" i="0" baseline="0">
              <a:solidFill>
                <a:schemeClr val="dk1"/>
              </a:solidFill>
              <a:effectLst/>
              <a:latin typeface="+mn-lt"/>
              <a:ea typeface="+mn-ea"/>
              <a:cs typeface="+mn-cs"/>
            </a:rPr>
            <a:t>（土地開発公社解散に伴う第三セクター等改革推進債</a:t>
          </a:r>
          <a:r>
            <a:rPr lang="en-US" altLang="ja-JP" sz="1100" b="0" i="0" baseline="0">
              <a:solidFill>
                <a:schemeClr val="dk1"/>
              </a:solidFill>
              <a:effectLst/>
              <a:latin typeface="+mn-lt"/>
              <a:ea typeface="+mn-ea"/>
              <a:cs typeface="+mn-cs"/>
            </a:rPr>
            <a:t>2,693</a:t>
          </a:r>
          <a:r>
            <a:rPr lang="ja-JP" altLang="en-US" sz="1100" b="0" i="0" baseline="0">
              <a:solidFill>
                <a:schemeClr val="dk1"/>
              </a:solidFill>
              <a:effectLst/>
              <a:latin typeface="+mn-lt"/>
              <a:ea typeface="+mn-ea"/>
              <a:cs typeface="+mn-cs"/>
            </a:rPr>
            <a:t>百万円の皆増など）</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本市は、中期財政計画において平成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年度末で総市債残高</a:t>
          </a:r>
          <a:r>
            <a:rPr lang="en-US" altLang="ja-JP" sz="1100" b="0" i="0" baseline="0">
              <a:solidFill>
                <a:schemeClr val="dk1"/>
              </a:solidFill>
              <a:effectLst/>
              <a:latin typeface="+mn-lt"/>
              <a:ea typeface="+mn-ea"/>
              <a:cs typeface="+mn-cs"/>
            </a:rPr>
            <a:t>5,000</a:t>
          </a:r>
          <a:r>
            <a:rPr lang="ja-JP" altLang="ja-JP" sz="1100" b="0" i="0" baseline="0">
              <a:solidFill>
                <a:schemeClr val="dk1"/>
              </a:solidFill>
              <a:effectLst/>
              <a:latin typeface="+mn-lt"/>
              <a:ea typeface="+mn-ea"/>
              <a:cs typeface="+mn-cs"/>
            </a:rPr>
            <a:t>億円未満という目標を達成するため、元金ベースでのプライマリーバランスを黒字とするよう財政運営を進めており、将来的には低下することを見込む。</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年度以降、将来負担比率の分子は減少しており、平成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年度についても対前年</a:t>
          </a:r>
          <a:r>
            <a:rPr lang="en-US" altLang="ja-JP" sz="1100" b="0" i="0" baseline="0">
              <a:solidFill>
                <a:schemeClr val="dk1"/>
              </a:solidFill>
              <a:effectLst/>
              <a:latin typeface="+mn-lt"/>
              <a:ea typeface="+mn-ea"/>
              <a:cs typeface="+mn-cs"/>
            </a:rPr>
            <a:t>29,428</a:t>
          </a:r>
          <a:r>
            <a:rPr lang="ja-JP" altLang="ja-JP" sz="1100" b="0" i="0" baseline="0">
              <a:solidFill>
                <a:schemeClr val="dk1"/>
              </a:solidFill>
              <a:effectLst/>
              <a:latin typeface="+mn-lt"/>
              <a:ea typeface="+mn-ea"/>
              <a:cs typeface="+mn-cs"/>
            </a:rPr>
            <a:t>百万円の減となった。</a:t>
          </a:r>
          <a:endParaRPr lang="ja-JP" altLang="ja-JP" sz="1400">
            <a:effectLst/>
          </a:endParaRPr>
        </a:p>
        <a:p>
          <a:pPr rtl="0"/>
          <a:r>
            <a:rPr lang="ja-JP" altLang="ja-JP" sz="1100" b="0" i="0" baseline="0">
              <a:solidFill>
                <a:schemeClr val="dk1"/>
              </a:solidFill>
              <a:effectLst/>
              <a:latin typeface="+mn-lt"/>
              <a:ea typeface="+mn-ea"/>
              <a:cs typeface="+mn-cs"/>
            </a:rPr>
            <a:t>　主な要因は、公営企業債等繰入見込額が、繰入の適正化を図ったことによる対前年</a:t>
          </a:r>
          <a:r>
            <a:rPr lang="en-US" altLang="ja-JP" sz="1100" b="0" i="0" baseline="0">
              <a:solidFill>
                <a:schemeClr val="dk1"/>
              </a:solidFill>
              <a:effectLst/>
              <a:latin typeface="+mn-lt"/>
              <a:ea typeface="+mn-ea"/>
              <a:cs typeface="+mn-cs"/>
            </a:rPr>
            <a:t>3,091</a:t>
          </a:r>
          <a:r>
            <a:rPr lang="ja-JP" altLang="ja-JP" sz="1100" b="0" i="0" baseline="0">
              <a:solidFill>
                <a:schemeClr val="dk1"/>
              </a:solidFill>
              <a:effectLst/>
              <a:latin typeface="+mn-lt"/>
              <a:ea typeface="+mn-ea"/>
              <a:cs typeface="+mn-cs"/>
            </a:rPr>
            <a:t>百万円の減、設立法人等の負債額等負担見込額は平成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年度末の土地開発公社解散に伴う計画的な土地買戻しによる対前年</a:t>
          </a:r>
          <a:r>
            <a:rPr lang="en-US" altLang="ja-JP" sz="1100" b="0" i="0" baseline="0">
              <a:solidFill>
                <a:schemeClr val="dk1"/>
              </a:solidFill>
              <a:effectLst/>
              <a:latin typeface="+mn-lt"/>
              <a:ea typeface="+mn-ea"/>
              <a:cs typeface="+mn-cs"/>
            </a:rPr>
            <a:t>4,457</a:t>
          </a:r>
          <a:r>
            <a:rPr lang="ja-JP" altLang="ja-JP" sz="1100" b="0" i="0" baseline="0">
              <a:solidFill>
                <a:schemeClr val="dk1"/>
              </a:solidFill>
              <a:effectLst/>
              <a:latin typeface="+mn-lt"/>
              <a:ea typeface="+mn-ea"/>
              <a:cs typeface="+mn-cs"/>
            </a:rPr>
            <a:t>百万円の減、また充当可能基金は、資産経営の観点から不要となった市有地の売払いなどによる収入の基金積立などにより対前年</a:t>
          </a:r>
          <a:r>
            <a:rPr lang="en-US" altLang="ja-JP" sz="1100" b="0" i="0" baseline="0">
              <a:solidFill>
                <a:schemeClr val="dk1"/>
              </a:solidFill>
              <a:effectLst/>
              <a:latin typeface="+mn-lt"/>
              <a:ea typeface="+mn-ea"/>
              <a:cs typeface="+mn-cs"/>
            </a:rPr>
            <a:t>10,967</a:t>
          </a:r>
          <a:r>
            <a:rPr lang="ja-JP" altLang="ja-JP" sz="1100" b="0" i="0" baseline="0">
              <a:solidFill>
                <a:schemeClr val="dk1"/>
              </a:solidFill>
              <a:effectLst/>
              <a:latin typeface="+mn-lt"/>
              <a:ea typeface="+mn-ea"/>
              <a:cs typeface="+mn-cs"/>
            </a:rPr>
            <a:t>万円の増などである。</a:t>
          </a:r>
          <a:endParaRPr lang="ja-JP" altLang="ja-JP" sz="1400">
            <a:effectLst/>
          </a:endParaRPr>
        </a:p>
        <a:p>
          <a:pPr rtl="0"/>
          <a:r>
            <a:rPr lang="ja-JP" altLang="ja-JP" sz="1100" b="0" i="0" baseline="0">
              <a:solidFill>
                <a:schemeClr val="dk1"/>
              </a:solidFill>
              <a:effectLst/>
              <a:latin typeface="+mn-lt"/>
              <a:ea typeface="+mn-ea"/>
              <a:cs typeface="+mn-cs"/>
            </a:rPr>
            <a:t>　今後についても、規律ある財政運営を推進することで、引き続き将来負担額が減となるよう努めていく。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288578705</v>
      </c>
      <c r="BO4" s="379"/>
      <c r="BP4" s="379"/>
      <c r="BQ4" s="379"/>
      <c r="BR4" s="379"/>
      <c r="BS4" s="379"/>
      <c r="BT4" s="379"/>
      <c r="BU4" s="380"/>
      <c r="BV4" s="378">
        <v>279960547</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3.7</v>
      </c>
      <c r="CU4" s="554"/>
      <c r="CV4" s="554"/>
      <c r="CW4" s="554"/>
      <c r="CX4" s="554"/>
      <c r="CY4" s="554"/>
      <c r="CZ4" s="554"/>
      <c r="DA4" s="555"/>
      <c r="DB4" s="553">
        <v>3.7</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280152448</v>
      </c>
      <c r="BO5" s="384"/>
      <c r="BP5" s="384"/>
      <c r="BQ5" s="384"/>
      <c r="BR5" s="384"/>
      <c r="BS5" s="384"/>
      <c r="BT5" s="384"/>
      <c r="BU5" s="385"/>
      <c r="BV5" s="383">
        <v>270479239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90.7</v>
      </c>
      <c r="CU5" s="354"/>
      <c r="CV5" s="354"/>
      <c r="CW5" s="354"/>
      <c r="CX5" s="354"/>
      <c r="CY5" s="354"/>
      <c r="CZ5" s="354"/>
      <c r="DA5" s="355"/>
      <c r="DB5" s="353">
        <v>89.6</v>
      </c>
      <c r="DC5" s="354"/>
      <c r="DD5" s="354"/>
      <c r="DE5" s="354"/>
      <c r="DF5" s="354"/>
      <c r="DG5" s="354"/>
      <c r="DH5" s="354"/>
      <c r="DI5" s="355"/>
      <c r="DJ5" s="137"/>
      <c r="DK5" s="137"/>
      <c r="DL5" s="137"/>
      <c r="DM5" s="137"/>
      <c r="DN5" s="137"/>
      <c r="DO5" s="137"/>
    </row>
    <row r="6" spans="1:119" ht="18.75" customHeight="1" x14ac:dyDescent="0.15">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8426257</v>
      </c>
      <c r="BO6" s="384"/>
      <c r="BP6" s="384"/>
      <c r="BQ6" s="384"/>
      <c r="BR6" s="384"/>
      <c r="BS6" s="384"/>
      <c r="BT6" s="384"/>
      <c r="BU6" s="385"/>
      <c r="BV6" s="383">
        <v>9481308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98.8</v>
      </c>
      <c r="CU6" s="528"/>
      <c r="CV6" s="528"/>
      <c r="CW6" s="528"/>
      <c r="CX6" s="528"/>
      <c r="CY6" s="528"/>
      <c r="CZ6" s="528"/>
      <c r="DA6" s="529"/>
      <c r="DB6" s="527">
        <v>98.5</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1813811</v>
      </c>
      <c r="BO7" s="384"/>
      <c r="BP7" s="384"/>
      <c r="BQ7" s="384"/>
      <c r="BR7" s="384"/>
      <c r="BS7" s="384"/>
      <c r="BT7" s="384"/>
      <c r="BU7" s="385"/>
      <c r="BV7" s="383">
        <v>2931885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176610218</v>
      </c>
      <c r="CU7" s="384"/>
      <c r="CV7" s="384"/>
      <c r="CW7" s="384"/>
      <c r="CX7" s="384"/>
      <c r="CY7" s="384"/>
      <c r="CZ7" s="384"/>
      <c r="DA7" s="385"/>
      <c r="DB7" s="383">
        <v>175029917</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6612446</v>
      </c>
      <c r="BO8" s="384"/>
      <c r="BP8" s="384"/>
      <c r="BQ8" s="384"/>
      <c r="BR8" s="384"/>
      <c r="BS8" s="384"/>
      <c r="BT8" s="384"/>
      <c r="BU8" s="385"/>
      <c r="BV8" s="383">
        <v>6549423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0.87</v>
      </c>
      <c r="CU8" s="491"/>
      <c r="CV8" s="491"/>
      <c r="CW8" s="491"/>
      <c r="CX8" s="491"/>
      <c r="CY8" s="491"/>
      <c r="CZ8" s="491"/>
      <c r="DA8" s="492"/>
      <c r="DB8" s="490">
        <v>0.85</v>
      </c>
      <c r="DC8" s="491"/>
      <c r="DD8" s="491"/>
      <c r="DE8" s="491"/>
      <c r="DF8" s="491"/>
      <c r="DG8" s="491"/>
      <c r="DH8" s="491"/>
      <c r="DI8" s="492"/>
      <c r="DJ8" s="137"/>
      <c r="DK8" s="137"/>
      <c r="DL8" s="137"/>
      <c r="DM8" s="137"/>
      <c r="DN8" s="137"/>
      <c r="DO8" s="137"/>
    </row>
    <row r="9" spans="1:119" ht="18.75" customHeight="1" thickBot="1" x14ac:dyDescent="0.2">
      <c r="A9" s="138"/>
      <c r="B9" s="516" t="s">
        <v>95</v>
      </c>
      <c r="C9" s="517"/>
      <c r="D9" s="517"/>
      <c r="E9" s="517"/>
      <c r="F9" s="517"/>
      <c r="G9" s="517"/>
      <c r="H9" s="517"/>
      <c r="I9" s="517"/>
      <c r="J9" s="517"/>
      <c r="K9" s="444"/>
      <c r="L9" s="518" t="s">
        <v>96</v>
      </c>
      <c r="M9" s="519"/>
      <c r="N9" s="519"/>
      <c r="O9" s="519"/>
      <c r="P9" s="519"/>
      <c r="Q9" s="520"/>
      <c r="R9" s="521">
        <v>800866</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63023</v>
      </c>
      <c r="BO9" s="384"/>
      <c r="BP9" s="384"/>
      <c r="BQ9" s="384"/>
      <c r="BR9" s="384"/>
      <c r="BS9" s="384"/>
      <c r="BT9" s="384"/>
      <c r="BU9" s="385"/>
      <c r="BV9" s="383">
        <v>709295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18.2</v>
      </c>
      <c r="CU9" s="354"/>
      <c r="CV9" s="354"/>
      <c r="CW9" s="354"/>
      <c r="CX9" s="354"/>
      <c r="CY9" s="354"/>
      <c r="CZ9" s="354"/>
      <c r="DA9" s="355"/>
      <c r="DB9" s="353">
        <v>18.5</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804032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33432</v>
      </c>
      <c r="BO10" s="384"/>
      <c r="BP10" s="384"/>
      <c r="BQ10" s="384"/>
      <c r="BR10" s="384"/>
      <c r="BS10" s="384"/>
      <c r="BT10" s="384"/>
      <c r="BU10" s="385"/>
      <c r="BV10" s="383">
        <v>41729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99</v>
      </c>
      <c r="AV11" s="439"/>
      <c r="AW11" s="439"/>
      <c r="AX11" s="439"/>
      <c r="AY11" s="363" t="s">
        <v>110</v>
      </c>
      <c r="AZ11" s="364"/>
      <c r="BA11" s="364"/>
      <c r="BB11" s="364"/>
      <c r="BC11" s="364"/>
      <c r="BD11" s="364"/>
      <c r="BE11" s="364"/>
      <c r="BF11" s="364"/>
      <c r="BG11" s="364"/>
      <c r="BH11" s="364"/>
      <c r="BI11" s="364"/>
      <c r="BJ11" s="364"/>
      <c r="BK11" s="364"/>
      <c r="BL11" s="364"/>
      <c r="BM11" s="365"/>
      <c r="BN11" s="383">
        <v>224603</v>
      </c>
      <c r="BO11" s="384"/>
      <c r="BP11" s="384"/>
      <c r="BQ11" s="384"/>
      <c r="BR11" s="384"/>
      <c r="BS11" s="384"/>
      <c r="BT11" s="384"/>
      <c r="BU11" s="385"/>
      <c r="BV11" s="383">
        <v>704100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113</v>
      </c>
      <c r="C12" s="494"/>
      <c r="D12" s="494"/>
      <c r="E12" s="494"/>
      <c r="F12" s="494"/>
      <c r="G12" s="494"/>
      <c r="H12" s="494"/>
      <c r="I12" s="494"/>
      <c r="J12" s="494"/>
      <c r="K12" s="495"/>
      <c r="L12" s="502" t="s">
        <v>114</v>
      </c>
      <c r="M12" s="503"/>
      <c r="N12" s="503"/>
      <c r="O12" s="503"/>
      <c r="P12" s="503"/>
      <c r="Q12" s="504"/>
      <c r="R12" s="505">
        <v>812286</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122</v>
      </c>
      <c r="N13" s="480"/>
      <c r="O13" s="480"/>
      <c r="P13" s="480"/>
      <c r="Q13" s="481"/>
      <c r="R13" s="482">
        <v>790959</v>
      </c>
      <c r="S13" s="483"/>
      <c r="T13" s="483"/>
      <c r="U13" s="483"/>
      <c r="V13" s="484"/>
      <c r="W13" s="470" t="s">
        <v>123</v>
      </c>
      <c r="X13" s="396"/>
      <c r="Y13" s="396"/>
      <c r="Z13" s="396"/>
      <c r="AA13" s="396"/>
      <c r="AB13" s="397"/>
      <c r="AC13" s="359">
        <v>16679</v>
      </c>
      <c r="AD13" s="360"/>
      <c r="AE13" s="360"/>
      <c r="AF13" s="360"/>
      <c r="AG13" s="361"/>
      <c r="AH13" s="359">
        <v>20458</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321058</v>
      </c>
      <c r="BO13" s="384"/>
      <c r="BP13" s="384"/>
      <c r="BQ13" s="384"/>
      <c r="BR13" s="384"/>
      <c r="BS13" s="384"/>
      <c r="BT13" s="384"/>
      <c r="BU13" s="385"/>
      <c r="BV13" s="383">
        <v>1455124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10.8</v>
      </c>
      <c r="CU13" s="354"/>
      <c r="CV13" s="354"/>
      <c r="CW13" s="354"/>
      <c r="CX13" s="354"/>
      <c r="CY13" s="354"/>
      <c r="CZ13" s="354"/>
      <c r="DA13" s="355"/>
      <c r="DB13" s="353">
        <v>11.5</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812762</v>
      </c>
      <c r="S14" s="483"/>
      <c r="T14" s="483"/>
      <c r="U14" s="483"/>
      <c r="V14" s="484"/>
      <c r="W14" s="485"/>
      <c r="X14" s="399"/>
      <c r="Y14" s="399"/>
      <c r="Z14" s="399"/>
      <c r="AA14" s="399"/>
      <c r="AB14" s="400"/>
      <c r="AC14" s="475">
        <v>4.3</v>
      </c>
      <c r="AD14" s="476"/>
      <c r="AE14" s="476"/>
      <c r="AF14" s="476"/>
      <c r="AG14" s="477"/>
      <c r="AH14" s="475">
        <v>4.8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8.9</v>
      </c>
      <c r="CU14" s="454"/>
      <c r="CV14" s="454"/>
      <c r="CW14" s="454"/>
      <c r="CX14" s="454"/>
      <c r="CY14" s="454"/>
      <c r="CZ14" s="454"/>
      <c r="DA14" s="455"/>
      <c r="DB14" s="486">
        <v>28.3</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122</v>
      </c>
      <c r="N15" s="480"/>
      <c r="O15" s="480"/>
      <c r="P15" s="480"/>
      <c r="Q15" s="481"/>
      <c r="R15" s="482">
        <v>790513</v>
      </c>
      <c r="S15" s="483"/>
      <c r="T15" s="483"/>
      <c r="U15" s="483"/>
      <c r="V15" s="484"/>
      <c r="W15" s="470" t="s">
        <v>130</v>
      </c>
      <c r="X15" s="396"/>
      <c r="Y15" s="396"/>
      <c r="Z15" s="396"/>
      <c r="AA15" s="396"/>
      <c r="AB15" s="397"/>
      <c r="AC15" s="359">
        <v>137287</v>
      </c>
      <c r="AD15" s="360"/>
      <c r="AE15" s="360"/>
      <c r="AF15" s="360"/>
      <c r="AG15" s="361"/>
      <c r="AH15" s="359">
        <v>156646</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107659914</v>
      </c>
      <c r="BO15" s="379"/>
      <c r="BP15" s="379"/>
      <c r="BQ15" s="379"/>
      <c r="BR15" s="379"/>
      <c r="BS15" s="379"/>
      <c r="BT15" s="379"/>
      <c r="BU15" s="380"/>
      <c r="BV15" s="378">
        <v>105763123</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35.200000000000003</v>
      </c>
      <c r="AD16" s="476"/>
      <c r="AE16" s="476"/>
      <c r="AF16" s="476"/>
      <c r="AG16" s="477"/>
      <c r="AH16" s="475">
        <v>37</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122135732</v>
      </c>
      <c r="BO16" s="384"/>
      <c r="BP16" s="384"/>
      <c r="BQ16" s="384"/>
      <c r="BR16" s="384"/>
      <c r="BS16" s="384"/>
      <c r="BT16" s="384"/>
      <c r="BU16" s="385"/>
      <c r="BV16" s="383">
        <v>122056895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236259</v>
      </c>
      <c r="AD17" s="360"/>
      <c r="AE17" s="360"/>
      <c r="AF17" s="360"/>
      <c r="AG17" s="361"/>
      <c r="AH17" s="359">
        <v>240289</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139524814</v>
      </c>
      <c r="BO17" s="384"/>
      <c r="BP17" s="384"/>
      <c r="BQ17" s="384"/>
      <c r="BR17" s="384"/>
      <c r="BS17" s="384"/>
      <c r="BT17" s="384"/>
      <c r="BU17" s="385"/>
      <c r="BV17" s="383">
        <v>136862086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1558.04</v>
      </c>
      <c r="M18" s="446"/>
      <c r="N18" s="446"/>
      <c r="O18" s="446"/>
      <c r="P18" s="446"/>
      <c r="Q18" s="446"/>
      <c r="R18" s="447"/>
      <c r="S18" s="447"/>
      <c r="T18" s="447"/>
      <c r="U18" s="447"/>
      <c r="V18" s="448"/>
      <c r="W18" s="462"/>
      <c r="X18" s="463"/>
      <c r="Y18" s="463"/>
      <c r="Z18" s="463"/>
      <c r="AA18" s="463"/>
      <c r="AB18" s="471"/>
      <c r="AC18" s="347">
        <v>60.5</v>
      </c>
      <c r="AD18" s="348"/>
      <c r="AE18" s="348"/>
      <c r="AF18" s="348"/>
      <c r="AG18" s="449"/>
      <c r="AH18" s="347">
        <v>56.7</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159747114</v>
      </c>
      <c r="BO18" s="384"/>
      <c r="BP18" s="384"/>
      <c r="BQ18" s="384"/>
      <c r="BR18" s="384"/>
      <c r="BS18" s="384"/>
      <c r="BT18" s="384"/>
      <c r="BU18" s="385"/>
      <c r="BV18" s="383">
        <v>157265673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514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202295305</v>
      </c>
      <c r="BO19" s="384"/>
      <c r="BP19" s="384"/>
      <c r="BQ19" s="384"/>
      <c r="BR19" s="384"/>
      <c r="BS19" s="384"/>
      <c r="BT19" s="384"/>
      <c r="BU19" s="385"/>
      <c r="BV19" s="383">
        <v>202496283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300444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278346033</v>
      </c>
      <c r="BO23" s="384"/>
      <c r="BP23" s="384"/>
      <c r="BQ23" s="384"/>
      <c r="BR23" s="384"/>
      <c r="BS23" s="384"/>
      <c r="BT23" s="384"/>
      <c r="BU23" s="385"/>
      <c r="BV23" s="383">
        <v>279030458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12770</v>
      </c>
      <c r="R24" s="360"/>
      <c r="S24" s="360"/>
      <c r="T24" s="360"/>
      <c r="U24" s="360"/>
      <c r="V24" s="361"/>
      <c r="W24" s="425"/>
      <c r="X24" s="416"/>
      <c r="Y24" s="417"/>
      <c r="Z24" s="356" t="s">
        <v>154</v>
      </c>
      <c r="AA24" s="357"/>
      <c r="AB24" s="357"/>
      <c r="AC24" s="357"/>
      <c r="AD24" s="357"/>
      <c r="AE24" s="357"/>
      <c r="AF24" s="357"/>
      <c r="AG24" s="358"/>
      <c r="AH24" s="359">
        <v>4515</v>
      </c>
      <c r="AI24" s="360"/>
      <c r="AJ24" s="360"/>
      <c r="AK24" s="360"/>
      <c r="AL24" s="361"/>
      <c r="AM24" s="359">
        <v>14380275</v>
      </c>
      <c r="AN24" s="360"/>
      <c r="AO24" s="360"/>
      <c r="AP24" s="360"/>
      <c r="AQ24" s="360"/>
      <c r="AR24" s="361"/>
      <c r="AS24" s="359">
        <v>3185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118424385</v>
      </c>
      <c r="BO24" s="384"/>
      <c r="BP24" s="384"/>
      <c r="BQ24" s="384"/>
      <c r="BR24" s="384"/>
      <c r="BS24" s="384"/>
      <c r="BT24" s="384"/>
      <c r="BU24" s="385"/>
      <c r="BV24" s="383">
        <v>131631751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3</v>
      </c>
      <c r="M25" s="360"/>
      <c r="N25" s="360"/>
      <c r="O25" s="360"/>
      <c r="P25" s="361"/>
      <c r="Q25" s="359">
        <v>9280</v>
      </c>
      <c r="R25" s="360"/>
      <c r="S25" s="360"/>
      <c r="T25" s="360"/>
      <c r="U25" s="360"/>
      <c r="V25" s="361"/>
      <c r="W25" s="425"/>
      <c r="X25" s="416"/>
      <c r="Y25" s="417"/>
      <c r="Z25" s="356" t="s">
        <v>157</v>
      </c>
      <c r="AA25" s="357"/>
      <c r="AB25" s="357"/>
      <c r="AC25" s="357"/>
      <c r="AD25" s="357"/>
      <c r="AE25" s="357"/>
      <c r="AF25" s="357"/>
      <c r="AG25" s="358"/>
      <c r="AH25" s="359">
        <v>887</v>
      </c>
      <c r="AI25" s="360"/>
      <c r="AJ25" s="360"/>
      <c r="AK25" s="360"/>
      <c r="AL25" s="361"/>
      <c r="AM25" s="359">
        <v>2558995</v>
      </c>
      <c r="AN25" s="360"/>
      <c r="AO25" s="360"/>
      <c r="AP25" s="360"/>
      <c r="AQ25" s="360"/>
      <c r="AR25" s="361"/>
      <c r="AS25" s="359">
        <v>2885</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71176395</v>
      </c>
      <c r="BO25" s="379"/>
      <c r="BP25" s="379"/>
      <c r="BQ25" s="379"/>
      <c r="BR25" s="379"/>
      <c r="BS25" s="379"/>
      <c r="BT25" s="379"/>
      <c r="BU25" s="380"/>
      <c r="BV25" s="378">
        <v>63664082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7370</v>
      </c>
      <c r="R26" s="360"/>
      <c r="S26" s="360"/>
      <c r="T26" s="360"/>
      <c r="U26" s="360"/>
      <c r="V26" s="361"/>
      <c r="W26" s="425"/>
      <c r="X26" s="416"/>
      <c r="Y26" s="417"/>
      <c r="Z26" s="356" t="s">
        <v>160</v>
      </c>
      <c r="AA26" s="436"/>
      <c r="AB26" s="436"/>
      <c r="AC26" s="436"/>
      <c r="AD26" s="436"/>
      <c r="AE26" s="436"/>
      <c r="AF26" s="436"/>
      <c r="AG26" s="437"/>
      <c r="AH26" s="359">
        <v>295</v>
      </c>
      <c r="AI26" s="360"/>
      <c r="AJ26" s="360"/>
      <c r="AK26" s="360"/>
      <c r="AL26" s="361"/>
      <c r="AM26" s="359">
        <v>1011850</v>
      </c>
      <c r="AN26" s="360"/>
      <c r="AO26" s="360"/>
      <c r="AP26" s="360"/>
      <c r="AQ26" s="360"/>
      <c r="AR26" s="361"/>
      <c r="AS26" s="359">
        <v>3430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2409822</v>
      </c>
      <c r="BO26" s="384"/>
      <c r="BP26" s="384"/>
      <c r="BQ26" s="384"/>
      <c r="BR26" s="384"/>
      <c r="BS26" s="384"/>
      <c r="BT26" s="384"/>
      <c r="BU26" s="385"/>
      <c r="BV26" s="383">
        <v>2366113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8030</v>
      </c>
      <c r="R27" s="360"/>
      <c r="S27" s="360"/>
      <c r="T27" s="360"/>
      <c r="U27" s="360"/>
      <c r="V27" s="361"/>
      <c r="W27" s="425"/>
      <c r="X27" s="416"/>
      <c r="Y27" s="417"/>
      <c r="Z27" s="356" t="s">
        <v>163</v>
      </c>
      <c r="AA27" s="357"/>
      <c r="AB27" s="357"/>
      <c r="AC27" s="357"/>
      <c r="AD27" s="357"/>
      <c r="AE27" s="357"/>
      <c r="AF27" s="357"/>
      <c r="AG27" s="358"/>
      <c r="AH27" s="359">
        <v>450</v>
      </c>
      <c r="AI27" s="360"/>
      <c r="AJ27" s="360"/>
      <c r="AK27" s="360"/>
      <c r="AL27" s="361"/>
      <c r="AM27" s="359">
        <v>1437699</v>
      </c>
      <c r="AN27" s="360"/>
      <c r="AO27" s="360"/>
      <c r="AP27" s="360"/>
      <c r="AQ27" s="360"/>
      <c r="AR27" s="361"/>
      <c r="AS27" s="359">
        <v>3195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1003842</v>
      </c>
      <c r="BO27" s="387"/>
      <c r="BP27" s="387"/>
      <c r="BQ27" s="387"/>
      <c r="BR27" s="387"/>
      <c r="BS27" s="387"/>
      <c r="BT27" s="387"/>
      <c r="BU27" s="388"/>
      <c r="BV27" s="386">
        <v>1001775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7170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15070360</v>
      </c>
      <c r="BO28" s="379"/>
      <c r="BP28" s="379"/>
      <c r="BQ28" s="379"/>
      <c r="BR28" s="379"/>
      <c r="BS28" s="379"/>
      <c r="BT28" s="379"/>
      <c r="BU28" s="380"/>
      <c r="BV28" s="378">
        <v>15036928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44</v>
      </c>
      <c r="M29" s="360"/>
      <c r="N29" s="360"/>
      <c r="O29" s="360"/>
      <c r="P29" s="361"/>
      <c r="Q29" s="359">
        <v>6480</v>
      </c>
      <c r="R29" s="360"/>
      <c r="S29" s="360"/>
      <c r="T29" s="360"/>
      <c r="U29" s="360"/>
      <c r="V29" s="361"/>
      <c r="W29" s="425"/>
      <c r="X29" s="416"/>
      <c r="Y29" s="417"/>
      <c r="Z29" s="356" t="s">
        <v>170</v>
      </c>
      <c r="AA29" s="357"/>
      <c r="AB29" s="357"/>
      <c r="AC29" s="357"/>
      <c r="AD29" s="357"/>
      <c r="AE29" s="357"/>
      <c r="AF29" s="357"/>
      <c r="AG29" s="358"/>
      <c r="AH29" s="359">
        <v>4965</v>
      </c>
      <c r="AI29" s="360"/>
      <c r="AJ29" s="360"/>
      <c r="AK29" s="360"/>
      <c r="AL29" s="361"/>
      <c r="AM29" s="359">
        <v>15817974</v>
      </c>
      <c r="AN29" s="360"/>
      <c r="AO29" s="360"/>
      <c r="AP29" s="360"/>
      <c r="AQ29" s="360"/>
      <c r="AR29" s="361"/>
      <c r="AS29" s="359">
        <v>3186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687854</v>
      </c>
      <c r="BO29" s="384"/>
      <c r="BP29" s="384"/>
      <c r="BQ29" s="384"/>
      <c r="BR29" s="384"/>
      <c r="BS29" s="384"/>
      <c r="BT29" s="384"/>
      <c r="BU29" s="385"/>
      <c r="BV29" s="383">
        <v>666588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97.9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25978254</v>
      </c>
      <c r="BO30" s="387"/>
      <c r="BP30" s="387"/>
      <c r="BQ30" s="387"/>
      <c r="BR30" s="387"/>
      <c r="BS30" s="387"/>
      <c r="BT30" s="387"/>
      <c r="BU30" s="388"/>
      <c r="BV30" s="386">
        <v>18153776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7</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12</v>
      </c>
      <c r="AN34" s="343"/>
      <c r="AO34" s="342" t="str">
        <f>IF('各会計、関係団体の財政状況及び健全化判断比率'!B33="","",'各会計、関係団体の財政状況及び健全化判断比率'!B33)</f>
        <v>病院事業</v>
      </c>
      <c r="AP34" s="342"/>
      <c r="AQ34" s="342"/>
      <c r="AR34" s="342"/>
      <c r="AS34" s="342"/>
      <c r="AT34" s="342"/>
      <c r="AU34" s="342"/>
      <c r="AV34" s="342"/>
      <c r="AW34" s="342"/>
      <c r="AX34" s="342"/>
      <c r="AY34" s="342"/>
      <c r="AZ34" s="342"/>
      <c r="BA34" s="342"/>
      <c r="BB34" s="342"/>
      <c r="BC34" s="342"/>
      <c r="BD34" s="165"/>
      <c r="BE34" s="343">
        <f>IF(BG34="","",MAX(C34:D43,U34:V43,AM34:AN43)+1)</f>
        <v>15</v>
      </c>
      <c r="BF34" s="343"/>
      <c r="BG34" s="342" t="str">
        <f>IF('各会計、関係団体の財政状況及び健全化判断比率'!B36="","",'各会計、関係団体の財政状況及び健全化判断比率'!B36)</f>
        <v>と畜場・市場事業</v>
      </c>
      <c r="BH34" s="342"/>
      <c r="BI34" s="342"/>
      <c r="BJ34" s="342"/>
      <c r="BK34" s="342"/>
      <c r="BL34" s="342"/>
      <c r="BM34" s="342"/>
      <c r="BN34" s="342"/>
      <c r="BO34" s="342"/>
      <c r="BP34" s="342"/>
      <c r="BQ34" s="342"/>
      <c r="BR34" s="342"/>
      <c r="BS34" s="342"/>
      <c r="BT34" s="342"/>
      <c r="BU34" s="342"/>
      <c r="BV34" s="165"/>
      <c r="BW34" s="343">
        <f>IF(BY34="","",MAX(C34:D43,U34:V43,AM34:AN43,BE34:BF43)+1)</f>
        <v>19</v>
      </c>
      <c r="BX34" s="343"/>
      <c r="BY34" s="342" t="str">
        <f>IF('各会計、関係団体の財政状況及び健全化判断比率'!B68="","",'各会計、関係団体の財政状況及び健全化判断比率'!B68)</f>
        <v>浜名湖競艇企業団</v>
      </c>
      <c r="BZ34" s="342"/>
      <c r="CA34" s="342"/>
      <c r="CB34" s="342"/>
      <c r="CC34" s="342"/>
      <c r="CD34" s="342"/>
      <c r="CE34" s="342"/>
      <c r="CF34" s="342"/>
      <c r="CG34" s="342"/>
      <c r="CH34" s="342"/>
      <c r="CI34" s="342"/>
      <c r="CJ34" s="342"/>
      <c r="CK34" s="342"/>
      <c r="CL34" s="342"/>
      <c r="CM34" s="342"/>
      <c r="CN34" s="165"/>
      <c r="CO34" s="343">
        <f>IF(CQ34="","",MAX(C34:D43,U34:V43,AM34:AN43,BE34:BF43,BW34:BX43)+1)</f>
        <v>25</v>
      </c>
      <c r="CP34" s="343"/>
      <c r="CQ34" s="342" t="str">
        <f>IF('各会計、関係団体の財政状況及び健全化判断比率'!BS7="","",'各会計、関係団体の財政状況及び健全化判断比率'!BS7)</f>
        <v>浜松市体育協会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母子寡婦福祉資金貸付事業</v>
      </c>
      <c r="F35" s="342"/>
      <c r="G35" s="342"/>
      <c r="H35" s="342"/>
      <c r="I35" s="342"/>
      <c r="J35" s="342"/>
      <c r="K35" s="342"/>
      <c r="L35" s="342"/>
      <c r="M35" s="342"/>
      <c r="N35" s="342"/>
      <c r="O35" s="342"/>
      <c r="P35" s="342"/>
      <c r="Q35" s="342"/>
      <c r="R35" s="342"/>
      <c r="S35" s="342"/>
      <c r="T35" s="165"/>
      <c r="U35" s="343">
        <f>IF(W35="","",U34+1)</f>
        <v>8</v>
      </c>
      <c r="V35" s="343"/>
      <c r="W35" s="342" t="str">
        <f>IF('各会計、関係団体の財政状況及び健全化判断比率'!B29="","",'各会計、関係団体の財政状況及び健全化判断比率'!B29)</f>
        <v>介護保険事業</v>
      </c>
      <c r="X35" s="342"/>
      <c r="Y35" s="342"/>
      <c r="Z35" s="342"/>
      <c r="AA35" s="342"/>
      <c r="AB35" s="342"/>
      <c r="AC35" s="342"/>
      <c r="AD35" s="342"/>
      <c r="AE35" s="342"/>
      <c r="AF35" s="342"/>
      <c r="AG35" s="342"/>
      <c r="AH35" s="342"/>
      <c r="AI35" s="342"/>
      <c r="AJ35" s="342"/>
      <c r="AK35" s="342"/>
      <c r="AL35" s="165"/>
      <c r="AM35" s="343">
        <f t="shared" ref="AM35:AM43" si="0">IF(AO35="","",AM34+1)</f>
        <v>13</v>
      </c>
      <c r="AN35" s="343"/>
      <c r="AO35" s="342" t="str">
        <f>IF('各会計、関係団体の財政状況及び健全化判断比率'!B34="","",'各会計、関係団体の財政状況及び健全化判断比率'!B34)</f>
        <v>水道事業</v>
      </c>
      <c r="AP35" s="342"/>
      <c r="AQ35" s="342"/>
      <c r="AR35" s="342"/>
      <c r="AS35" s="342"/>
      <c r="AT35" s="342"/>
      <c r="AU35" s="342"/>
      <c r="AV35" s="342"/>
      <c r="AW35" s="342"/>
      <c r="AX35" s="342"/>
      <c r="AY35" s="342"/>
      <c r="AZ35" s="342"/>
      <c r="BA35" s="342"/>
      <c r="BB35" s="342"/>
      <c r="BC35" s="342"/>
      <c r="BD35" s="165"/>
      <c r="BE35" s="343">
        <f t="shared" ref="BE35:BE43" si="1">IF(BG35="","",BE34+1)</f>
        <v>16</v>
      </c>
      <c r="BF35" s="343"/>
      <c r="BG35" s="342" t="str">
        <f>IF('各会計、関係団体の財政状況及び健全化判断比率'!B37="","",'各会計、関係団体の財政状況及び健全化判断比率'!B37)</f>
        <v>農業集落排水事業</v>
      </c>
      <c r="BH35" s="342"/>
      <c r="BI35" s="342"/>
      <c r="BJ35" s="342"/>
      <c r="BK35" s="342"/>
      <c r="BL35" s="342"/>
      <c r="BM35" s="342"/>
      <c r="BN35" s="342"/>
      <c r="BO35" s="342"/>
      <c r="BP35" s="342"/>
      <c r="BQ35" s="342"/>
      <c r="BR35" s="342"/>
      <c r="BS35" s="342"/>
      <c r="BT35" s="342"/>
      <c r="BU35" s="342"/>
      <c r="BV35" s="165"/>
      <c r="BW35" s="343">
        <f t="shared" ref="BW35:BW43" si="2">IF(BY35="","",BW34+1)</f>
        <v>20</v>
      </c>
      <c r="BX35" s="343"/>
      <c r="BY35" s="342" t="str">
        <f>IF('各会計、関係団体の財政状況及び健全化判断比率'!B69="","",'各会計、関係団体の財政状況及び健全化判断比率'!B69)</f>
        <v>東遠学園組合</v>
      </c>
      <c r="BZ35" s="342"/>
      <c r="CA35" s="342"/>
      <c r="CB35" s="342"/>
      <c r="CC35" s="342"/>
      <c r="CD35" s="342"/>
      <c r="CE35" s="342"/>
      <c r="CF35" s="342"/>
      <c r="CG35" s="342"/>
      <c r="CH35" s="342"/>
      <c r="CI35" s="342"/>
      <c r="CJ35" s="342"/>
      <c r="CK35" s="342"/>
      <c r="CL35" s="342"/>
      <c r="CM35" s="342"/>
      <c r="CN35" s="165"/>
      <c r="CO35" s="343">
        <f t="shared" ref="CO35:CO43" si="3">IF(CQ35="","",CO34+1)</f>
        <v>26</v>
      </c>
      <c r="CP35" s="343"/>
      <c r="CQ35" s="342" t="str">
        <f>IF('各会計、関係団体の財政状況及び健全化判断比率'!BS8="","",'各会計、関係団体の財政状況及び健全化判断比率'!BS8)</f>
        <v>浜松市医療公社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公共用地取得事業</v>
      </c>
      <c r="F36" s="342"/>
      <c r="G36" s="342"/>
      <c r="H36" s="342"/>
      <c r="I36" s="342"/>
      <c r="J36" s="342"/>
      <c r="K36" s="342"/>
      <c r="L36" s="342"/>
      <c r="M36" s="342"/>
      <c r="N36" s="342"/>
      <c r="O36" s="342"/>
      <c r="P36" s="342"/>
      <c r="Q36" s="342"/>
      <c r="R36" s="342"/>
      <c r="S36" s="342"/>
      <c r="T36" s="165"/>
      <c r="U36" s="343">
        <f t="shared" ref="U36:U43" si="4">IF(W36="","",U35+1)</f>
        <v>9</v>
      </c>
      <c r="V36" s="343"/>
      <c r="W36" s="342" t="str">
        <f>IF('各会計、関係団体の財政状況及び健全化判断比率'!B30="","",'各会計、関係団体の財政状況及び健全化判断比率'!B30)</f>
        <v>後期高齢者医療事業</v>
      </c>
      <c r="X36" s="342"/>
      <c r="Y36" s="342"/>
      <c r="Z36" s="342"/>
      <c r="AA36" s="342"/>
      <c r="AB36" s="342"/>
      <c r="AC36" s="342"/>
      <c r="AD36" s="342"/>
      <c r="AE36" s="342"/>
      <c r="AF36" s="342"/>
      <c r="AG36" s="342"/>
      <c r="AH36" s="342"/>
      <c r="AI36" s="342"/>
      <c r="AJ36" s="342"/>
      <c r="AK36" s="342"/>
      <c r="AL36" s="165"/>
      <c r="AM36" s="343">
        <f t="shared" si="0"/>
        <v>14</v>
      </c>
      <c r="AN36" s="343"/>
      <c r="AO36" s="342" t="str">
        <f>IF('各会計、関係団体の財政状況及び健全化判断比率'!B35="","",'各会計、関係団体の財政状況及び健全化判断比率'!B35)</f>
        <v>下水道事業</v>
      </c>
      <c r="AP36" s="342"/>
      <c r="AQ36" s="342"/>
      <c r="AR36" s="342"/>
      <c r="AS36" s="342"/>
      <c r="AT36" s="342"/>
      <c r="AU36" s="342"/>
      <c r="AV36" s="342"/>
      <c r="AW36" s="342"/>
      <c r="AX36" s="342"/>
      <c r="AY36" s="342"/>
      <c r="AZ36" s="342"/>
      <c r="BA36" s="342"/>
      <c r="BB36" s="342"/>
      <c r="BC36" s="342"/>
      <c r="BD36" s="165"/>
      <c r="BE36" s="343">
        <f t="shared" si="1"/>
        <v>17</v>
      </c>
      <c r="BF36" s="343"/>
      <c r="BG36" s="342" t="str">
        <f>IF('各会計、関係団体の財政状況及び健全化判断比率'!B38="","",'各会計、関係団体の財政状況及び健全化判断比率'!B38)</f>
        <v>中央卸売市場事業</v>
      </c>
      <c r="BH36" s="342"/>
      <c r="BI36" s="342"/>
      <c r="BJ36" s="342"/>
      <c r="BK36" s="342"/>
      <c r="BL36" s="342"/>
      <c r="BM36" s="342"/>
      <c r="BN36" s="342"/>
      <c r="BO36" s="342"/>
      <c r="BP36" s="342"/>
      <c r="BQ36" s="342"/>
      <c r="BR36" s="342"/>
      <c r="BS36" s="342"/>
      <c r="BT36" s="342"/>
      <c r="BU36" s="342"/>
      <c r="BV36" s="165"/>
      <c r="BW36" s="343">
        <f t="shared" si="2"/>
        <v>21</v>
      </c>
      <c r="BX36" s="343"/>
      <c r="BY36" s="342" t="str">
        <f>IF('各会計、関係団体の財政状況及び健全化判断比率'!B70="","",'各会計、関係団体の財政状況及び健全化判断比率'!B70)</f>
        <v>浜名学園組合</v>
      </c>
      <c r="BZ36" s="342"/>
      <c r="CA36" s="342"/>
      <c r="CB36" s="342"/>
      <c r="CC36" s="342"/>
      <c r="CD36" s="342"/>
      <c r="CE36" s="342"/>
      <c r="CF36" s="342"/>
      <c r="CG36" s="342"/>
      <c r="CH36" s="342"/>
      <c r="CI36" s="342"/>
      <c r="CJ36" s="342"/>
      <c r="CK36" s="342"/>
      <c r="CL36" s="342"/>
      <c r="CM36" s="342"/>
      <c r="CN36" s="165"/>
      <c r="CO36" s="343">
        <f t="shared" si="3"/>
        <v>27</v>
      </c>
      <c r="CP36" s="343"/>
      <c r="CQ36" s="342" t="str">
        <f>IF('各会計、関係団体の財政状況及び健全化判断比率'!BS9="","",'各会計、関係団体の財政状況及び健全化判断比率'!BS9)</f>
        <v>浜松市花みどり振興財団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育英事業</v>
      </c>
      <c r="F37" s="342"/>
      <c r="G37" s="342"/>
      <c r="H37" s="342"/>
      <c r="I37" s="342"/>
      <c r="J37" s="342"/>
      <c r="K37" s="342"/>
      <c r="L37" s="342"/>
      <c r="M37" s="342"/>
      <c r="N37" s="342"/>
      <c r="O37" s="342"/>
      <c r="P37" s="342"/>
      <c r="Q37" s="342"/>
      <c r="R37" s="342"/>
      <c r="S37" s="342"/>
      <c r="T37" s="165"/>
      <c r="U37" s="343">
        <f t="shared" si="4"/>
        <v>10</v>
      </c>
      <c r="V37" s="343"/>
      <c r="W37" s="342" t="str">
        <f>IF('各会計、関係団体の財政状況及び健全化判断比率'!B31="","",'各会計、関係団体の財政状況及び健全化判断比率'!B31)</f>
        <v>小型自動車競走事業</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18</v>
      </c>
      <c r="BF37" s="343"/>
      <c r="BG37" s="342" t="str">
        <f>IF('各会計、関係団体の財政状況及び健全化判断比率'!B39="","",'各会計、関係団体の財政状況及び健全化判断比率'!B39)</f>
        <v>簡易水道事業</v>
      </c>
      <c r="BH37" s="342"/>
      <c r="BI37" s="342"/>
      <c r="BJ37" s="342"/>
      <c r="BK37" s="342"/>
      <c r="BL37" s="342"/>
      <c r="BM37" s="342"/>
      <c r="BN37" s="342"/>
      <c r="BO37" s="342"/>
      <c r="BP37" s="342"/>
      <c r="BQ37" s="342"/>
      <c r="BR37" s="342"/>
      <c r="BS37" s="342"/>
      <c r="BT37" s="342"/>
      <c r="BU37" s="342"/>
      <c r="BV37" s="165"/>
      <c r="BW37" s="343">
        <f t="shared" si="2"/>
        <v>22</v>
      </c>
      <c r="BX37" s="343"/>
      <c r="BY37" s="342" t="str">
        <f>IF('各会計、関係団体の財政状況及び健全化判断比率'!B71="","",'各会計、関係団体の財政状況及び健全化判断比率'!B71)</f>
        <v>養護老人ホームとよおか管理組合</v>
      </c>
      <c r="BZ37" s="342"/>
      <c r="CA37" s="342"/>
      <c r="CB37" s="342"/>
      <c r="CC37" s="342"/>
      <c r="CD37" s="342"/>
      <c r="CE37" s="342"/>
      <c r="CF37" s="342"/>
      <c r="CG37" s="342"/>
      <c r="CH37" s="342"/>
      <c r="CI37" s="342"/>
      <c r="CJ37" s="342"/>
      <c r="CK37" s="342"/>
      <c r="CL37" s="342"/>
      <c r="CM37" s="342"/>
      <c r="CN37" s="165"/>
      <c r="CO37" s="343">
        <f t="shared" si="3"/>
        <v>28</v>
      </c>
      <c r="CP37" s="343"/>
      <c r="CQ37" s="342" t="str">
        <f>IF('各会計、関係団体の財政状況及び健全化判断比率'!BS10="","",'各会計、関係団体の財政状況及び健全化判断比率'!BS10)</f>
        <v>浜松国際交流協会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f t="shared" ref="C38:C43" si="5">IF(E38="","",C37+1)</f>
        <v>5</v>
      </c>
      <c r="D38" s="343"/>
      <c r="E38" s="342" t="str">
        <f>IF('各会計、関係団体の財政状況及び健全化判断比率'!B11="","",'各会計、関係団体の財政状況及び健全化判断比率'!B11)</f>
        <v>学童等災害共済事業</v>
      </c>
      <c r="F38" s="342"/>
      <c r="G38" s="342"/>
      <c r="H38" s="342"/>
      <c r="I38" s="342"/>
      <c r="J38" s="342"/>
      <c r="K38" s="342"/>
      <c r="L38" s="342"/>
      <c r="M38" s="342"/>
      <c r="N38" s="342"/>
      <c r="O38" s="342"/>
      <c r="P38" s="342"/>
      <c r="Q38" s="342"/>
      <c r="R38" s="342"/>
      <c r="S38" s="342"/>
      <c r="T38" s="165"/>
      <c r="U38" s="343">
        <f t="shared" si="4"/>
        <v>11</v>
      </c>
      <c r="V38" s="343"/>
      <c r="W38" s="342" t="str">
        <f>IF('各会計、関係団体の財政状況及び健全化判断比率'!B32="","",'各会計、関係団体の財政状況及び健全化判断比率'!B32)</f>
        <v>駐車場事業</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23</v>
      </c>
      <c r="BX38" s="343"/>
      <c r="BY38" s="342" t="str">
        <f>IF('各会計、関係団体の財政状況及び健全化判断比率'!B72="","",'各会計、関係団体の財政状況及び健全化判断比率'!B72)</f>
        <v>静岡県後期高齢者医療広域連合（一般会計）</v>
      </c>
      <c r="BZ38" s="342"/>
      <c r="CA38" s="342"/>
      <c r="CB38" s="342"/>
      <c r="CC38" s="342"/>
      <c r="CD38" s="342"/>
      <c r="CE38" s="342"/>
      <c r="CF38" s="342"/>
      <c r="CG38" s="342"/>
      <c r="CH38" s="342"/>
      <c r="CI38" s="342"/>
      <c r="CJ38" s="342"/>
      <c r="CK38" s="342"/>
      <c r="CL38" s="342"/>
      <c r="CM38" s="342"/>
      <c r="CN38" s="165"/>
      <c r="CO38" s="343">
        <f t="shared" si="3"/>
        <v>29</v>
      </c>
      <c r="CP38" s="343"/>
      <c r="CQ38" s="342" t="str">
        <f>IF('各会計、関係団体の財政状況及び健全化判断比率'!BS11="","",'各会計、関係団体の財政状況及び健全化判断比率'!BS11)</f>
        <v>浜松市勤労福祉協会</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f t="shared" si="5"/>
        <v>6</v>
      </c>
      <c r="D39" s="343"/>
      <c r="E39" s="342" t="str">
        <f>IF('各会計、関係団体の財政状況及び健全化判断比率'!B12="","",'各会計、関係団体の財政状況及び健全化判断比率'!B12)</f>
        <v>公債管理</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24</v>
      </c>
      <c r="BX39" s="343"/>
      <c r="BY39" s="342" t="str">
        <f>IF('各会計、関係団体の財政状況及び健全化判断比率'!B73="","",'各会計、関係団体の財政状況及び健全化判断比率'!B73)</f>
        <v>静岡県後期高齢者医療広域連合（特別会計）</v>
      </c>
      <c r="BZ39" s="342"/>
      <c r="CA39" s="342"/>
      <c r="CB39" s="342"/>
      <c r="CC39" s="342"/>
      <c r="CD39" s="342"/>
      <c r="CE39" s="342"/>
      <c r="CF39" s="342"/>
      <c r="CG39" s="342"/>
      <c r="CH39" s="342"/>
      <c r="CI39" s="342"/>
      <c r="CJ39" s="342"/>
      <c r="CK39" s="342"/>
      <c r="CL39" s="342"/>
      <c r="CM39" s="342"/>
      <c r="CN39" s="165"/>
      <c r="CO39" s="343">
        <f t="shared" si="3"/>
        <v>30</v>
      </c>
      <c r="CP39" s="343"/>
      <c r="CQ39" s="342" t="str">
        <f>IF('各会計、関係団体の財政状況及び健全化判断比率'!BS12="","",'各会計、関係団体の財政状況及び健全化判断比率'!BS12)</f>
        <v>浜松家内労働福祉センター</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31</v>
      </c>
      <c r="CP40" s="343"/>
      <c r="CQ40" s="342" t="str">
        <f>IF('各会計、関係団体の財政状況及び健全化判断比率'!BS13="","",'各会計、関係団体の財政状況及び健全化判断比率'!BS13)</f>
        <v>浜松観光コンベンションビューロー</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32</v>
      </c>
      <c r="CP41" s="343"/>
      <c r="CQ41" s="342" t="str">
        <f>IF('各会計、関係団体の財政状況及び健全化判断比率'!BS14="","",'各会計、関係団体の財政状況及び健全化判断比率'!BS14)</f>
        <v>浜松市土地開発公社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33</v>
      </c>
      <c r="CP42" s="343"/>
      <c r="CQ42" s="342" t="str">
        <f>IF('各会計、関係団体の財政状況及び健全化判断比率'!BS15="","",'各会計、関係団体の財政状況及び健全化判断比率'!BS15)</f>
        <v>浜松まちづくり公社</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34</v>
      </c>
      <c r="CP43" s="343"/>
      <c r="CQ43" s="342" t="str">
        <f>IF('各会計、関係団体の財政状況及び健全化判断比率'!BS16="","",'各会計、関係団体の財政状況及び健全化判断比率'!BS16)</f>
        <v>浜松市文化振興財団</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B1"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525</v>
      </c>
      <c r="J40" s="79" t="s">
        <v>526</v>
      </c>
      <c r="K40" s="79" t="s">
        <v>527</v>
      </c>
      <c r="L40" s="79" t="s">
        <v>528</v>
      </c>
      <c r="M40" s="80" t="s">
        <v>529</v>
      </c>
    </row>
    <row r="41" spans="2:13" ht="27.75" customHeight="1" x14ac:dyDescent="0.15">
      <c r="B41" s="1179" t="s">
        <v>23</v>
      </c>
      <c r="C41" s="1180"/>
      <c r="D41" s="81"/>
      <c r="E41" s="1181" t="s">
        <v>24</v>
      </c>
      <c r="F41" s="1181"/>
      <c r="G41" s="1181"/>
      <c r="H41" s="1182"/>
      <c r="I41" s="82">
        <v>285435</v>
      </c>
      <c r="J41" s="83">
        <v>285562</v>
      </c>
      <c r="K41" s="83">
        <v>292435</v>
      </c>
      <c r="L41" s="83">
        <v>287679</v>
      </c>
      <c r="M41" s="84">
        <v>289757</v>
      </c>
    </row>
    <row r="42" spans="2:13" ht="27.75" customHeight="1" x14ac:dyDescent="0.15">
      <c r="B42" s="1169"/>
      <c r="C42" s="1170"/>
      <c r="D42" s="85"/>
      <c r="E42" s="1173" t="s">
        <v>25</v>
      </c>
      <c r="F42" s="1173"/>
      <c r="G42" s="1173"/>
      <c r="H42" s="1174"/>
      <c r="I42" s="86">
        <v>22100</v>
      </c>
      <c r="J42" s="87">
        <v>20914</v>
      </c>
      <c r="K42" s="87">
        <v>17866</v>
      </c>
      <c r="L42" s="87">
        <v>15006</v>
      </c>
      <c r="M42" s="88">
        <v>13763</v>
      </c>
    </row>
    <row r="43" spans="2:13" ht="27.75" customHeight="1" x14ac:dyDescent="0.15">
      <c r="B43" s="1169"/>
      <c r="C43" s="1170"/>
      <c r="D43" s="85"/>
      <c r="E43" s="1173" t="s">
        <v>26</v>
      </c>
      <c r="F43" s="1173"/>
      <c r="G43" s="1173"/>
      <c r="H43" s="1174"/>
      <c r="I43" s="86">
        <v>116104</v>
      </c>
      <c r="J43" s="87">
        <v>110308</v>
      </c>
      <c r="K43" s="87">
        <v>103598</v>
      </c>
      <c r="L43" s="87">
        <v>97270</v>
      </c>
      <c r="M43" s="88">
        <v>94179</v>
      </c>
    </row>
    <row r="44" spans="2:13" ht="27.75" customHeight="1" x14ac:dyDescent="0.15">
      <c r="B44" s="1169"/>
      <c r="C44" s="1170"/>
      <c r="D44" s="85"/>
      <c r="E44" s="1173" t="s">
        <v>27</v>
      </c>
      <c r="F44" s="1173"/>
      <c r="G44" s="1173"/>
      <c r="H44" s="1174"/>
      <c r="I44" s="86">
        <v>187</v>
      </c>
      <c r="J44" s="87">
        <v>170</v>
      </c>
      <c r="K44" s="87">
        <v>153</v>
      </c>
      <c r="L44" s="87">
        <v>133</v>
      </c>
      <c r="M44" s="88">
        <v>116</v>
      </c>
    </row>
    <row r="45" spans="2:13" ht="27.75" customHeight="1" x14ac:dyDescent="0.15">
      <c r="B45" s="1169"/>
      <c r="C45" s="1170"/>
      <c r="D45" s="85"/>
      <c r="E45" s="1173" t="s">
        <v>28</v>
      </c>
      <c r="F45" s="1173"/>
      <c r="G45" s="1173"/>
      <c r="H45" s="1174"/>
      <c r="I45" s="86">
        <v>49517</v>
      </c>
      <c r="J45" s="87">
        <v>47387</v>
      </c>
      <c r="K45" s="87">
        <v>46419</v>
      </c>
      <c r="L45" s="87">
        <v>45798</v>
      </c>
      <c r="M45" s="88">
        <v>43509</v>
      </c>
    </row>
    <row r="46" spans="2:13" ht="27.75" customHeight="1" x14ac:dyDescent="0.15">
      <c r="B46" s="1169"/>
      <c r="C46" s="1170"/>
      <c r="D46" s="85"/>
      <c r="E46" s="1173" t="s">
        <v>29</v>
      </c>
      <c r="F46" s="1173"/>
      <c r="G46" s="1173"/>
      <c r="H46" s="1174"/>
      <c r="I46" s="86">
        <v>17807</v>
      </c>
      <c r="J46" s="87">
        <v>14045</v>
      </c>
      <c r="K46" s="87">
        <v>9664</v>
      </c>
      <c r="L46" s="87">
        <v>4457</v>
      </c>
      <c r="M46" s="88" t="s">
        <v>486</v>
      </c>
    </row>
    <row r="47" spans="2:13" ht="27.75" customHeight="1" x14ac:dyDescent="0.15">
      <c r="B47" s="1169"/>
      <c r="C47" s="1170"/>
      <c r="D47" s="85"/>
      <c r="E47" s="1173" t="s">
        <v>30</v>
      </c>
      <c r="F47" s="1173"/>
      <c r="G47" s="1173"/>
      <c r="H47" s="1174"/>
      <c r="I47" s="86" t="s">
        <v>486</v>
      </c>
      <c r="J47" s="87" t="s">
        <v>486</v>
      </c>
      <c r="K47" s="87" t="s">
        <v>486</v>
      </c>
      <c r="L47" s="87" t="s">
        <v>486</v>
      </c>
      <c r="M47" s="88" t="s">
        <v>486</v>
      </c>
    </row>
    <row r="48" spans="2:13" ht="27.75" customHeight="1" x14ac:dyDescent="0.15">
      <c r="B48" s="1171"/>
      <c r="C48" s="1172"/>
      <c r="D48" s="85"/>
      <c r="E48" s="1173" t="s">
        <v>31</v>
      </c>
      <c r="F48" s="1173"/>
      <c r="G48" s="1173"/>
      <c r="H48" s="1174"/>
      <c r="I48" s="86" t="s">
        <v>486</v>
      </c>
      <c r="J48" s="87" t="s">
        <v>486</v>
      </c>
      <c r="K48" s="87" t="s">
        <v>486</v>
      </c>
      <c r="L48" s="87" t="s">
        <v>486</v>
      </c>
      <c r="M48" s="88" t="s">
        <v>486</v>
      </c>
    </row>
    <row r="49" spans="2:13" ht="27.75" customHeight="1" x14ac:dyDescent="0.15">
      <c r="B49" s="1167" t="s">
        <v>32</v>
      </c>
      <c r="C49" s="1168"/>
      <c r="D49" s="89"/>
      <c r="E49" s="1173" t="s">
        <v>33</v>
      </c>
      <c r="F49" s="1173"/>
      <c r="G49" s="1173"/>
      <c r="H49" s="1174"/>
      <c r="I49" s="86">
        <v>29521</v>
      </c>
      <c r="J49" s="87">
        <v>31424</v>
      </c>
      <c r="K49" s="87">
        <v>35932</v>
      </c>
      <c r="L49" s="87">
        <v>45747</v>
      </c>
      <c r="M49" s="88">
        <v>56714</v>
      </c>
    </row>
    <row r="50" spans="2:13" ht="27.75" customHeight="1" x14ac:dyDescent="0.15">
      <c r="B50" s="1169"/>
      <c r="C50" s="1170"/>
      <c r="D50" s="85"/>
      <c r="E50" s="1173" t="s">
        <v>34</v>
      </c>
      <c r="F50" s="1173"/>
      <c r="G50" s="1173"/>
      <c r="H50" s="1174"/>
      <c r="I50" s="86">
        <v>68948</v>
      </c>
      <c r="J50" s="87">
        <v>69766</v>
      </c>
      <c r="K50" s="87">
        <v>58333</v>
      </c>
      <c r="L50" s="87">
        <v>57421</v>
      </c>
      <c r="M50" s="88">
        <v>58690</v>
      </c>
    </row>
    <row r="51" spans="2:13" ht="27.75" customHeight="1" x14ac:dyDescent="0.15">
      <c r="B51" s="1171"/>
      <c r="C51" s="1172"/>
      <c r="D51" s="85"/>
      <c r="E51" s="1173" t="s">
        <v>35</v>
      </c>
      <c r="F51" s="1173"/>
      <c r="G51" s="1173"/>
      <c r="H51" s="1174"/>
      <c r="I51" s="86">
        <v>259060</v>
      </c>
      <c r="J51" s="87">
        <v>278644</v>
      </c>
      <c r="K51" s="87">
        <v>295745</v>
      </c>
      <c r="L51" s="87">
        <v>304091</v>
      </c>
      <c r="M51" s="88">
        <v>312263</v>
      </c>
    </row>
    <row r="52" spans="2:13" ht="27.75" customHeight="1" thickBot="1" x14ac:dyDescent="0.2">
      <c r="B52" s="1175" t="s">
        <v>36</v>
      </c>
      <c r="C52" s="1176"/>
      <c r="D52" s="90"/>
      <c r="E52" s="1177" t="s">
        <v>37</v>
      </c>
      <c r="F52" s="1177"/>
      <c r="G52" s="1177"/>
      <c r="H52" s="1178"/>
      <c r="I52" s="91">
        <v>133621</v>
      </c>
      <c r="J52" s="92">
        <v>98553</v>
      </c>
      <c r="K52" s="92">
        <v>80125</v>
      </c>
      <c r="L52" s="92">
        <v>43084</v>
      </c>
      <c r="M52" s="93">
        <v>13657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524</v>
      </c>
      <c r="G2" s="111"/>
      <c r="H2" s="112"/>
    </row>
    <row r="3" spans="1:8" x14ac:dyDescent="0.15">
      <c r="A3" s="108" t="s">
        <v>517</v>
      </c>
      <c r="B3" s="113"/>
      <c r="C3" s="114"/>
      <c r="D3" s="115">
        <v>67295</v>
      </c>
      <c r="E3" s="116"/>
      <c r="F3" s="117">
        <v>55769</v>
      </c>
      <c r="G3" s="118"/>
      <c r="H3" s="119"/>
    </row>
    <row r="4" spans="1:8" x14ac:dyDescent="0.15">
      <c r="A4" s="120"/>
      <c r="B4" s="121"/>
      <c r="C4" s="122"/>
      <c r="D4" s="123">
        <v>36767</v>
      </c>
      <c r="E4" s="124"/>
      <c r="F4" s="125">
        <v>31551</v>
      </c>
      <c r="G4" s="126"/>
      <c r="H4" s="127"/>
    </row>
    <row r="5" spans="1:8" x14ac:dyDescent="0.15">
      <c r="A5" s="108" t="s">
        <v>519</v>
      </c>
      <c r="B5" s="113"/>
      <c r="C5" s="114"/>
      <c r="D5" s="115">
        <v>73180</v>
      </c>
      <c r="E5" s="116"/>
      <c r="F5" s="117">
        <v>52334</v>
      </c>
      <c r="G5" s="118"/>
      <c r="H5" s="119"/>
    </row>
    <row r="6" spans="1:8" x14ac:dyDescent="0.15">
      <c r="A6" s="120"/>
      <c r="B6" s="121"/>
      <c r="C6" s="122"/>
      <c r="D6" s="123">
        <v>39600</v>
      </c>
      <c r="E6" s="124"/>
      <c r="F6" s="125">
        <v>29965</v>
      </c>
      <c r="G6" s="126"/>
      <c r="H6" s="127"/>
    </row>
    <row r="7" spans="1:8" x14ac:dyDescent="0.15">
      <c r="A7" s="108" t="s">
        <v>520</v>
      </c>
      <c r="B7" s="113"/>
      <c r="C7" s="114"/>
      <c r="D7" s="115">
        <v>64942</v>
      </c>
      <c r="E7" s="116"/>
      <c r="F7" s="117">
        <v>48794</v>
      </c>
      <c r="G7" s="118"/>
      <c r="H7" s="119"/>
    </row>
    <row r="8" spans="1:8" x14ac:dyDescent="0.15">
      <c r="A8" s="120"/>
      <c r="B8" s="121"/>
      <c r="C8" s="122"/>
      <c r="D8" s="123">
        <v>39532</v>
      </c>
      <c r="E8" s="124"/>
      <c r="F8" s="125">
        <v>25698</v>
      </c>
      <c r="G8" s="126"/>
      <c r="H8" s="127"/>
    </row>
    <row r="9" spans="1:8" x14ac:dyDescent="0.15">
      <c r="A9" s="108" t="s">
        <v>521</v>
      </c>
      <c r="B9" s="113"/>
      <c r="C9" s="114"/>
      <c r="D9" s="115">
        <v>47077</v>
      </c>
      <c r="E9" s="116"/>
      <c r="F9" s="117">
        <v>47129</v>
      </c>
      <c r="G9" s="118"/>
      <c r="H9" s="119"/>
    </row>
    <row r="10" spans="1:8" x14ac:dyDescent="0.15">
      <c r="A10" s="120"/>
      <c r="B10" s="121"/>
      <c r="C10" s="122"/>
      <c r="D10" s="123">
        <v>28188</v>
      </c>
      <c r="E10" s="124"/>
      <c r="F10" s="125">
        <v>23069</v>
      </c>
      <c r="G10" s="126"/>
      <c r="H10" s="127"/>
    </row>
    <row r="11" spans="1:8" x14ac:dyDescent="0.15">
      <c r="A11" s="108" t="s">
        <v>522</v>
      </c>
      <c r="B11" s="113"/>
      <c r="C11" s="114"/>
      <c r="D11" s="115">
        <v>54400</v>
      </c>
      <c r="E11" s="116"/>
      <c r="F11" s="117">
        <v>50848</v>
      </c>
      <c r="G11" s="118"/>
      <c r="H11" s="119"/>
    </row>
    <row r="12" spans="1:8" x14ac:dyDescent="0.15">
      <c r="A12" s="120"/>
      <c r="B12" s="121"/>
      <c r="C12" s="128"/>
      <c r="D12" s="123">
        <v>26389</v>
      </c>
      <c r="E12" s="124"/>
      <c r="F12" s="125">
        <v>22583</v>
      </c>
      <c r="G12" s="126"/>
      <c r="H12" s="127"/>
    </row>
    <row r="13" spans="1:8" x14ac:dyDescent="0.15">
      <c r="A13" s="108"/>
      <c r="B13" s="113"/>
      <c r="C13" s="129"/>
      <c r="D13" s="130">
        <v>61379</v>
      </c>
      <c r="E13" s="131"/>
      <c r="F13" s="132">
        <v>50975</v>
      </c>
      <c r="G13" s="133"/>
      <c r="H13" s="119"/>
    </row>
    <row r="14" spans="1:8" x14ac:dyDescent="0.15">
      <c r="A14" s="120"/>
      <c r="B14" s="121"/>
      <c r="C14" s="122"/>
      <c r="D14" s="123">
        <v>34095</v>
      </c>
      <c r="E14" s="124"/>
      <c r="F14" s="125">
        <v>26573</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3.4</v>
      </c>
      <c r="C19" s="134">
        <f>ROUND(VALUE(SUBSTITUTE(実質収支比率等に係る経年分析!G$48,"▲","-")),2)</f>
        <v>3.4</v>
      </c>
      <c r="D19" s="134">
        <f>ROUND(VALUE(SUBSTITUTE(実質収支比率等に係る経年分析!H$48,"▲","-")),2)</f>
        <v>3.37</v>
      </c>
      <c r="E19" s="134">
        <f>ROUND(VALUE(SUBSTITUTE(実質収支比率等に係る経年分析!I$48,"▲","-")),2)</f>
        <v>3.74</v>
      </c>
      <c r="F19" s="134">
        <f>ROUND(VALUE(SUBSTITUTE(実質収支比率等に係る経年分析!J$48,"▲","-")),2)</f>
        <v>3.74</v>
      </c>
    </row>
    <row r="20" spans="1:11" x14ac:dyDescent="0.15">
      <c r="A20" s="134" t="s">
        <v>42</v>
      </c>
      <c r="B20" s="134">
        <f>ROUND(VALUE(SUBSTITUTE(実質収支比率等に係る経年分析!F$47,"▲","-")),2)</f>
        <v>8.44</v>
      </c>
      <c r="C20" s="134">
        <f>ROUND(VALUE(SUBSTITUTE(実質収支比率等に係る経年分析!G$47,"▲","-")),2)</f>
        <v>8.56</v>
      </c>
      <c r="D20" s="134">
        <f>ROUND(VALUE(SUBSTITUTE(実質収支比率等に係る経年分析!H$47,"▲","-")),2)</f>
        <v>8.65</v>
      </c>
      <c r="E20" s="134">
        <f>ROUND(VALUE(SUBSTITUTE(実質収支比率等に係る経年分析!I$47,"▲","-")),2)</f>
        <v>8.59</v>
      </c>
      <c r="F20" s="134">
        <f>ROUND(VALUE(SUBSTITUTE(実質収支比率等に係る経年分析!J$47,"▲","-")),2)</f>
        <v>8.5299999999999994</v>
      </c>
    </row>
    <row r="21" spans="1:11" x14ac:dyDescent="0.15">
      <c r="A21" s="134" t="s">
        <v>43</v>
      </c>
      <c r="B21" s="134">
        <f>IF(ISNUMBER(VALUE(SUBSTITUTE(実質収支比率等に係る経年分析!F$49,"▲","-"))),ROUND(VALUE(SUBSTITUTE(実質収支比率等に係る経年分析!F$49,"▲","-")),2),NA())</f>
        <v>-0.75</v>
      </c>
      <c r="C21" s="134">
        <f>IF(ISNUMBER(VALUE(SUBSTITUTE(実質収支比率等に係る経年分析!G$49,"▲","-"))),ROUND(VALUE(SUBSTITUTE(実質収支比率等に係る経年分析!G$49,"▲","-")),2),NA())</f>
        <v>0.02</v>
      </c>
      <c r="D21" s="134">
        <f>IF(ISNUMBER(VALUE(SUBSTITUTE(実質収支比率等に係る経年分析!H$49,"▲","-"))),ROUND(VALUE(SUBSTITUTE(実質収支比率等に係る経年分析!H$49,"▲","-")),2),NA())</f>
        <v>-0.02</v>
      </c>
      <c r="E21" s="134">
        <f>IF(ISNUMBER(VALUE(SUBSTITUTE(実質収支比率等に係る経年分析!I$49,"▲","-"))),ROUND(VALUE(SUBSTITUTE(実質収支比率等に係る経年分析!I$49,"▲","-")),2),NA())</f>
        <v>0.83</v>
      </c>
      <c r="F21" s="134">
        <f>IF(ISNUMBER(VALUE(SUBSTITUTE(実質収支比率等に係る経年分析!J$49,"▲","-"))),ROUND(VALUE(SUBSTITUTE(実質収支比率等に係る経年分析!J$49,"▲","-")),2),NA())</f>
        <v>0.18</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駐車場事業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x14ac:dyDescent="0.15">
      <c r="A30" s="135" t="str">
        <f>IF(連結実質赤字比率に係る赤字・黒字の構成分析!C$40="",NA(),連結実質赤字比率に係る赤字・黒字の構成分析!C$40)</f>
        <v>介護保険事業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0.24</v>
      </c>
    </row>
    <row r="31" spans="1:11" x14ac:dyDescent="0.15">
      <c r="A31" s="135" t="str">
        <f>IF(連結実質赤字比率に係る赤字・黒字の構成分析!C$39="",NA(),連結実質赤字比率に係る赤字・黒字の構成分析!C$39)</f>
        <v>小型自動車競走事業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0.39</v>
      </c>
    </row>
    <row r="32" spans="1:11" x14ac:dyDescent="0.15">
      <c r="A32" s="135" t="str">
        <f>IF(連結実質赤字比率に係る赤字・黒字の構成分析!C$38="",NA(),連結実質赤字比率に係る赤字・黒字の構成分析!C$38)</f>
        <v>国民健康保険事業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0.54</v>
      </c>
    </row>
    <row r="33" spans="1:16" x14ac:dyDescent="0.15">
      <c r="A33" s="135" t="str">
        <f>IF(連結実質赤字比率に係る赤字・黒字の構成分析!C$37="",NA(),連結実質赤字比率に係る赤字・黒字の構成分析!C$37)</f>
        <v>下水道事業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1.21</v>
      </c>
    </row>
    <row r="34" spans="1:16" x14ac:dyDescent="0.15">
      <c r="A34" s="135" t="str">
        <f>IF(連結実質赤字比率に係る赤字・黒字の構成分析!C$36="",NA(),連結実質赤字比率に係る赤字・黒字の構成分析!C$36)</f>
        <v>病院事業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3.74</v>
      </c>
    </row>
    <row r="36" spans="1:16" x14ac:dyDescent="0.15">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5.89</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26935</v>
      </c>
      <c r="E42" s="136"/>
      <c r="F42" s="136"/>
      <c r="G42" s="136">
        <f>'実質公債費比率（分子）の構造'!L$52</f>
        <v>27855</v>
      </c>
      <c r="H42" s="136"/>
      <c r="I42" s="136"/>
      <c r="J42" s="136">
        <f>'実質公債費比率（分子）の構造'!M$52</f>
        <v>29074</v>
      </c>
      <c r="K42" s="136"/>
      <c r="L42" s="136"/>
      <c r="M42" s="136">
        <f>'実質公債費比率（分子）の構造'!N$52</f>
        <v>29652</v>
      </c>
      <c r="N42" s="136"/>
      <c r="O42" s="136"/>
      <c r="P42" s="136">
        <f>'実質公債費比率（分子）の構造'!O$52</f>
        <v>33028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2435</v>
      </c>
      <c r="C44" s="136"/>
      <c r="D44" s="136"/>
      <c r="E44" s="136">
        <f>'実質公債費比率（分子）の構造'!L$50</f>
        <v>2805</v>
      </c>
      <c r="F44" s="136"/>
      <c r="G44" s="136"/>
      <c r="H44" s="136">
        <f>'実質公債費比率（分子）の構造'!M$50</f>
        <v>3253</v>
      </c>
      <c r="I44" s="136"/>
      <c r="J44" s="136"/>
      <c r="K44" s="136">
        <f>'実質公債費比率（分子）の構造'!N$50</f>
        <v>3875</v>
      </c>
      <c r="L44" s="136"/>
      <c r="M44" s="136"/>
      <c r="N44" s="136">
        <f>'実質公債費比率（分子）の構造'!O$50</f>
        <v>4922</v>
      </c>
      <c r="O44" s="136"/>
      <c r="P44" s="136"/>
    </row>
    <row r="45" spans="1:16" x14ac:dyDescent="0.15">
      <c r="A45" s="136" t="s">
        <v>53</v>
      </c>
      <c r="B45" s="136">
        <f>'実質公債費比率（分子）の構造'!K$49</f>
        <v>5</v>
      </c>
      <c r="C45" s="136"/>
      <c r="D45" s="136"/>
      <c r="E45" s="136">
        <f>'実質公債費比率（分子）の構造'!L$49</f>
        <v>5</v>
      </c>
      <c r="F45" s="136"/>
      <c r="G45" s="136"/>
      <c r="H45" s="136">
        <f>'実質公債費比率（分子）の構造'!M$49</f>
        <v>4</v>
      </c>
      <c r="I45" s="136"/>
      <c r="J45" s="136"/>
      <c r="K45" s="136">
        <f>'実質公債費比率（分子）の構造'!N$49</f>
        <v>4</v>
      </c>
      <c r="L45" s="136"/>
      <c r="M45" s="136"/>
      <c r="N45" s="136">
        <f>'実質公債費比率（分子）の構造'!O$49</f>
        <v>3</v>
      </c>
      <c r="O45" s="136"/>
      <c r="P45" s="136"/>
    </row>
    <row r="46" spans="1:16" x14ac:dyDescent="0.15">
      <c r="A46" s="136" t="s">
        <v>54</v>
      </c>
      <c r="B46" s="136">
        <f>'実質公債費比率（分子）の構造'!K$48</f>
        <v>7126</v>
      </c>
      <c r="C46" s="136"/>
      <c r="D46" s="136"/>
      <c r="E46" s="136">
        <f>'実質公債費比率（分子）の構造'!L$48</f>
        <v>6923</v>
      </c>
      <c r="F46" s="136"/>
      <c r="G46" s="136"/>
      <c r="H46" s="136">
        <f>'実質公債費比率（分子）の構造'!M$48</f>
        <v>6738</v>
      </c>
      <c r="I46" s="136"/>
      <c r="J46" s="136"/>
      <c r="K46" s="136">
        <f>'実質公債費比率（分子）の構造'!N$48</f>
        <v>6510</v>
      </c>
      <c r="L46" s="136"/>
      <c r="M46" s="136"/>
      <c r="N46" s="136">
        <f>'実質公債費比率（分子）の構造'!O$48</f>
        <v>6427</v>
      </c>
      <c r="O46" s="136"/>
      <c r="P46" s="136"/>
    </row>
    <row r="47" spans="1:16" x14ac:dyDescent="0.15">
      <c r="A47" s="136" t="s">
        <v>55</v>
      </c>
      <c r="B47" s="136">
        <f>'実質公債費比率（分子）の構造'!K$47</f>
        <v>673</v>
      </c>
      <c r="C47" s="136"/>
      <c r="D47" s="136"/>
      <c r="E47" s="136">
        <f>'実質公債費比率（分子）の構造'!L$47</f>
        <v>1007</v>
      </c>
      <c r="F47" s="136"/>
      <c r="G47" s="136"/>
      <c r="H47" s="136">
        <f>'実質公債費比率（分子）の構造'!M$47</f>
        <v>1333</v>
      </c>
      <c r="I47" s="136"/>
      <c r="J47" s="136"/>
      <c r="K47" s="136">
        <f>'実質公債費比率（分子）の構造'!N$47</f>
        <v>1667</v>
      </c>
      <c r="L47" s="136"/>
      <c r="M47" s="136"/>
      <c r="N47" s="136">
        <f>'実質公債費比率（分子）の構造'!O$47</f>
        <v>2000</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35331</v>
      </c>
      <c r="C49" s="136"/>
      <c r="D49" s="136"/>
      <c r="E49" s="136">
        <f>'実質公債費比率（分子）の構造'!L$45</f>
        <v>34994</v>
      </c>
      <c r="F49" s="136"/>
      <c r="G49" s="136"/>
      <c r="H49" s="136">
        <f>'実質公債費比率（分子）の構造'!M$45</f>
        <v>34586</v>
      </c>
      <c r="I49" s="136"/>
      <c r="J49" s="136"/>
      <c r="K49" s="136">
        <f>'実質公債費比率（分子）の構造'!N$45</f>
        <v>35097</v>
      </c>
      <c r="L49" s="136"/>
      <c r="M49" s="136"/>
      <c r="N49" s="136">
        <f>'実質公債費比率（分子）の構造'!O$45</f>
        <v>34933</v>
      </c>
      <c r="O49" s="136"/>
      <c r="P49" s="136"/>
    </row>
    <row r="50" spans="1:16" x14ac:dyDescent="0.15">
      <c r="A50" s="136" t="s">
        <v>58</v>
      </c>
      <c r="B50" s="136" t="e">
        <f>NA()</f>
        <v>#N/A</v>
      </c>
      <c r="C50" s="136">
        <f>IF(ISNUMBER('実質公債費比率（分子）の構造'!K$53),'実質公債費比率（分子）の構造'!K$53,NA())</f>
        <v>18635</v>
      </c>
      <c r="D50" s="136" t="e">
        <f>NA()</f>
        <v>#N/A</v>
      </c>
      <c r="E50" s="136" t="e">
        <f>NA()</f>
        <v>#N/A</v>
      </c>
      <c r="F50" s="136">
        <f>IF(ISNUMBER('実質公債費比率（分子）の構造'!L$53),'実質公債費比率（分子）の構造'!L$53,NA())</f>
        <v>17879</v>
      </c>
      <c r="G50" s="136" t="e">
        <f>NA()</f>
        <v>#N/A</v>
      </c>
      <c r="H50" s="136" t="e">
        <f>NA()</f>
        <v>#N/A</v>
      </c>
      <c r="I50" s="136">
        <f>IF(ISNUMBER('実質公債費比率（分子）の構造'!M$53),'実質公債費比率（分子）の構造'!M$53,NA())</f>
        <v>16840</v>
      </c>
      <c r="J50" s="136" t="e">
        <f>NA()</f>
        <v>#N/A</v>
      </c>
      <c r="K50" s="136" t="e">
        <f>NA()</f>
        <v>#N/A</v>
      </c>
      <c r="L50" s="136">
        <f>IF(ISNUMBER('実質公債費比率（分子）の構造'!N$53),'実質公債費比率（分子）の構造'!N$53,NA())</f>
        <v>17501</v>
      </c>
      <c r="M50" s="136" t="e">
        <f>NA()</f>
        <v>#N/A</v>
      </c>
      <c r="N50" s="136" t="e">
        <f>NA()</f>
        <v>#N/A</v>
      </c>
      <c r="O50" s="136">
        <f>IF(ISNUMBER('実質公債費比率（分子）の構造'!O$53),'実質公債費比率（分子）の構造'!O$53,NA())</f>
        <v>15257</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259060</v>
      </c>
      <c r="E56" s="135"/>
      <c r="F56" s="135"/>
      <c r="G56" s="135">
        <f>'将来負担比率（分子）の構造'!J$51</f>
        <v>278644</v>
      </c>
      <c r="H56" s="135"/>
      <c r="I56" s="135"/>
      <c r="J56" s="135">
        <f>'将来負担比率（分子）の構造'!K$51</f>
        <v>295745</v>
      </c>
      <c r="K56" s="135"/>
      <c r="L56" s="135"/>
      <c r="M56" s="135">
        <f>'将来負担比率（分子）の構造'!L$51</f>
        <v>304091</v>
      </c>
      <c r="N56" s="135"/>
      <c r="O56" s="135"/>
      <c r="P56" s="135">
        <f>'将来負担比率（分子）の構造'!M$51</f>
        <v>312263</v>
      </c>
    </row>
    <row r="57" spans="1:16" x14ac:dyDescent="0.15">
      <c r="A57" s="135" t="s">
        <v>34</v>
      </c>
      <c r="B57" s="135"/>
      <c r="C57" s="135"/>
      <c r="D57" s="135">
        <f>'将来負担比率（分子）の構造'!I$50</f>
        <v>68948</v>
      </c>
      <c r="E57" s="135"/>
      <c r="F57" s="135"/>
      <c r="G57" s="135">
        <f>'将来負担比率（分子）の構造'!J$50</f>
        <v>69766</v>
      </c>
      <c r="H57" s="135"/>
      <c r="I57" s="135"/>
      <c r="J57" s="135">
        <f>'将来負担比率（分子）の構造'!K$50</f>
        <v>58333</v>
      </c>
      <c r="K57" s="135"/>
      <c r="L57" s="135"/>
      <c r="M57" s="135">
        <f>'将来負担比率（分子）の構造'!L$50</f>
        <v>57421</v>
      </c>
      <c r="N57" s="135"/>
      <c r="O57" s="135"/>
      <c r="P57" s="135">
        <f>'将来負担比率（分子）の構造'!M$50</f>
        <v>58690</v>
      </c>
    </row>
    <row r="58" spans="1:16" x14ac:dyDescent="0.15">
      <c r="A58" s="135" t="s">
        <v>33</v>
      </c>
      <c r="B58" s="135"/>
      <c r="C58" s="135"/>
      <c r="D58" s="135">
        <f>'将来負担比率（分子）の構造'!I$49</f>
        <v>29521</v>
      </c>
      <c r="E58" s="135"/>
      <c r="F58" s="135"/>
      <c r="G58" s="135">
        <f>'将来負担比率（分子）の構造'!J$49</f>
        <v>31424</v>
      </c>
      <c r="H58" s="135"/>
      <c r="I58" s="135"/>
      <c r="J58" s="135">
        <f>'将来負担比率（分子）の構造'!K$49</f>
        <v>35932</v>
      </c>
      <c r="K58" s="135"/>
      <c r="L58" s="135"/>
      <c r="M58" s="135">
        <f>'将来負担比率（分子）の構造'!L$49</f>
        <v>45747</v>
      </c>
      <c r="N58" s="135"/>
      <c r="O58" s="135"/>
      <c r="P58" s="135">
        <f>'将来負担比率（分子）の構造'!M$49</f>
        <v>56714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17807</v>
      </c>
      <c r="C61" s="135"/>
      <c r="D61" s="135"/>
      <c r="E61" s="135">
        <f>'将来負担比率（分子）の構造'!J$46</f>
        <v>14045</v>
      </c>
      <c r="F61" s="135"/>
      <c r="G61" s="135"/>
      <c r="H61" s="135">
        <f>'将来負担比率（分子）の構造'!K$46</f>
        <v>9664</v>
      </c>
      <c r="I61" s="135"/>
      <c r="J61" s="135"/>
      <c r="K61" s="135">
        <f>'将来負担比率（分子）の構造'!L$46</f>
        <v>4457</v>
      </c>
      <c r="L61" s="135"/>
      <c r="M61" s="135"/>
      <c r="N61" s="135" t="str">
        <f>'将来負担比率（分子）の構造'!M$46</f>
        <v>-</v>
      </c>
      <c r="O61" s="135"/>
      <c r="P61" s="135"/>
    </row>
    <row r="62" spans="1:16" x14ac:dyDescent="0.15">
      <c r="A62" s="135" t="s">
        <v>28</v>
      </c>
      <c r="B62" s="135">
        <f>'将来負担比率（分子）の構造'!I$45</f>
        <v>49517</v>
      </c>
      <c r="C62" s="135"/>
      <c r="D62" s="135"/>
      <c r="E62" s="135">
        <f>'将来負担比率（分子）の構造'!J$45</f>
        <v>47387</v>
      </c>
      <c r="F62" s="135"/>
      <c r="G62" s="135"/>
      <c r="H62" s="135">
        <f>'将来負担比率（分子）の構造'!K$45</f>
        <v>46419</v>
      </c>
      <c r="I62" s="135"/>
      <c r="J62" s="135"/>
      <c r="K62" s="135">
        <f>'将来負担比率（分子）の構造'!L$45</f>
        <v>45798</v>
      </c>
      <c r="L62" s="135"/>
      <c r="M62" s="135"/>
      <c r="N62" s="135">
        <f>'将来負担比率（分子）の構造'!M$45</f>
        <v>43509</v>
      </c>
      <c r="O62" s="135"/>
      <c r="P62" s="135"/>
    </row>
    <row r="63" spans="1:16" x14ac:dyDescent="0.15">
      <c r="A63" s="135" t="s">
        <v>27</v>
      </c>
      <c r="B63" s="135">
        <f>'将来負担比率（分子）の構造'!I$44</f>
        <v>187</v>
      </c>
      <c r="C63" s="135"/>
      <c r="D63" s="135"/>
      <c r="E63" s="135">
        <f>'将来負担比率（分子）の構造'!J$44</f>
        <v>170</v>
      </c>
      <c r="F63" s="135"/>
      <c r="G63" s="135"/>
      <c r="H63" s="135">
        <f>'将来負担比率（分子）の構造'!K$44</f>
        <v>153</v>
      </c>
      <c r="I63" s="135"/>
      <c r="J63" s="135"/>
      <c r="K63" s="135">
        <f>'将来負担比率（分子）の構造'!L$44</f>
        <v>133</v>
      </c>
      <c r="L63" s="135"/>
      <c r="M63" s="135"/>
      <c r="N63" s="135">
        <f>'将来負担比率（分子）の構造'!M$44</f>
        <v>116</v>
      </c>
      <c r="O63" s="135"/>
      <c r="P63" s="135"/>
    </row>
    <row r="64" spans="1:16" x14ac:dyDescent="0.15">
      <c r="A64" s="135" t="s">
        <v>26</v>
      </c>
      <c r="B64" s="135">
        <f>'将来負担比率（分子）の構造'!I$43</f>
        <v>116104</v>
      </c>
      <c r="C64" s="135"/>
      <c r="D64" s="135"/>
      <c r="E64" s="135">
        <f>'将来負担比率（分子）の構造'!J$43</f>
        <v>110308</v>
      </c>
      <c r="F64" s="135"/>
      <c r="G64" s="135"/>
      <c r="H64" s="135">
        <f>'将来負担比率（分子）の構造'!K$43</f>
        <v>103598</v>
      </c>
      <c r="I64" s="135"/>
      <c r="J64" s="135"/>
      <c r="K64" s="135">
        <f>'将来負担比率（分子）の構造'!L$43</f>
        <v>97270</v>
      </c>
      <c r="L64" s="135"/>
      <c r="M64" s="135"/>
      <c r="N64" s="135">
        <f>'将来負担比率（分子）の構造'!M$43</f>
        <v>94179</v>
      </c>
      <c r="O64" s="135"/>
      <c r="P64" s="135"/>
    </row>
    <row r="65" spans="1:16" x14ac:dyDescent="0.15">
      <c r="A65" s="135" t="s">
        <v>25</v>
      </c>
      <c r="B65" s="135">
        <f>'将来負担比率（分子）の構造'!I$42</f>
        <v>22100</v>
      </c>
      <c r="C65" s="135"/>
      <c r="D65" s="135"/>
      <c r="E65" s="135">
        <f>'将来負担比率（分子）の構造'!J$42</f>
        <v>20914</v>
      </c>
      <c r="F65" s="135"/>
      <c r="G65" s="135"/>
      <c r="H65" s="135">
        <f>'将来負担比率（分子）の構造'!K$42</f>
        <v>17866</v>
      </c>
      <c r="I65" s="135"/>
      <c r="J65" s="135"/>
      <c r="K65" s="135">
        <f>'将来負担比率（分子）の構造'!L$42</f>
        <v>15006</v>
      </c>
      <c r="L65" s="135"/>
      <c r="M65" s="135"/>
      <c r="N65" s="135">
        <f>'将来負担比率（分子）の構造'!M$42</f>
        <v>13763</v>
      </c>
      <c r="O65" s="135"/>
      <c r="P65" s="135"/>
    </row>
    <row r="66" spans="1:16" x14ac:dyDescent="0.15">
      <c r="A66" s="135" t="s">
        <v>24</v>
      </c>
      <c r="B66" s="135">
        <f>'将来負担比率（分子）の構造'!I$41</f>
        <v>285435</v>
      </c>
      <c r="C66" s="135"/>
      <c r="D66" s="135"/>
      <c r="E66" s="135">
        <f>'将来負担比率（分子）の構造'!J$41</f>
        <v>285562</v>
      </c>
      <c r="F66" s="135"/>
      <c r="G66" s="135"/>
      <c r="H66" s="135">
        <f>'将来負担比率（分子）の構造'!K$41</f>
        <v>292435</v>
      </c>
      <c r="I66" s="135"/>
      <c r="J66" s="135"/>
      <c r="K66" s="135">
        <f>'将来負担比率（分子）の構造'!L$41</f>
        <v>287679</v>
      </c>
      <c r="L66" s="135"/>
      <c r="M66" s="135"/>
      <c r="N66" s="135">
        <f>'将来負担比率（分子）の構造'!M$41</f>
        <v>289757</v>
      </c>
      <c r="O66" s="135"/>
      <c r="P66" s="135"/>
    </row>
    <row r="67" spans="1:16" x14ac:dyDescent="0.15">
      <c r="A67" s="135" t="s">
        <v>62</v>
      </c>
      <c r="B67" s="135" t="e">
        <f>NA()</f>
        <v>#N/A</v>
      </c>
      <c r="C67" s="135">
        <f>IF(ISNUMBER('将来負担比率（分子）の構造'!I$52), IF('将来負担比率（分子）の構造'!I$52 &lt; 0, 0, '将来負担比率（分子）の構造'!I$52), NA())</f>
        <v>133621</v>
      </c>
      <c r="D67" s="135" t="e">
        <f>NA()</f>
        <v>#N/A</v>
      </c>
      <c r="E67" s="135" t="e">
        <f>NA()</f>
        <v>#N/A</v>
      </c>
      <c r="F67" s="135">
        <f>IF(ISNUMBER('将来負担比率（分子）の構造'!J$52), IF('将来負担比率（分子）の構造'!J$52 &lt; 0, 0, '将来負担比率（分子）の構造'!J$52), NA())</f>
        <v>98553</v>
      </c>
      <c r="G67" s="135" t="e">
        <f>NA()</f>
        <v>#N/A</v>
      </c>
      <c r="H67" s="135" t="e">
        <f>NA()</f>
        <v>#N/A</v>
      </c>
      <c r="I67" s="135">
        <f>IF(ISNUMBER('将来負担比率（分子）の構造'!K$52), IF('将来負担比率（分子）の構造'!K$52 &lt; 0, 0, '将来負担比率（分子）の構造'!K$52), NA())</f>
        <v>80125</v>
      </c>
      <c r="J67" s="135" t="e">
        <f>NA()</f>
        <v>#N/A</v>
      </c>
      <c r="K67" s="135" t="e">
        <f>NA()</f>
        <v>#N/A</v>
      </c>
      <c r="L67" s="135">
        <f>IF(ISNUMBER('将来負担比率（分子）の構造'!L$52), IF('将来負担比率（分子）の構造'!L$52 &lt; 0, 0, '将来負担比率（分子）の構造'!L$52), NA())</f>
        <v>43084</v>
      </c>
      <c r="M67" s="135" t="e">
        <f>NA()</f>
        <v>#N/A</v>
      </c>
      <c r="N67" s="135" t="e">
        <f>NA()</f>
        <v>#N/A</v>
      </c>
      <c r="O67" s="135">
        <f>IF(ISNUMBER('将来負担比率（分子）の構造'!M$52), IF('将来負担比率（分子）の構造'!M$52 &lt; 0, 0, '将来負担比率（分子）の構造'!M$52), NA())</f>
        <v>13657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9" sqref="R9:Y9"/>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207</v>
      </c>
      <c r="C5" s="674"/>
      <c r="D5" s="674"/>
      <c r="E5" s="674"/>
      <c r="F5" s="674"/>
      <c r="G5" s="674"/>
      <c r="H5" s="674"/>
      <c r="I5" s="674"/>
      <c r="J5" s="674"/>
      <c r="K5" s="674"/>
      <c r="L5" s="674"/>
      <c r="M5" s="674"/>
      <c r="N5" s="674"/>
      <c r="O5" s="674"/>
      <c r="P5" s="674"/>
      <c r="Q5" s="675"/>
      <c r="R5" s="636">
        <v>126978628</v>
      </c>
      <c r="S5" s="637"/>
      <c r="T5" s="637"/>
      <c r="U5" s="637"/>
      <c r="V5" s="637"/>
      <c r="W5" s="637"/>
      <c r="X5" s="637"/>
      <c r="Y5" s="684"/>
      <c r="Z5" s="697">
        <v>44</v>
      </c>
      <c r="AA5" s="697"/>
      <c r="AB5" s="697"/>
      <c r="AC5" s="697"/>
      <c r="AD5" s="698">
        <v>119777081</v>
      </c>
      <c r="AE5" s="698"/>
      <c r="AF5" s="698"/>
      <c r="AG5" s="698"/>
      <c r="AH5" s="698"/>
      <c r="AI5" s="698"/>
      <c r="AJ5" s="698"/>
      <c r="AK5" s="698"/>
      <c r="AL5" s="685">
        <v>74.099999999999994</v>
      </c>
      <c r="AM5" s="654"/>
      <c r="AN5" s="654"/>
      <c r="AO5" s="686"/>
      <c r="AP5" s="673" t="s">
        <v>208</v>
      </c>
      <c r="AQ5" s="674"/>
      <c r="AR5" s="674"/>
      <c r="AS5" s="674"/>
      <c r="AT5" s="674"/>
      <c r="AU5" s="674"/>
      <c r="AV5" s="674"/>
      <c r="AW5" s="674"/>
      <c r="AX5" s="674"/>
      <c r="AY5" s="674"/>
      <c r="AZ5" s="674"/>
      <c r="BA5" s="674"/>
      <c r="BB5" s="674"/>
      <c r="BC5" s="674"/>
      <c r="BD5" s="674"/>
      <c r="BE5" s="674"/>
      <c r="BF5" s="675"/>
      <c r="BG5" s="586">
        <v>114687869</v>
      </c>
      <c r="BH5" s="587"/>
      <c r="BI5" s="587"/>
      <c r="BJ5" s="587"/>
      <c r="BK5" s="587"/>
      <c r="BL5" s="587"/>
      <c r="BM5" s="587"/>
      <c r="BN5" s="588"/>
      <c r="BO5" s="639">
        <v>90.3</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3615237</v>
      </c>
      <c r="S6" s="587"/>
      <c r="T6" s="587"/>
      <c r="U6" s="587"/>
      <c r="V6" s="587"/>
      <c r="W6" s="587"/>
      <c r="X6" s="587"/>
      <c r="Y6" s="588"/>
      <c r="Z6" s="639">
        <v>1.3</v>
      </c>
      <c r="AA6" s="639"/>
      <c r="AB6" s="639"/>
      <c r="AC6" s="639"/>
      <c r="AD6" s="640">
        <v>3615237</v>
      </c>
      <c r="AE6" s="640"/>
      <c r="AF6" s="640"/>
      <c r="AG6" s="640"/>
      <c r="AH6" s="640"/>
      <c r="AI6" s="640"/>
      <c r="AJ6" s="640"/>
      <c r="AK6" s="640"/>
      <c r="AL6" s="609">
        <v>2.2000000000000002</v>
      </c>
      <c r="AM6" s="641"/>
      <c r="AN6" s="641"/>
      <c r="AO6" s="642"/>
      <c r="AP6" s="583" t="s">
        <v>214</v>
      </c>
      <c r="AQ6" s="584"/>
      <c r="AR6" s="584"/>
      <c r="AS6" s="584"/>
      <c r="AT6" s="584"/>
      <c r="AU6" s="584"/>
      <c r="AV6" s="584"/>
      <c r="AW6" s="584"/>
      <c r="AX6" s="584"/>
      <c r="AY6" s="584"/>
      <c r="AZ6" s="584"/>
      <c r="BA6" s="584"/>
      <c r="BB6" s="584"/>
      <c r="BC6" s="584"/>
      <c r="BD6" s="584"/>
      <c r="BE6" s="584"/>
      <c r="BF6" s="585"/>
      <c r="BG6" s="586">
        <v>114687869</v>
      </c>
      <c r="BH6" s="587"/>
      <c r="BI6" s="587"/>
      <c r="BJ6" s="587"/>
      <c r="BK6" s="587"/>
      <c r="BL6" s="587"/>
      <c r="BM6" s="587"/>
      <c r="BN6" s="588"/>
      <c r="BO6" s="639">
        <v>90.3</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923153</v>
      </c>
      <c r="CS6" s="587"/>
      <c r="CT6" s="587"/>
      <c r="CU6" s="587"/>
      <c r="CV6" s="587"/>
      <c r="CW6" s="587"/>
      <c r="CX6" s="587"/>
      <c r="CY6" s="588"/>
      <c r="CZ6" s="639">
        <v>0.3</v>
      </c>
      <c r="DA6" s="639"/>
      <c r="DB6" s="639"/>
      <c r="DC6" s="639"/>
      <c r="DD6" s="592" t="s">
        <v>209</v>
      </c>
      <c r="DE6" s="587"/>
      <c r="DF6" s="587"/>
      <c r="DG6" s="587"/>
      <c r="DH6" s="587"/>
      <c r="DI6" s="587"/>
      <c r="DJ6" s="587"/>
      <c r="DK6" s="587"/>
      <c r="DL6" s="587"/>
      <c r="DM6" s="587"/>
      <c r="DN6" s="587"/>
      <c r="DO6" s="587"/>
      <c r="DP6" s="588"/>
      <c r="DQ6" s="592">
        <v>923153</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287928</v>
      </c>
      <c r="S7" s="587"/>
      <c r="T7" s="587"/>
      <c r="U7" s="587"/>
      <c r="V7" s="587"/>
      <c r="W7" s="587"/>
      <c r="X7" s="587"/>
      <c r="Y7" s="588"/>
      <c r="Z7" s="639">
        <v>0.1</v>
      </c>
      <c r="AA7" s="639"/>
      <c r="AB7" s="639"/>
      <c r="AC7" s="639"/>
      <c r="AD7" s="640">
        <v>287928</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56513059</v>
      </c>
      <c r="BH7" s="587"/>
      <c r="BI7" s="587"/>
      <c r="BJ7" s="587"/>
      <c r="BK7" s="587"/>
      <c r="BL7" s="587"/>
      <c r="BM7" s="587"/>
      <c r="BN7" s="588"/>
      <c r="BO7" s="639">
        <v>44.5</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26370267</v>
      </c>
      <c r="CS7" s="587"/>
      <c r="CT7" s="587"/>
      <c r="CU7" s="587"/>
      <c r="CV7" s="587"/>
      <c r="CW7" s="587"/>
      <c r="CX7" s="587"/>
      <c r="CY7" s="588"/>
      <c r="CZ7" s="639">
        <v>9.4</v>
      </c>
      <c r="DA7" s="639"/>
      <c r="DB7" s="639"/>
      <c r="DC7" s="639"/>
      <c r="DD7" s="592">
        <v>1629264</v>
      </c>
      <c r="DE7" s="587"/>
      <c r="DF7" s="587"/>
      <c r="DG7" s="587"/>
      <c r="DH7" s="587"/>
      <c r="DI7" s="587"/>
      <c r="DJ7" s="587"/>
      <c r="DK7" s="587"/>
      <c r="DL7" s="587"/>
      <c r="DM7" s="587"/>
      <c r="DN7" s="587"/>
      <c r="DO7" s="587"/>
      <c r="DP7" s="588"/>
      <c r="DQ7" s="592">
        <v>22591898</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470693</v>
      </c>
      <c r="S8" s="587"/>
      <c r="T8" s="587"/>
      <c r="U8" s="587"/>
      <c r="V8" s="587"/>
      <c r="W8" s="587"/>
      <c r="X8" s="587"/>
      <c r="Y8" s="588"/>
      <c r="Z8" s="639">
        <v>0.2</v>
      </c>
      <c r="AA8" s="639"/>
      <c r="AB8" s="639"/>
      <c r="AC8" s="639"/>
      <c r="AD8" s="640">
        <v>470693</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1212886</v>
      </c>
      <c r="BH8" s="587"/>
      <c r="BI8" s="587"/>
      <c r="BJ8" s="587"/>
      <c r="BK8" s="587"/>
      <c r="BL8" s="587"/>
      <c r="BM8" s="587"/>
      <c r="BN8" s="588"/>
      <c r="BO8" s="639">
        <v>1</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88909810</v>
      </c>
      <c r="CS8" s="587"/>
      <c r="CT8" s="587"/>
      <c r="CU8" s="587"/>
      <c r="CV8" s="587"/>
      <c r="CW8" s="587"/>
      <c r="CX8" s="587"/>
      <c r="CY8" s="588"/>
      <c r="CZ8" s="639">
        <v>31.7</v>
      </c>
      <c r="DA8" s="639"/>
      <c r="DB8" s="639"/>
      <c r="DC8" s="639"/>
      <c r="DD8" s="592">
        <v>2113632</v>
      </c>
      <c r="DE8" s="587"/>
      <c r="DF8" s="587"/>
      <c r="DG8" s="587"/>
      <c r="DH8" s="587"/>
      <c r="DI8" s="587"/>
      <c r="DJ8" s="587"/>
      <c r="DK8" s="587"/>
      <c r="DL8" s="587"/>
      <c r="DM8" s="587"/>
      <c r="DN8" s="587"/>
      <c r="DO8" s="587"/>
      <c r="DP8" s="588"/>
      <c r="DQ8" s="592">
        <v>47318390</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822278</v>
      </c>
      <c r="S9" s="587"/>
      <c r="T9" s="587"/>
      <c r="U9" s="587"/>
      <c r="V9" s="587"/>
      <c r="W9" s="587"/>
      <c r="X9" s="587"/>
      <c r="Y9" s="588"/>
      <c r="Z9" s="639">
        <v>0.3</v>
      </c>
      <c r="AA9" s="639"/>
      <c r="AB9" s="639"/>
      <c r="AC9" s="639"/>
      <c r="AD9" s="640">
        <v>822278</v>
      </c>
      <c r="AE9" s="640"/>
      <c r="AF9" s="640"/>
      <c r="AG9" s="640"/>
      <c r="AH9" s="640"/>
      <c r="AI9" s="640"/>
      <c r="AJ9" s="640"/>
      <c r="AK9" s="640"/>
      <c r="AL9" s="609">
        <v>0.5</v>
      </c>
      <c r="AM9" s="641"/>
      <c r="AN9" s="641"/>
      <c r="AO9" s="642"/>
      <c r="AP9" s="583" t="s">
        <v>223</v>
      </c>
      <c r="AQ9" s="584"/>
      <c r="AR9" s="584"/>
      <c r="AS9" s="584"/>
      <c r="AT9" s="584"/>
      <c r="AU9" s="584"/>
      <c r="AV9" s="584"/>
      <c r="AW9" s="584"/>
      <c r="AX9" s="584"/>
      <c r="AY9" s="584"/>
      <c r="AZ9" s="584"/>
      <c r="BA9" s="584"/>
      <c r="BB9" s="584"/>
      <c r="BC9" s="584"/>
      <c r="BD9" s="584"/>
      <c r="BE9" s="584"/>
      <c r="BF9" s="585"/>
      <c r="BG9" s="586">
        <v>44300513</v>
      </c>
      <c r="BH9" s="587"/>
      <c r="BI9" s="587"/>
      <c r="BJ9" s="587"/>
      <c r="BK9" s="587"/>
      <c r="BL9" s="587"/>
      <c r="BM9" s="587"/>
      <c r="BN9" s="588"/>
      <c r="BO9" s="639">
        <v>34.9</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21837340</v>
      </c>
      <c r="CS9" s="587"/>
      <c r="CT9" s="587"/>
      <c r="CU9" s="587"/>
      <c r="CV9" s="587"/>
      <c r="CW9" s="587"/>
      <c r="CX9" s="587"/>
      <c r="CY9" s="588"/>
      <c r="CZ9" s="639">
        <v>7.8</v>
      </c>
      <c r="DA9" s="639"/>
      <c r="DB9" s="639"/>
      <c r="DC9" s="639"/>
      <c r="DD9" s="592">
        <v>1849776</v>
      </c>
      <c r="DE9" s="587"/>
      <c r="DF9" s="587"/>
      <c r="DG9" s="587"/>
      <c r="DH9" s="587"/>
      <c r="DI9" s="587"/>
      <c r="DJ9" s="587"/>
      <c r="DK9" s="587"/>
      <c r="DL9" s="587"/>
      <c r="DM9" s="587"/>
      <c r="DN9" s="587"/>
      <c r="DO9" s="587"/>
      <c r="DP9" s="588"/>
      <c r="DQ9" s="592">
        <v>17851278</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8129849</v>
      </c>
      <c r="S10" s="587"/>
      <c r="T10" s="587"/>
      <c r="U10" s="587"/>
      <c r="V10" s="587"/>
      <c r="W10" s="587"/>
      <c r="X10" s="587"/>
      <c r="Y10" s="588"/>
      <c r="Z10" s="639">
        <v>2.8</v>
      </c>
      <c r="AA10" s="639"/>
      <c r="AB10" s="639"/>
      <c r="AC10" s="639"/>
      <c r="AD10" s="640">
        <v>8129849</v>
      </c>
      <c r="AE10" s="640"/>
      <c r="AF10" s="640"/>
      <c r="AG10" s="640"/>
      <c r="AH10" s="640"/>
      <c r="AI10" s="640"/>
      <c r="AJ10" s="640"/>
      <c r="AK10" s="640"/>
      <c r="AL10" s="609">
        <v>5</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2592703</v>
      </c>
      <c r="BH10" s="587"/>
      <c r="BI10" s="587"/>
      <c r="BJ10" s="587"/>
      <c r="BK10" s="587"/>
      <c r="BL10" s="587"/>
      <c r="BM10" s="587"/>
      <c r="BN10" s="588"/>
      <c r="BO10" s="639">
        <v>2</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710059</v>
      </c>
      <c r="CS10" s="587"/>
      <c r="CT10" s="587"/>
      <c r="CU10" s="587"/>
      <c r="CV10" s="587"/>
      <c r="CW10" s="587"/>
      <c r="CX10" s="587"/>
      <c r="CY10" s="588"/>
      <c r="CZ10" s="639">
        <v>0.3</v>
      </c>
      <c r="DA10" s="639"/>
      <c r="DB10" s="639"/>
      <c r="DC10" s="639"/>
      <c r="DD10" s="592">
        <v>37282</v>
      </c>
      <c r="DE10" s="587"/>
      <c r="DF10" s="587"/>
      <c r="DG10" s="587"/>
      <c r="DH10" s="587"/>
      <c r="DI10" s="587"/>
      <c r="DJ10" s="587"/>
      <c r="DK10" s="587"/>
      <c r="DL10" s="587"/>
      <c r="DM10" s="587"/>
      <c r="DN10" s="587"/>
      <c r="DO10" s="587"/>
      <c r="DP10" s="588"/>
      <c r="DQ10" s="592">
        <v>386571</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v>96004</v>
      </c>
      <c r="S11" s="587"/>
      <c r="T11" s="587"/>
      <c r="U11" s="587"/>
      <c r="V11" s="587"/>
      <c r="W11" s="587"/>
      <c r="X11" s="587"/>
      <c r="Y11" s="588"/>
      <c r="Z11" s="639">
        <v>0</v>
      </c>
      <c r="AA11" s="639"/>
      <c r="AB11" s="639"/>
      <c r="AC11" s="639"/>
      <c r="AD11" s="640">
        <v>96004</v>
      </c>
      <c r="AE11" s="640"/>
      <c r="AF11" s="640"/>
      <c r="AG11" s="640"/>
      <c r="AH11" s="640"/>
      <c r="AI11" s="640"/>
      <c r="AJ11" s="640"/>
      <c r="AK11" s="640"/>
      <c r="AL11" s="609">
        <v>0.1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8406957</v>
      </c>
      <c r="BH11" s="587"/>
      <c r="BI11" s="587"/>
      <c r="BJ11" s="587"/>
      <c r="BK11" s="587"/>
      <c r="BL11" s="587"/>
      <c r="BM11" s="587"/>
      <c r="BN11" s="588"/>
      <c r="BO11" s="639">
        <v>6.6</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4824913</v>
      </c>
      <c r="CS11" s="587"/>
      <c r="CT11" s="587"/>
      <c r="CU11" s="587"/>
      <c r="CV11" s="587"/>
      <c r="CW11" s="587"/>
      <c r="CX11" s="587"/>
      <c r="CY11" s="588"/>
      <c r="CZ11" s="639">
        <v>1.7</v>
      </c>
      <c r="DA11" s="639"/>
      <c r="DB11" s="639"/>
      <c r="DC11" s="639"/>
      <c r="DD11" s="592">
        <v>2219817</v>
      </c>
      <c r="DE11" s="587"/>
      <c r="DF11" s="587"/>
      <c r="DG11" s="587"/>
      <c r="DH11" s="587"/>
      <c r="DI11" s="587"/>
      <c r="DJ11" s="587"/>
      <c r="DK11" s="587"/>
      <c r="DL11" s="587"/>
      <c r="DM11" s="587"/>
      <c r="DN11" s="587"/>
      <c r="DO11" s="587"/>
      <c r="DP11" s="588"/>
      <c r="DQ11" s="592">
        <v>3695210</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51233242</v>
      </c>
      <c r="BH12" s="587"/>
      <c r="BI12" s="587"/>
      <c r="BJ12" s="587"/>
      <c r="BK12" s="587"/>
      <c r="BL12" s="587"/>
      <c r="BM12" s="587"/>
      <c r="BN12" s="588"/>
      <c r="BO12" s="639">
        <v>40.299999999999997</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7490605</v>
      </c>
      <c r="CS12" s="587"/>
      <c r="CT12" s="587"/>
      <c r="CU12" s="587"/>
      <c r="CV12" s="587"/>
      <c r="CW12" s="587"/>
      <c r="CX12" s="587"/>
      <c r="CY12" s="588"/>
      <c r="CZ12" s="639">
        <v>2.7</v>
      </c>
      <c r="DA12" s="639"/>
      <c r="DB12" s="639"/>
      <c r="DC12" s="639"/>
      <c r="DD12" s="592">
        <v>3236828</v>
      </c>
      <c r="DE12" s="587"/>
      <c r="DF12" s="587"/>
      <c r="DG12" s="587"/>
      <c r="DH12" s="587"/>
      <c r="DI12" s="587"/>
      <c r="DJ12" s="587"/>
      <c r="DK12" s="587"/>
      <c r="DL12" s="587"/>
      <c r="DM12" s="587"/>
      <c r="DN12" s="587"/>
      <c r="DO12" s="587"/>
      <c r="DP12" s="588"/>
      <c r="DQ12" s="592">
        <v>4985802</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1361438</v>
      </c>
      <c r="S13" s="587"/>
      <c r="T13" s="587"/>
      <c r="U13" s="587"/>
      <c r="V13" s="587"/>
      <c r="W13" s="587"/>
      <c r="X13" s="587"/>
      <c r="Y13" s="588"/>
      <c r="Z13" s="639">
        <v>0.5</v>
      </c>
      <c r="AA13" s="639"/>
      <c r="AB13" s="639"/>
      <c r="AC13" s="639"/>
      <c r="AD13" s="640">
        <v>1361438</v>
      </c>
      <c r="AE13" s="640"/>
      <c r="AF13" s="640"/>
      <c r="AG13" s="640"/>
      <c r="AH13" s="640"/>
      <c r="AI13" s="640"/>
      <c r="AJ13" s="640"/>
      <c r="AK13" s="640"/>
      <c r="AL13" s="609">
        <v>0.8</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51133010</v>
      </c>
      <c r="BH13" s="587"/>
      <c r="BI13" s="587"/>
      <c r="BJ13" s="587"/>
      <c r="BK13" s="587"/>
      <c r="BL13" s="587"/>
      <c r="BM13" s="587"/>
      <c r="BN13" s="588"/>
      <c r="BO13" s="639">
        <v>40.299999999999997</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48580180</v>
      </c>
      <c r="CS13" s="587"/>
      <c r="CT13" s="587"/>
      <c r="CU13" s="587"/>
      <c r="CV13" s="587"/>
      <c r="CW13" s="587"/>
      <c r="CX13" s="587"/>
      <c r="CY13" s="588"/>
      <c r="CZ13" s="639">
        <v>17.3</v>
      </c>
      <c r="DA13" s="639"/>
      <c r="DB13" s="639"/>
      <c r="DC13" s="639"/>
      <c r="DD13" s="592">
        <v>25201095</v>
      </c>
      <c r="DE13" s="587"/>
      <c r="DF13" s="587"/>
      <c r="DG13" s="587"/>
      <c r="DH13" s="587"/>
      <c r="DI13" s="587"/>
      <c r="DJ13" s="587"/>
      <c r="DK13" s="587"/>
      <c r="DL13" s="587"/>
      <c r="DM13" s="587"/>
      <c r="DN13" s="587"/>
      <c r="DO13" s="587"/>
      <c r="DP13" s="588"/>
      <c r="DQ13" s="592">
        <v>25874445</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v>5000440</v>
      </c>
      <c r="S14" s="587"/>
      <c r="T14" s="587"/>
      <c r="U14" s="587"/>
      <c r="V14" s="587"/>
      <c r="W14" s="587"/>
      <c r="X14" s="587"/>
      <c r="Y14" s="588"/>
      <c r="Z14" s="639">
        <v>1.7</v>
      </c>
      <c r="AA14" s="639"/>
      <c r="AB14" s="639"/>
      <c r="AC14" s="639"/>
      <c r="AD14" s="640">
        <v>5000440</v>
      </c>
      <c r="AE14" s="640"/>
      <c r="AF14" s="640"/>
      <c r="AG14" s="640"/>
      <c r="AH14" s="640"/>
      <c r="AI14" s="640"/>
      <c r="AJ14" s="640"/>
      <c r="AK14" s="640"/>
      <c r="AL14" s="609">
        <v>3.1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1565395</v>
      </c>
      <c r="BH14" s="587"/>
      <c r="BI14" s="587"/>
      <c r="BJ14" s="587"/>
      <c r="BK14" s="587"/>
      <c r="BL14" s="587"/>
      <c r="BM14" s="587"/>
      <c r="BN14" s="588"/>
      <c r="BO14" s="639">
        <v>1.2</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13468959</v>
      </c>
      <c r="CS14" s="587"/>
      <c r="CT14" s="587"/>
      <c r="CU14" s="587"/>
      <c r="CV14" s="587"/>
      <c r="CW14" s="587"/>
      <c r="CX14" s="587"/>
      <c r="CY14" s="588"/>
      <c r="CZ14" s="639">
        <v>4.8</v>
      </c>
      <c r="DA14" s="639"/>
      <c r="DB14" s="639"/>
      <c r="DC14" s="639"/>
      <c r="DD14" s="592">
        <v>1816163</v>
      </c>
      <c r="DE14" s="587"/>
      <c r="DF14" s="587"/>
      <c r="DG14" s="587"/>
      <c r="DH14" s="587"/>
      <c r="DI14" s="587"/>
      <c r="DJ14" s="587"/>
      <c r="DK14" s="587"/>
      <c r="DL14" s="587"/>
      <c r="DM14" s="587"/>
      <c r="DN14" s="587"/>
      <c r="DO14" s="587"/>
      <c r="DP14" s="588"/>
      <c r="DQ14" s="592">
        <v>10074643</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547558</v>
      </c>
      <c r="S15" s="587"/>
      <c r="T15" s="587"/>
      <c r="U15" s="587"/>
      <c r="V15" s="587"/>
      <c r="W15" s="587"/>
      <c r="X15" s="587"/>
      <c r="Y15" s="588"/>
      <c r="Z15" s="639">
        <v>0.2</v>
      </c>
      <c r="AA15" s="639"/>
      <c r="AB15" s="639"/>
      <c r="AC15" s="639"/>
      <c r="AD15" s="640">
        <v>547558</v>
      </c>
      <c r="AE15" s="640"/>
      <c r="AF15" s="640"/>
      <c r="AG15" s="640"/>
      <c r="AH15" s="640"/>
      <c r="AI15" s="640"/>
      <c r="AJ15" s="640"/>
      <c r="AK15" s="640"/>
      <c r="AL15" s="609">
        <v>0.3</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5376146</v>
      </c>
      <c r="BH15" s="587"/>
      <c r="BI15" s="587"/>
      <c r="BJ15" s="587"/>
      <c r="BK15" s="587"/>
      <c r="BL15" s="587"/>
      <c r="BM15" s="587"/>
      <c r="BN15" s="588"/>
      <c r="BO15" s="639">
        <v>4.2</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28189888</v>
      </c>
      <c r="CS15" s="587"/>
      <c r="CT15" s="587"/>
      <c r="CU15" s="587"/>
      <c r="CV15" s="587"/>
      <c r="CW15" s="587"/>
      <c r="CX15" s="587"/>
      <c r="CY15" s="588"/>
      <c r="CZ15" s="639">
        <v>10.1</v>
      </c>
      <c r="DA15" s="639"/>
      <c r="DB15" s="639"/>
      <c r="DC15" s="639"/>
      <c r="DD15" s="592">
        <v>6084445</v>
      </c>
      <c r="DE15" s="587"/>
      <c r="DF15" s="587"/>
      <c r="DG15" s="587"/>
      <c r="DH15" s="587"/>
      <c r="DI15" s="587"/>
      <c r="DJ15" s="587"/>
      <c r="DK15" s="587"/>
      <c r="DL15" s="587"/>
      <c r="DM15" s="587"/>
      <c r="DN15" s="587"/>
      <c r="DO15" s="587"/>
      <c r="DP15" s="588"/>
      <c r="DQ15" s="592">
        <v>22654876</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22096630</v>
      </c>
      <c r="S16" s="587"/>
      <c r="T16" s="587"/>
      <c r="U16" s="587"/>
      <c r="V16" s="587"/>
      <c r="W16" s="587"/>
      <c r="X16" s="587"/>
      <c r="Y16" s="588"/>
      <c r="Z16" s="639">
        <v>7.7</v>
      </c>
      <c r="AA16" s="639"/>
      <c r="AB16" s="639"/>
      <c r="AC16" s="639"/>
      <c r="AD16" s="640">
        <v>19445794</v>
      </c>
      <c r="AE16" s="640"/>
      <c r="AF16" s="640"/>
      <c r="AG16" s="640"/>
      <c r="AH16" s="640"/>
      <c r="AI16" s="640"/>
      <c r="AJ16" s="640"/>
      <c r="AK16" s="640"/>
      <c r="AL16" s="609">
        <v>12</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v>27</v>
      </c>
      <c r="BH16" s="587"/>
      <c r="BI16" s="587"/>
      <c r="BJ16" s="587"/>
      <c r="BK16" s="587"/>
      <c r="BL16" s="587"/>
      <c r="BM16" s="587"/>
      <c r="BN16" s="588"/>
      <c r="BO16" s="639">
        <v>0</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956338</v>
      </c>
      <c r="CS16" s="587"/>
      <c r="CT16" s="587"/>
      <c r="CU16" s="587"/>
      <c r="CV16" s="587"/>
      <c r="CW16" s="587"/>
      <c r="CX16" s="587"/>
      <c r="CY16" s="588"/>
      <c r="CZ16" s="639">
        <v>0.3</v>
      </c>
      <c r="DA16" s="639"/>
      <c r="DB16" s="639"/>
      <c r="DC16" s="639"/>
      <c r="DD16" s="592" t="s">
        <v>112</v>
      </c>
      <c r="DE16" s="587"/>
      <c r="DF16" s="587"/>
      <c r="DG16" s="587"/>
      <c r="DH16" s="587"/>
      <c r="DI16" s="587"/>
      <c r="DJ16" s="587"/>
      <c r="DK16" s="587"/>
      <c r="DL16" s="587"/>
      <c r="DM16" s="587"/>
      <c r="DN16" s="587"/>
      <c r="DO16" s="587"/>
      <c r="DP16" s="588"/>
      <c r="DQ16" s="592">
        <v>614974</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19445794</v>
      </c>
      <c r="S17" s="587"/>
      <c r="T17" s="587"/>
      <c r="U17" s="587"/>
      <c r="V17" s="587"/>
      <c r="W17" s="587"/>
      <c r="X17" s="587"/>
      <c r="Y17" s="588"/>
      <c r="Z17" s="639">
        <v>6.7</v>
      </c>
      <c r="AA17" s="639"/>
      <c r="AB17" s="639"/>
      <c r="AC17" s="639"/>
      <c r="AD17" s="640">
        <v>19445794</v>
      </c>
      <c r="AE17" s="640"/>
      <c r="AF17" s="640"/>
      <c r="AG17" s="640"/>
      <c r="AH17" s="640"/>
      <c r="AI17" s="640"/>
      <c r="AJ17" s="640"/>
      <c r="AK17" s="640"/>
      <c r="AL17" s="609">
        <v>12</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37890936</v>
      </c>
      <c r="CS17" s="587"/>
      <c r="CT17" s="587"/>
      <c r="CU17" s="587"/>
      <c r="CV17" s="587"/>
      <c r="CW17" s="587"/>
      <c r="CX17" s="587"/>
      <c r="CY17" s="588"/>
      <c r="CZ17" s="639">
        <v>13.5</v>
      </c>
      <c r="DA17" s="639"/>
      <c r="DB17" s="639"/>
      <c r="DC17" s="639"/>
      <c r="DD17" s="592" t="s">
        <v>112</v>
      </c>
      <c r="DE17" s="587"/>
      <c r="DF17" s="587"/>
      <c r="DG17" s="587"/>
      <c r="DH17" s="587"/>
      <c r="DI17" s="587"/>
      <c r="DJ17" s="587"/>
      <c r="DK17" s="587"/>
      <c r="DL17" s="587"/>
      <c r="DM17" s="587"/>
      <c r="DN17" s="587"/>
      <c r="DO17" s="587"/>
      <c r="DP17" s="588"/>
      <c r="DQ17" s="592">
        <v>36897808</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2650313</v>
      </c>
      <c r="S18" s="587"/>
      <c r="T18" s="587"/>
      <c r="U18" s="587"/>
      <c r="V18" s="587"/>
      <c r="W18" s="587"/>
      <c r="X18" s="587"/>
      <c r="Y18" s="588"/>
      <c r="Z18" s="639">
        <v>0.9</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v>523</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12290759</v>
      </c>
      <c r="BH19" s="587"/>
      <c r="BI19" s="587"/>
      <c r="BJ19" s="587"/>
      <c r="BK19" s="587"/>
      <c r="BL19" s="587"/>
      <c r="BM19" s="587"/>
      <c r="BN19" s="588"/>
      <c r="BO19" s="639">
        <v>9.6999999999999993</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169406683</v>
      </c>
      <c r="S20" s="587"/>
      <c r="T20" s="587"/>
      <c r="U20" s="587"/>
      <c r="V20" s="587"/>
      <c r="W20" s="587"/>
      <c r="X20" s="587"/>
      <c r="Y20" s="588"/>
      <c r="Z20" s="639">
        <v>58.7</v>
      </c>
      <c r="AA20" s="639"/>
      <c r="AB20" s="639"/>
      <c r="AC20" s="639"/>
      <c r="AD20" s="640">
        <v>159554300</v>
      </c>
      <c r="AE20" s="640"/>
      <c r="AF20" s="640"/>
      <c r="AG20" s="640"/>
      <c r="AH20" s="640"/>
      <c r="AI20" s="640"/>
      <c r="AJ20" s="640"/>
      <c r="AK20" s="640"/>
      <c r="AL20" s="609">
        <v>98.6</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12290759</v>
      </c>
      <c r="BH20" s="587"/>
      <c r="BI20" s="587"/>
      <c r="BJ20" s="587"/>
      <c r="BK20" s="587"/>
      <c r="BL20" s="587"/>
      <c r="BM20" s="587"/>
      <c r="BN20" s="588"/>
      <c r="BO20" s="639">
        <v>9.6999999999999993</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280152448</v>
      </c>
      <c r="CS20" s="587"/>
      <c r="CT20" s="587"/>
      <c r="CU20" s="587"/>
      <c r="CV20" s="587"/>
      <c r="CW20" s="587"/>
      <c r="CX20" s="587"/>
      <c r="CY20" s="588"/>
      <c r="CZ20" s="639">
        <v>100</v>
      </c>
      <c r="DA20" s="639"/>
      <c r="DB20" s="639"/>
      <c r="DC20" s="639"/>
      <c r="DD20" s="592">
        <v>44188302</v>
      </c>
      <c r="DE20" s="587"/>
      <c r="DF20" s="587"/>
      <c r="DG20" s="587"/>
      <c r="DH20" s="587"/>
      <c r="DI20" s="587"/>
      <c r="DJ20" s="587"/>
      <c r="DK20" s="587"/>
      <c r="DL20" s="587"/>
      <c r="DM20" s="587"/>
      <c r="DN20" s="587"/>
      <c r="DO20" s="587"/>
      <c r="DP20" s="588"/>
      <c r="DQ20" s="592">
        <v>193869048</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v>479986</v>
      </c>
      <c r="S21" s="587"/>
      <c r="T21" s="587"/>
      <c r="U21" s="587"/>
      <c r="V21" s="587"/>
      <c r="W21" s="587"/>
      <c r="X21" s="587"/>
      <c r="Y21" s="588"/>
      <c r="Z21" s="639">
        <v>0.2</v>
      </c>
      <c r="AA21" s="639"/>
      <c r="AB21" s="639"/>
      <c r="AC21" s="639"/>
      <c r="AD21" s="640">
        <v>479986</v>
      </c>
      <c r="AE21" s="640"/>
      <c r="AF21" s="640"/>
      <c r="AG21" s="640"/>
      <c r="AH21" s="640"/>
      <c r="AI21" s="640"/>
      <c r="AJ21" s="640"/>
      <c r="AK21" s="640"/>
      <c r="AL21" s="609">
        <v>0.3</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121118</v>
      </c>
      <c r="BH21" s="587"/>
      <c r="BI21" s="587"/>
      <c r="BJ21" s="587"/>
      <c r="BK21" s="587"/>
      <c r="BL21" s="587"/>
      <c r="BM21" s="587"/>
      <c r="BN21" s="588"/>
      <c r="BO21" s="639">
        <v>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3325468</v>
      </c>
      <c r="S22" s="587"/>
      <c r="T22" s="587"/>
      <c r="U22" s="587"/>
      <c r="V22" s="587"/>
      <c r="W22" s="587"/>
      <c r="X22" s="587"/>
      <c r="Y22" s="588"/>
      <c r="Z22" s="639">
        <v>1.2</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v>4968094</v>
      </c>
      <c r="BH22" s="587"/>
      <c r="BI22" s="587"/>
      <c r="BJ22" s="587"/>
      <c r="BK22" s="587"/>
      <c r="BL22" s="587"/>
      <c r="BM22" s="587"/>
      <c r="BN22" s="588"/>
      <c r="BO22" s="639">
        <v>3.9</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3982912</v>
      </c>
      <c r="S23" s="587"/>
      <c r="T23" s="587"/>
      <c r="U23" s="587"/>
      <c r="V23" s="587"/>
      <c r="W23" s="587"/>
      <c r="X23" s="587"/>
      <c r="Y23" s="588"/>
      <c r="Z23" s="639">
        <v>1.4</v>
      </c>
      <c r="AA23" s="639"/>
      <c r="AB23" s="639"/>
      <c r="AC23" s="639"/>
      <c r="AD23" s="640">
        <v>793770</v>
      </c>
      <c r="AE23" s="640"/>
      <c r="AF23" s="640"/>
      <c r="AG23" s="640"/>
      <c r="AH23" s="640"/>
      <c r="AI23" s="640"/>
      <c r="AJ23" s="640"/>
      <c r="AK23" s="640"/>
      <c r="AL23" s="609">
        <v>0.5</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7201547</v>
      </c>
      <c r="BH23" s="587"/>
      <c r="BI23" s="587"/>
      <c r="BJ23" s="587"/>
      <c r="BK23" s="587"/>
      <c r="BL23" s="587"/>
      <c r="BM23" s="587"/>
      <c r="BN23" s="588"/>
      <c r="BO23" s="639">
        <v>5.7</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1805455</v>
      </c>
      <c r="S24" s="587"/>
      <c r="T24" s="587"/>
      <c r="U24" s="587"/>
      <c r="V24" s="587"/>
      <c r="W24" s="587"/>
      <c r="X24" s="587"/>
      <c r="Y24" s="588"/>
      <c r="Z24" s="639">
        <v>0.6</v>
      </c>
      <c r="AA24" s="639"/>
      <c r="AB24" s="639"/>
      <c r="AC24" s="639"/>
      <c r="AD24" s="640">
        <v>40</v>
      </c>
      <c r="AE24" s="640"/>
      <c r="AF24" s="640"/>
      <c r="AG24" s="640"/>
      <c r="AH24" s="640"/>
      <c r="AI24" s="640"/>
      <c r="AJ24" s="640"/>
      <c r="AK24" s="640"/>
      <c r="AL24" s="609">
        <v>0</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138689529</v>
      </c>
      <c r="CS24" s="637"/>
      <c r="CT24" s="637"/>
      <c r="CU24" s="637"/>
      <c r="CV24" s="637"/>
      <c r="CW24" s="637"/>
      <c r="CX24" s="637"/>
      <c r="CY24" s="684"/>
      <c r="CZ24" s="688">
        <v>49.5</v>
      </c>
      <c r="DA24" s="689"/>
      <c r="DB24" s="689"/>
      <c r="DC24" s="690"/>
      <c r="DD24" s="683">
        <v>99656353</v>
      </c>
      <c r="DE24" s="637"/>
      <c r="DF24" s="637"/>
      <c r="DG24" s="637"/>
      <c r="DH24" s="637"/>
      <c r="DI24" s="637"/>
      <c r="DJ24" s="637"/>
      <c r="DK24" s="684"/>
      <c r="DL24" s="683">
        <v>97173917</v>
      </c>
      <c r="DM24" s="637"/>
      <c r="DN24" s="637"/>
      <c r="DO24" s="637"/>
      <c r="DP24" s="637"/>
      <c r="DQ24" s="637"/>
      <c r="DR24" s="637"/>
      <c r="DS24" s="637"/>
      <c r="DT24" s="637"/>
      <c r="DU24" s="637"/>
      <c r="DV24" s="684"/>
      <c r="DW24" s="685">
        <v>55.2</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41463713</v>
      </c>
      <c r="S25" s="587"/>
      <c r="T25" s="587"/>
      <c r="U25" s="587"/>
      <c r="V25" s="587"/>
      <c r="W25" s="587"/>
      <c r="X25" s="587"/>
      <c r="Y25" s="588"/>
      <c r="Z25" s="639">
        <v>14.4</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44093495</v>
      </c>
      <c r="CS25" s="605"/>
      <c r="CT25" s="605"/>
      <c r="CU25" s="605"/>
      <c r="CV25" s="605"/>
      <c r="CW25" s="605"/>
      <c r="CX25" s="605"/>
      <c r="CY25" s="606"/>
      <c r="CZ25" s="589">
        <v>15.7</v>
      </c>
      <c r="DA25" s="607"/>
      <c r="DB25" s="607"/>
      <c r="DC25" s="608"/>
      <c r="DD25" s="592">
        <v>41864040</v>
      </c>
      <c r="DE25" s="605"/>
      <c r="DF25" s="605"/>
      <c r="DG25" s="605"/>
      <c r="DH25" s="605"/>
      <c r="DI25" s="605"/>
      <c r="DJ25" s="605"/>
      <c r="DK25" s="606"/>
      <c r="DL25" s="592">
        <v>40575121</v>
      </c>
      <c r="DM25" s="605"/>
      <c r="DN25" s="605"/>
      <c r="DO25" s="605"/>
      <c r="DP25" s="605"/>
      <c r="DQ25" s="605"/>
      <c r="DR25" s="605"/>
      <c r="DS25" s="605"/>
      <c r="DT25" s="605"/>
      <c r="DU25" s="605"/>
      <c r="DV25" s="606"/>
      <c r="DW25" s="609">
        <v>23</v>
      </c>
      <c r="DX25" s="610"/>
      <c r="DY25" s="610"/>
      <c r="DZ25" s="610"/>
      <c r="EA25" s="610"/>
      <c r="EB25" s="610"/>
      <c r="EC25" s="611"/>
    </row>
    <row r="26" spans="2:133" ht="11.25" customHeight="1" x14ac:dyDescent="0.15">
      <c r="B26" s="680" t="s">
        <v>276</v>
      </c>
      <c r="C26" s="681"/>
      <c r="D26" s="681"/>
      <c r="E26" s="681"/>
      <c r="F26" s="681"/>
      <c r="G26" s="681"/>
      <c r="H26" s="681"/>
      <c r="I26" s="681"/>
      <c r="J26" s="681"/>
      <c r="K26" s="681"/>
      <c r="L26" s="681"/>
      <c r="M26" s="681"/>
      <c r="N26" s="681"/>
      <c r="O26" s="681"/>
      <c r="P26" s="681"/>
      <c r="Q26" s="682"/>
      <c r="R26" s="586">
        <v>320100</v>
      </c>
      <c r="S26" s="587"/>
      <c r="T26" s="587"/>
      <c r="U26" s="587"/>
      <c r="V26" s="587"/>
      <c r="W26" s="587"/>
      <c r="X26" s="587"/>
      <c r="Y26" s="588"/>
      <c r="Z26" s="639">
        <v>0.1</v>
      </c>
      <c r="AA26" s="639"/>
      <c r="AB26" s="639"/>
      <c r="AC26" s="639"/>
      <c r="AD26" s="640">
        <v>320100</v>
      </c>
      <c r="AE26" s="640"/>
      <c r="AF26" s="640"/>
      <c r="AG26" s="640"/>
      <c r="AH26" s="640"/>
      <c r="AI26" s="640"/>
      <c r="AJ26" s="640"/>
      <c r="AK26" s="640"/>
      <c r="AL26" s="609">
        <v>0.2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28901146</v>
      </c>
      <c r="CS26" s="587"/>
      <c r="CT26" s="587"/>
      <c r="CU26" s="587"/>
      <c r="CV26" s="587"/>
      <c r="CW26" s="587"/>
      <c r="CX26" s="587"/>
      <c r="CY26" s="588"/>
      <c r="CZ26" s="589">
        <v>10.3</v>
      </c>
      <c r="DA26" s="607"/>
      <c r="DB26" s="607"/>
      <c r="DC26" s="608"/>
      <c r="DD26" s="592">
        <v>26999219</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14116223</v>
      </c>
      <c r="S27" s="587"/>
      <c r="T27" s="587"/>
      <c r="U27" s="587"/>
      <c r="V27" s="587"/>
      <c r="W27" s="587"/>
      <c r="X27" s="587"/>
      <c r="Y27" s="588"/>
      <c r="Z27" s="639">
        <v>4.9000000000000004</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126978628</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56742203</v>
      </c>
      <c r="CS27" s="605"/>
      <c r="CT27" s="605"/>
      <c r="CU27" s="605"/>
      <c r="CV27" s="605"/>
      <c r="CW27" s="605"/>
      <c r="CX27" s="605"/>
      <c r="CY27" s="606"/>
      <c r="CZ27" s="589">
        <v>20.3</v>
      </c>
      <c r="DA27" s="607"/>
      <c r="DB27" s="607"/>
      <c r="DC27" s="608"/>
      <c r="DD27" s="592">
        <v>20931610</v>
      </c>
      <c r="DE27" s="605"/>
      <c r="DF27" s="605"/>
      <c r="DG27" s="605"/>
      <c r="DH27" s="605"/>
      <c r="DI27" s="605"/>
      <c r="DJ27" s="605"/>
      <c r="DK27" s="606"/>
      <c r="DL27" s="592">
        <v>19962716</v>
      </c>
      <c r="DM27" s="605"/>
      <c r="DN27" s="605"/>
      <c r="DO27" s="605"/>
      <c r="DP27" s="605"/>
      <c r="DQ27" s="605"/>
      <c r="DR27" s="605"/>
      <c r="DS27" s="605"/>
      <c r="DT27" s="605"/>
      <c r="DU27" s="605"/>
      <c r="DV27" s="606"/>
      <c r="DW27" s="609">
        <v>11.3</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2503686</v>
      </c>
      <c r="S28" s="587"/>
      <c r="T28" s="587"/>
      <c r="U28" s="587"/>
      <c r="V28" s="587"/>
      <c r="W28" s="587"/>
      <c r="X28" s="587"/>
      <c r="Y28" s="588"/>
      <c r="Z28" s="639">
        <v>0.9</v>
      </c>
      <c r="AA28" s="639"/>
      <c r="AB28" s="639"/>
      <c r="AC28" s="639"/>
      <c r="AD28" s="640">
        <v>349658</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37853831</v>
      </c>
      <c r="CS28" s="587"/>
      <c r="CT28" s="587"/>
      <c r="CU28" s="587"/>
      <c r="CV28" s="587"/>
      <c r="CW28" s="587"/>
      <c r="CX28" s="587"/>
      <c r="CY28" s="588"/>
      <c r="CZ28" s="589">
        <v>13.5</v>
      </c>
      <c r="DA28" s="607"/>
      <c r="DB28" s="607"/>
      <c r="DC28" s="608"/>
      <c r="DD28" s="592">
        <v>36860703</v>
      </c>
      <c r="DE28" s="587"/>
      <c r="DF28" s="587"/>
      <c r="DG28" s="587"/>
      <c r="DH28" s="587"/>
      <c r="DI28" s="587"/>
      <c r="DJ28" s="587"/>
      <c r="DK28" s="588"/>
      <c r="DL28" s="592">
        <v>36636080</v>
      </c>
      <c r="DM28" s="587"/>
      <c r="DN28" s="587"/>
      <c r="DO28" s="587"/>
      <c r="DP28" s="587"/>
      <c r="DQ28" s="587"/>
      <c r="DR28" s="587"/>
      <c r="DS28" s="587"/>
      <c r="DT28" s="587"/>
      <c r="DU28" s="587"/>
      <c r="DV28" s="588"/>
      <c r="DW28" s="609">
        <v>20.8</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603359</v>
      </c>
      <c r="S29" s="587"/>
      <c r="T29" s="587"/>
      <c r="U29" s="587"/>
      <c r="V29" s="587"/>
      <c r="W29" s="587"/>
      <c r="X29" s="587"/>
      <c r="Y29" s="588"/>
      <c r="Z29" s="639">
        <v>0.2</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57</v>
      </c>
      <c r="CG29" s="620"/>
      <c r="CH29" s="620"/>
      <c r="CI29" s="620"/>
      <c r="CJ29" s="620"/>
      <c r="CK29" s="620"/>
      <c r="CL29" s="620"/>
      <c r="CM29" s="620"/>
      <c r="CN29" s="620"/>
      <c r="CO29" s="620"/>
      <c r="CP29" s="620"/>
      <c r="CQ29" s="621"/>
      <c r="CR29" s="586">
        <v>37853831</v>
      </c>
      <c r="CS29" s="605"/>
      <c r="CT29" s="605"/>
      <c r="CU29" s="605"/>
      <c r="CV29" s="605"/>
      <c r="CW29" s="605"/>
      <c r="CX29" s="605"/>
      <c r="CY29" s="606"/>
      <c r="CZ29" s="589">
        <v>13.5</v>
      </c>
      <c r="DA29" s="607"/>
      <c r="DB29" s="607"/>
      <c r="DC29" s="608"/>
      <c r="DD29" s="592">
        <v>36860703</v>
      </c>
      <c r="DE29" s="605"/>
      <c r="DF29" s="605"/>
      <c r="DG29" s="605"/>
      <c r="DH29" s="605"/>
      <c r="DI29" s="605"/>
      <c r="DJ29" s="605"/>
      <c r="DK29" s="606"/>
      <c r="DL29" s="592">
        <v>36636080</v>
      </c>
      <c r="DM29" s="605"/>
      <c r="DN29" s="605"/>
      <c r="DO29" s="605"/>
      <c r="DP29" s="605"/>
      <c r="DQ29" s="605"/>
      <c r="DR29" s="605"/>
      <c r="DS29" s="605"/>
      <c r="DT29" s="605"/>
      <c r="DU29" s="605"/>
      <c r="DV29" s="606"/>
      <c r="DW29" s="609">
        <v>20.8</v>
      </c>
      <c r="DX29" s="610"/>
      <c r="DY29" s="610"/>
      <c r="DZ29" s="610"/>
      <c r="EA29" s="610"/>
      <c r="EB29" s="610"/>
      <c r="EC29" s="611"/>
    </row>
    <row r="30" spans="2:133" ht="11.25" customHeight="1" x14ac:dyDescent="0.15">
      <c r="B30" s="583" t="s">
        <v>288</v>
      </c>
      <c r="C30" s="584"/>
      <c r="D30" s="584"/>
      <c r="E30" s="584"/>
      <c r="F30" s="584"/>
      <c r="G30" s="584"/>
      <c r="H30" s="584"/>
      <c r="I30" s="584"/>
      <c r="J30" s="584"/>
      <c r="K30" s="584"/>
      <c r="L30" s="584"/>
      <c r="M30" s="584"/>
      <c r="N30" s="584"/>
      <c r="O30" s="584"/>
      <c r="P30" s="584"/>
      <c r="Q30" s="585"/>
      <c r="R30" s="586">
        <v>1169406</v>
      </c>
      <c r="S30" s="587"/>
      <c r="T30" s="587"/>
      <c r="U30" s="587"/>
      <c r="V30" s="587"/>
      <c r="W30" s="587"/>
      <c r="X30" s="587"/>
      <c r="Y30" s="588"/>
      <c r="Z30" s="639">
        <v>0.4</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99</v>
      </c>
      <c r="BH30" s="653"/>
      <c r="BI30" s="653"/>
      <c r="BJ30" s="653"/>
      <c r="BK30" s="653"/>
      <c r="BL30" s="653"/>
      <c r="BM30" s="654">
        <v>95.7</v>
      </c>
      <c r="BN30" s="653"/>
      <c r="BO30" s="653"/>
      <c r="BP30" s="653"/>
      <c r="BQ30" s="655"/>
      <c r="BR30" s="652">
        <v>98.8</v>
      </c>
      <c r="BS30" s="653"/>
      <c r="BT30" s="653"/>
      <c r="BU30" s="653"/>
      <c r="BV30" s="653"/>
      <c r="BW30" s="653"/>
      <c r="BX30" s="654">
        <v>95</v>
      </c>
      <c r="BY30" s="653"/>
      <c r="BZ30" s="653"/>
      <c r="CA30" s="653"/>
      <c r="CB30" s="655"/>
      <c r="CD30" s="658"/>
      <c r="CE30" s="659"/>
      <c r="CF30" s="623" t="s">
        <v>291</v>
      </c>
      <c r="CG30" s="620"/>
      <c r="CH30" s="620"/>
      <c r="CI30" s="620"/>
      <c r="CJ30" s="620"/>
      <c r="CK30" s="620"/>
      <c r="CL30" s="620"/>
      <c r="CM30" s="620"/>
      <c r="CN30" s="620"/>
      <c r="CO30" s="620"/>
      <c r="CP30" s="620"/>
      <c r="CQ30" s="621"/>
      <c r="CR30" s="586">
        <v>34024225</v>
      </c>
      <c r="CS30" s="587"/>
      <c r="CT30" s="587"/>
      <c r="CU30" s="587"/>
      <c r="CV30" s="587"/>
      <c r="CW30" s="587"/>
      <c r="CX30" s="587"/>
      <c r="CY30" s="588"/>
      <c r="CZ30" s="589">
        <v>12.1</v>
      </c>
      <c r="DA30" s="607"/>
      <c r="DB30" s="607"/>
      <c r="DC30" s="608"/>
      <c r="DD30" s="592">
        <v>33145336</v>
      </c>
      <c r="DE30" s="587"/>
      <c r="DF30" s="587"/>
      <c r="DG30" s="587"/>
      <c r="DH30" s="587"/>
      <c r="DI30" s="587"/>
      <c r="DJ30" s="587"/>
      <c r="DK30" s="588"/>
      <c r="DL30" s="592">
        <v>32934673</v>
      </c>
      <c r="DM30" s="587"/>
      <c r="DN30" s="587"/>
      <c r="DO30" s="587"/>
      <c r="DP30" s="587"/>
      <c r="DQ30" s="587"/>
      <c r="DR30" s="587"/>
      <c r="DS30" s="587"/>
      <c r="DT30" s="587"/>
      <c r="DU30" s="587"/>
      <c r="DV30" s="588"/>
      <c r="DW30" s="609">
        <v>18.7</v>
      </c>
      <c r="DX30" s="610"/>
      <c r="DY30" s="610"/>
      <c r="DZ30" s="610"/>
      <c r="EA30" s="610"/>
      <c r="EB30" s="610"/>
      <c r="EC30" s="611"/>
    </row>
    <row r="31" spans="2:133" ht="11.25" customHeight="1" x14ac:dyDescent="0.15">
      <c r="B31" s="583" t="s">
        <v>292</v>
      </c>
      <c r="C31" s="584"/>
      <c r="D31" s="584"/>
      <c r="E31" s="584"/>
      <c r="F31" s="584"/>
      <c r="G31" s="584"/>
      <c r="H31" s="584"/>
      <c r="I31" s="584"/>
      <c r="J31" s="584"/>
      <c r="K31" s="584"/>
      <c r="L31" s="584"/>
      <c r="M31" s="584"/>
      <c r="N31" s="584"/>
      <c r="O31" s="584"/>
      <c r="P31" s="584"/>
      <c r="Q31" s="585"/>
      <c r="R31" s="586">
        <v>9476410</v>
      </c>
      <c r="S31" s="587"/>
      <c r="T31" s="587"/>
      <c r="U31" s="587"/>
      <c r="V31" s="587"/>
      <c r="W31" s="587"/>
      <c r="X31" s="587"/>
      <c r="Y31" s="588"/>
      <c r="Z31" s="639">
        <v>3.3</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98.6</v>
      </c>
      <c r="BH31" s="605"/>
      <c r="BI31" s="605"/>
      <c r="BJ31" s="605"/>
      <c r="BK31" s="605"/>
      <c r="BL31" s="605"/>
      <c r="BM31" s="641">
        <v>93.8</v>
      </c>
      <c r="BN31" s="651"/>
      <c r="BO31" s="651"/>
      <c r="BP31" s="651"/>
      <c r="BQ31" s="615"/>
      <c r="BR31" s="650">
        <v>98.5</v>
      </c>
      <c r="BS31" s="605"/>
      <c r="BT31" s="605"/>
      <c r="BU31" s="605"/>
      <c r="BV31" s="605"/>
      <c r="BW31" s="605"/>
      <c r="BX31" s="641">
        <v>92.8</v>
      </c>
      <c r="BY31" s="651"/>
      <c r="BZ31" s="651"/>
      <c r="CA31" s="651"/>
      <c r="CB31" s="615"/>
      <c r="CD31" s="658"/>
      <c r="CE31" s="659"/>
      <c r="CF31" s="623" t="s">
        <v>295</v>
      </c>
      <c r="CG31" s="620"/>
      <c r="CH31" s="620"/>
      <c r="CI31" s="620"/>
      <c r="CJ31" s="620"/>
      <c r="CK31" s="620"/>
      <c r="CL31" s="620"/>
      <c r="CM31" s="620"/>
      <c r="CN31" s="620"/>
      <c r="CO31" s="620"/>
      <c r="CP31" s="620"/>
      <c r="CQ31" s="621"/>
      <c r="CR31" s="586">
        <v>3829606</v>
      </c>
      <c r="CS31" s="605"/>
      <c r="CT31" s="605"/>
      <c r="CU31" s="605"/>
      <c r="CV31" s="605"/>
      <c r="CW31" s="605"/>
      <c r="CX31" s="605"/>
      <c r="CY31" s="606"/>
      <c r="CZ31" s="589">
        <v>1.4</v>
      </c>
      <c r="DA31" s="607"/>
      <c r="DB31" s="607"/>
      <c r="DC31" s="608"/>
      <c r="DD31" s="592">
        <v>3715367</v>
      </c>
      <c r="DE31" s="605"/>
      <c r="DF31" s="605"/>
      <c r="DG31" s="605"/>
      <c r="DH31" s="605"/>
      <c r="DI31" s="605"/>
      <c r="DJ31" s="605"/>
      <c r="DK31" s="606"/>
      <c r="DL31" s="592">
        <v>3701407</v>
      </c>
      <c r="DM31" s="605"/>
      <c r="DN31" s="605"/>
      <c r="DO31" s="605"/>
      <c r="DP31" s="605"/>
      <c r="DQ31" s="605"/>
      <c r="DR31" s="605"/>
      <c r="DS31" s="605"/>
      <c r="DT31" s="605"/>
      <c r="DU31" s="605"/>
      <c r="DV31" s="606"/>
      <c r="DW31" s="609">
        <v>2.1</v>
      </c>
      <c r="DX31" s="610"/>
      <c r="DY31" s="610"/>
      <c r="DZ31" s="610"/>
      <c r="EA31" s="610"/>
      <c r="EB31" s="610"/>
      <c r="EC31" s="611"/>
    </row>
    <row r="32" spans="2:133" ht="11.25" customHeight="1" x14ac:dyDescent="0.15">
      <c r="B32" s="583" t="s">
        <v>296</v>
      </c>
      <c r="C32" s="584"/>
      <c r="D32" s="584"/>
      <c r="E32" s="584"/>
      <c r="F32" s="584"/>
      <c r="G32" s="584"/>
      <c r="H32" s="584"/>
      <c r="I32" s="584"/>
      <c r="J32" s="584"/>
      <c r="K32" s="584"/>
      <c r="L32" s="584"/>
      <c r="M32" s="584"/>
      <c r="N32" s="584"/>
      <c r="O32" s="584"/>
      <c r="P32" s="584"/>
      <c r="Q32" s="585"/>
      <c r="R32" s="586">
        <v>6585504</v>
      </c>
      <c r="S32" s="587"/>
      <c r="T32" s="587"/>
      <c r="U32" s="587"/>
      <c r="V32" s="587"/>
      <c r="W32" s="587"/>
      <c r="X32" s="587"/>
      <c r="Y32" s="588"/>
      <c r="Z32" s="639">
        <v>2.2999999999999998</v>
      </c>
      <c r="AA32" s="639"/>
      <c r="AB32" s="639"/>
      <c r="AC32" s="639"/>
      <c r="AD32" s="640">
        <v>241237</v>
      </c>
      <c r="AE32" s="640"/>
      <c r="AF32" s="640"/>
      <c r="AG32" s="640"/>
      <c r="AH32" s="640"/>
      <c r="AI32" s="640"/>
      <c r="AJ32" s="640"/>
      <c r="AK32" s="640"/>
      <c r="AL32" s="609">
        <v>0.1</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99.2</v>
      </c>
      <c r="BH32" s="571"/>
      <c r="BI32" s="571"/>
      <c r="BJ32" s="571"/>
      <c r="BK32" s="571"/>
      <c r="BL32" s="571"/>
      <c r="BM32" s="634">
        <v>96.9</v>
      </c>
      <c r="BN32" s="571"/>
      <c r="BO32" s="571"/>
      <c r="BP32" s="571"/>
      <c r="BQ32" s="628"/>
      <c r="BR32" s="649">
        <v>99.1</v>
      </c>
      <c r="BS32" s="571"/>
      <c r="BT32" s="571"/>
      <c r="BU32" s="571"/>
      <c r="BV32" s="571"/>
      <c r="BW32" s="571"/>
      <c r="BX32" s="634">
        <v>96.5</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x14ac:dyDescent="0.15">
      <c r="B33" s="583" t="s">
        <v>299</v>
      </c>
      <c r="C33" s="584"/>
      <c r="D33" s="584"/>
      <c r="E33" s="584"/>
      <c r="F33" s="584"/>
      <c r="G33" s="584"/>
      <c r="H33" s="584"/>
      <c r="I33" s="584"/>
      <c r="J33" s="584"/>
      <c r="K33" s="584"/>
      <c r="L33" s="584"/>
      <c r="M33" s="584"/>
      <c r="N33" s="584"/>
      <c r="O33" s="584"/>
      <c r="P33" s="584"/>
      <c r="Q33" s="585"/>
      <c r="R33" s="586">
        <v>33339800</v>
      </c>
      <c r="S33" s="587"/>
      <c r="T33" s="587"/>
      <c r="U33" s="587"/>
      <c r="V33" s="587"/>
      <c r="W33" s="587"/>
      <c r="X33" s="587"/>
      <c r="Y33" s="588"/>
      <c r="Z33" s="639">
        <v>11.6</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96318279</v>
      </c>
      <c r="CS33" s="605"/>
      <c r="CT33" s="605"/>
      <c r="CU33" s="605"/>
      <c r="CV33" s="605"/>
      <c r="CW33" s="605"/>
      <c r="CX33" s="605"/>
      <c r="CY33" s="606"/>
      <c r="CZ33" s="589">
        <v>34.4</v>
      </c>
      <c r="DA33" s="607"/>
      <c r="DB33" s="607"/>
      <c r="DC33" s="608"/>
      <c r="DD33" s="592">
        <v>79379689</v>
      </c>
      <c r="DE33" s="605"/>
      <c r="DF33" s="605"/>
      <c r="DG33" s="605"/>
      <c r="DH33" s="605"/>
      <c r="DI33" s="605"/>
      <c r="DJ33" s="605"/>
      <c r="DK33" s="606"/>
      <c r="DL33" s="592">
        <v>62573197</v>
      </c>
      <c r="DM33" s="605"/>
      <c r="DN33" s="605"/>
      <c r="DO33" s="605"/>
      <c r="DP33" s="605"/>
      <c r="DQ33" s="605"/>
      <c r="DR33" s="605"/>
      <c r="DS33" s="605"/>
      <c r="DT33" s="605"/>
      <c r="DU33" s="605"/>
      <c r="DV33" s="606"/>
      <c r="DW33" s="609">
        <v>35.5</v>
      </c>
      <c r="DX33" s="610"/>
      <c r="DY33" s="610"/>
      <c r="DZ33" s="610"/>
      <c r="EA33" s="610"/>
      <c r="EB33" s="610"/>
      <c r="EC33" s="611"/>
    </row>
    <row r="34" spans="2:133" ht="11.25" customHeight="1" x14ac:dyDescent="0.15">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36275392</v>
      </c>
      <c r="CS34" s="587"/>
      <c r="CT34" s="587"/>
      <c r="CU34" s="587"/>
      <c r="CV34" s="587"/>
      <c r="CW34" s="587"/>
      <c r="CX34" s="587"/>
      <c r="CY34" s="588"/>
      <c r="CZ34" s="589">
        <v>12.9</v>
      </c>
      <c r="DA34" s="607"/>
      <c r="DB34" s="607"/>
      <c r="DC34" s="608"/>
      <c r="DD34" s="592">
        <v>29576365</v>
      </c>
      <c r="DE34" s="587"/>
      <c r="DF34" s="587"/>
      <c r="DG34" s="587"/>
      <c r="DH34" s="587"/>
      <c r="DI34" s="587"/>
      <c r="DJ34" s="587"/>
      <c r="DK34" s="588"/>
      <c r="DL34" s="592">
        <v>27828609</v>
      </c>
      <c r="DM34" s="587"/>
      <c r="DN34" s="587"/>
      <c r="DO34" s="587"/>
      <c r="DP34" s="587"/>
      <c r="DQ34" s="587"/>
      <c r="DR34" s="587"/>
      <c r="DS34" s="587"/>
      <c r="DT34" s="587"/>
      <c r="DU34" s="587"/>
      <c r="DV34" s="588"/>
      <c r="DW34" s="609">
        <v>15.8</v>
      </c>
      <c r="DX34" s="610"/>
      <c r="DY34" s="610"/>
      <c r="DZ34" s="610"/>
      <c r="EA34" s="610"/>
      <c r="EB34" s="610"/>
      <c r="EC34" s="611"/>
    </row>
    <row r="35" spans="2:133" ht="11.25" customHeight="1" x14ac:dyDescent="0.15">
      <c r="B35" s="583" t="s">
        <v>305</v>
      </c>
      <c r="C35" s="584"/>
      <c r="D35" s="584"/>
      <c r="E35" s="584"/>
      <c r="F35" s="584"/>
      <c r="G35" s="584"/>
      <c r="H35" s="584"/>
      <c r="I35" s="584"/>
      <c r="J35" s="584"/>
      <c r="K35" s="584"/>
      <c r="L35" s="584"/>
      <c r="M35" s="584"/>
      <c r="N35" s="584"/>
      <c r="O35" s="584"/>
      <c r="P35" s="584"/>
      <c r="Q35" s="585"/>
      <c r="R35" s="586">
        <v>14460000</v>
      </c>
      <c r="S35" s="587"/>
      <c r="T35" s="587"/>
      <c r="U35" s="587"/>
      <c r="V35" s="587"/>
      <c r="W35" s="587"/>
      <c r="X35" s="587"/>
      <c r="Y35" s="588"/>
      <c r="Z35" s="639">
        <v>5</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31136926</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949227</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5698558</v>
      </c>
      <c r="CS35" s="605"/>
      <c r="CT35" s="605"/>
      <c r="CU35" s="605"/>
      <c r="CV35" s="605"/>
      <c r="CW35" s="605"/>
      <c r="CX35" s="605"/>
      <c r="CY35" s="606"/>
      <c r="CZ35" s="589">
        <v>2</v>
      </c>
      <c r="DA35" s="607"/>
      <c r="DB35" s="607"/>
      <c r="DC35" s="608"/>
      <c r="DD35" s="592">
        <v>5444064</v>
      </c>
      <c r="DE35" s="605"/>
      <c r="DF35" s="605"/>
      <c r="DG35" s="605"/>
      <c r="DH35" s="605"/>
      <c r="DI35" s="605"/>
      <c r="DJ35" s="605"/>
      <c r="DK35" s="606"/>
      <c r="DL35" s="592">
        <v>5444064</v>
      </c>
      <c r="DM35" s="605"/>
      <c r="DN35" s="605"/>
      <c r="DO35" s="605"/>
      <c r="DP35" s="605"/>
      <c r="DQ35" s="605"/>
      <c r="DR35" s="605"/>
      <c r="DS35" s="605"/>
      <c r="DT35" s="605"/>
      <c r="DU35" s="605"/>
      <c r="DV35" s="606"/>
      <c r="DW35" s="609">
        <v>3.1</v>
      </c>
      <c r="DX35" s="610"/>
      <c r="DY35" s="610"/>
      <c r="DZ35" s="610"/>
      <c r="EA35" s="610"/>
      <c r="EB35" s="610"/>
      <c r="EC35" s="611"/>
    </row>
    <row r="36" spans="2:133" ht="11.25" customHeight="1" x14ac:dyDescent="0.15">
      <c r="B36" s="567" t="s">
        <v>309</v>
      </c>
      <c r="C36" s="568"/>
      <c r="D36" s="568"/>
      <c r="E36" s="568"/>
      <c r="F36" s="568"/>
      <c r="G36" s="568"/>
      <c r="H36" s="568"/>
      <c r="I36" s="568"/>
      <c r="J36" s="568"/>
      <c r="K36" s="568"/>
      <c r="L36" s="568"/>
      <c r="M36" s="568"/>
      <c r="N36" s="568"/>
      <c r="O36" s="568"/>
      <c r="P36" s="568"/>
      <c r="Q36" s="569"/>
      <c r="R36" s="570">
        <v>288578705</v>
      </c>
      <c r="S36" s="627"/>
      <c r="T36" s="627"/>
      <c r="U36" s="627"/>
      <c r="V36" s="627"/>
      <c r="W36" s="627"/>
      <c r="X36" s="627"/>
      <c r="Y36" s="630"/>
      <c r="Z36" s="631">
        <v>100</v>
      </c>
      <c r="AA36" s="631"/>
      <c r="AB36" s="631"/>
      <c r="AC36" s="631"/>
      <c r="AD36" s="632">
        <v>161739091</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6602807</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-4486290</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21186646</v>
      </c>
      <c r="CS36" s="587"/>
      <c r="CT36" s="587"/>
      <c r="CU36" s="587"/>
      <c r="CV36" s="587"/>
      <c r="CW36" s="587"/>
      <c r="CX36" s="587"/>
      <c r="CY36" s="588"/>
      <c r="CZ36" s="589">
        <v>7.6</v>
      </c>
      <c r="DA36" s="607"/>
      <c r="DB36" s="607"/>
      <c r="DC36" s="608"/>
      <c r="DD36" s="592">
        <v>16306244</v>
      </c>
      <c r="DE36" s="587"/>
      <c r="DF36" s="587"/>
      <c r="DG36" s="587"/>
      <c r="DH36" s="587"/>
      <c r="DI36" s="587"/>
      <c r="DJ36" s="587"/>
      <c r="DK36" s="588"/>
      <c r="DL36" s="592">
        <v>12884429</v>
      </c>
      <c r="DM36" s="587"/>
      <c r="DN36" s="587"/>
      <c r="DO36" s="587"/>
      <c r="DP36" s="587"/>
      <c r="DQ36" s="587"/>
      <c r="DR36" s="587"/>
      <c r="DS36" s="587"/>
      <c r="DT36" s="587"/>
      <c r="DU36" s="587"/>
      <c r="DV36" s="588"/>
      <c r="DW36" s="609">
        <v>7.3</v>
      </c>
      <c r="DX36" s="610"/>
      <c r="DY36" s="610"/>
      <c r="DZ36" s="610"/>
      <c r="EA36" s="610"/>
      <c r="EB36" s="610"/>
      <c r="EC36" s="611"/>
    </row>
    <row r="37" spans="2:133" ht="11.25" customHeight="1" x14ac:dyDescent="0.15">
      <c r="AQ37" s="612" t="s">
        <v>313</v>
      </c>
      <c r="AR37" s="613"/>
      <c r="AS37" s="613"/>
      <c r="AT37" s="613"/>
      <c r="AU37" s="613"/>
      <c r="AV37" s="613"/>
      <c r="AW37" s="613"/>
      <c r="AX37" s="613"/>
      <c r="AY37" s="614"/>
      <c r="AZ37" s="586">
        <v>2254114</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118043</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300311</v>
      </c>
      <c r="CS37" s="605"/>
      <c r="CT37" s="605"/>
      <c r="CU37" s="605"/>
      <c r="CV37" s="605"/>
      <c r="CW37" s="605"/>
      <c r="CX37" s="605"/>
      <c r="CY37" s="606"/>
      <c r="CZ37" s="589">
        <v>0.1</v>
      </c>
      <c r="DA37" s="607"/>
      <c r="DB37" s="607"/>
      <c r="DC37" s="608"/>
      <c r="DD37" s="592">
        <v>202791</v>
      </c>
      <c r="DE37" s="605"/>
      <c r="DF37" s="605"/>
      <c r="DG37" s="605"/>
      <c r="DH37" s="605"/>
      <c r="DI37" s="605"/>
      <c r="DJ37" s="605"/>
      <c r="DK37" s="606"/>
      <c r="DL37" s="592">
        <v>202791</v>
      </c>
      <c r="DM37" s="605"/>
      <c r="DN37" s="605"/>
      <c r="DO37" s="605"/>
      <c r="DP37" s="605"/>
      <c r="DQ37" s="605"/>
      <c r="DR37" s="605"/>
      <c r="DS37" s="605"/>
      <c r="DT37" s="605"/>
      <c r="DU37" s="605"/>
      <c r="DV37" s="606"/>
      <c r="DW37" s="609">
        <v>0.1</v>
      </c>
      <c r="DX37" s="610"/>
      <c r="DY37" s="610"/>
      <c r="DZ37" s="610"/>
      <c r="EA37" s="610"/>
      <c r="EB37" s="610"/>
      <c r="EC37" s="611"/>
    </row>
    <row r="38" spans="2:133" ht="11.25" customHeight="1" x14ac:dyDescent="0.15">
      <c r="AQ38" s="612" t="s">
        <v>316</v>
      </c>
      <c r="AR38" s="613"/>
      <c r="AS38" s="613"/>
      <c r="AT38" s="613"/>
      <c r="AU38" s="613"/>
      <c r="AV38" s="613"/>
      <c r="AW38" s="613"/>
      <c r="AX38" s="613"/>
      <c r="AY38" s="614"/>
      <c r="AZ38" s="586">
        <v>1664037</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206142</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22260991</v>
      </c>
      <c r="CS38" s="587"/>
      <c r="CT38" s="587"/>
      <c r="CU38" s="587"/>
      <c r="CV38" s="587"/>
      <c r="CW38" s="587"/>
      <c r="CX38" s="587"/>
      <c r="CY38" s="588"/>
      <c r="CZ38" s="589">
        <v>7.9</v>
      </c>
      <c r="DA38" s="607"/>
      <c r="DB38" s="607"/>
      <c r="DC38" s="608"/>
      <c r="DD38" s="592">
        <v>19587279</v>
      </c>
      <c r="DE38" s="587"/>
      <c r="DF38" s="587"/>
      <c r="DG38" s="587"/>
      <c r="DH38" s="587"/>
      <c r="DI38" s="587"/>
      <c r="DJ38" s="587"/>
      <c r="DK38" s="588"/>
      <c r="DL38" s="592">
        <v>15437778</v>
      </c>
      <c r="DM38" s="587"/>
      <c r="DN38" s="587"/>
      <c r="DO38" s="587"/>
      <c r="DP38" s="587"/>
      <c r="DQ38" s="587"/>
      <c r="DR38" s="587"/>
      <c r="DS38" s="587"/>
      <c r="DT38" s="587"/>
      <c r="DU38" s="587"/>
      <c r="DV38" s="588"/>
      <c r="DW38" s="609">
        <v>8.8000000000000007</v>
      </c>
      <c r="DX38" s="610"/>
      <c r="DY38" s="610"/>
      <c r="DZ38" s="610"/>
      <c r="EA38" s="610"/>
      <c r="EB38" s="610"/>
      <c r="EC38" s="611"/>
    </row>
    <row r="39" spans="2:133" ht="11.25" customHeight="1" x14ac:dyDescent="0.15">
      <c r="AQ39" s="612" t="s">
        <v>319</v>
      </c>
      <c r="AR39" s="613"/>
      <c r="AS39" s="613"/>
      <c r="AT39" s="613"/>
      <c r="AU39" s="613"/>
      <c r="AV39" s="613"/>
      <c r="AW39" s="613"/>
      <c r="AX39" s="613"/>
      <c r="AY39" s="614"/>
      <c r="AZ39" s="586">
        <v>336452</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99</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8924435</v>
      </c>
      <c r="CS39" s="605"/>
      <c r="CT39" s="605"/>
      <c r="CU39" s="605"/>
      <c r="CV39" s="605"/>
      <c r="CW39" s="605"/>
      <c r="CX39" s="605"/>
      <c r="CY39" s="606"/>
      <c r="CZ39" s="589">
        <v>3.2</v>
      </c>
      <c r="DA39" s="607"/>
      <c r="DB39" s="607"/>
      <c r="DC39" s="608"/>
      <c r="DD39" s="592">
        <v>6753585</v>
      </c>
      <c r="DE39" s="605"/>
      <c r="DF39" s="605"/>
      <c r="DG39" s="605"/>
      <c r="DH39" s="605"/>
      <c r="DI39" s="605"/>
      <c r="DJ39" s="605"/>
      <c r="DK39" s="606"/>
      <c r="DL39" s="592" t="s">
        <v>112</v>
      </c>
      <c r="DM39" s="605"/>
      <c r="DN39" s="605"/>
      <c r="DO39" s="605"/>
      <c r="DP39" s="605"/>
      <c r="DQ39" s="605"/>
      <c r="DR39" s="605"/>
      <c r="DS39" s="605"/>
      <c r="DT39" s="605"/>
      <c r="DU39" s="605"/>
      <c r="DV39" s="606"/>
      <c r="DW39" s="609" t="s">
        <v>112</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4692965</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80</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1972257</v>
      </c>
      <c r="CS40" s="587"/>
      <c r="CT40" s="587"/>
      <c r="CU40" s="587"/>
      <c r="CV40" s="587"/>
      <c r="CW40" s="587"/>
      <c r="CX40" s="587"/>
      <c r="CY40" s="588"/>
      <c r="CZ40" s="589">
        <v>0.7</v>
      </c>
      <c r="DA40" s="607"/>
      <c r="DB40" s="607"/>
      <c r="DC40" s="608"/>
      <c r="DD40" s="592">
        <v>1712152</v>
      </c>
      <c r="DE40" s="587"/>
      <c r="DF40" s="587"/>
      <c r="DG40" s="587"/>
      <c r="DH40" s="587"/>
      <c r="DI40" s="587"/>
      <c r="DJ40" s="587"/>
      <c r="DK40" s="588"/>
      <c r="DL40" s="592">
        <v>978317</v>
      </c>
      <c r="DM40" s="587"/>
      <c r="DN40" s="587"/>
      <c r="DO40" s="587"/>
      <c r="DP40" s="587"/>
      <c r="DQ40" s="587"/>
      <c r="DR40" s="587"/>
      <c r="DS40" s="587"/>
      <c r="DT40" s="587"/>
      <c r="DU40" s="587"/>
      <c r="DV40" s="588"/>
      <c r="DW40" s="609">
        <v>0.6</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15586551</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268</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209</v>
      </c>
      <c r="CS41" s="605"/>
      <c r="CT41" s="605"/>
      <c r="CU41" s="605"/>
      <c r="CV41" s="605"/>
      <c r="CW41" s="605"/>
      <c r="CX41" s="605"/>
      <c r="CY41" s="606"/>
      <c r="CZ41" s="589" t="s">
        <v>209</v>
      </c>
      <c r="DA41" s="607"/>
      <c r="DB41" s="607"/>
      <c r="DC41" s="608"/>
      <c r="DD41" s="592" t="s">
        <v>209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45144640</v>
      </c>
      <c r="CS42" s="587"/>
      <c r="CT42" s="587"/>
      <c r="CU42" s="587"/>
      <c r="CV42" s="587"/>
      <c r="CW42" s="587"/>
      <c r="CX42" s="587"/>
      <c r="CY42" s="588"/>
      <c r="CZ42" s="589">
        <v>16.100000000000001</v>
      </c>
      <c r="DA42" s="590"/>
      <c r="DB42" s="590"/>
      <c r="DC42" s="591"/>
      <c r="DD42" s="592">
        <v>14833006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v>1371338</v>
      </c>
      <c r="CS43" s="605"/>
      <c r="CT43" s="605"/>
      <c r="CU43" s="605"/>
      <c r="CV43" s="605"/>
      <c r="CW43" s="605"/>
      <c r="CX43" s="605"/>
      <c r="CY43" s="606"/>
      <c r="CZ43" s="589">
        <v>0.5</v>
      </c>
      <c r="DA43" s="607"/>
      <c r="DB43" s="607"/>
      <c r="DC43" s="608"/>
      <c r="DD43" s="592">
        <v>1371283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333</v>
      </c>
      <c r="CD44" s="599" t="s">
        <v>287</v>
      </c>
      <c r="CE44" s="600"/>
      <c r="CF44" s="583" t="s">
        <v>334</v>
      </c>
      <c r="CG44" s="584"/>
      <c r="CH44" s="584"/>
      <c r="CI44" s="584"/>
      <c r="CJ44" s="584"/>
      <c r="CK44" s="584"/>
      <c r="CL44" s="584"/>
      <c r="CM44" s="584"/>
      <c r="CN44" s="584"/>
      <c r="CO44" s="584"/>
      <c r="CP44" s="584"/>
      <c r="CQ44" s="585"/>
      <c r="CR44" s="586">
        <v>44188302</v>
      </c>
      <c r="CS44" s="587"/>
      <c r="CT44" s="587"/>
      <c r="CU44" s="587"/>
      <c r="CV44" s="587"/>
      <c r="CW44" s="587"/>
      <c r="CX44" s="587"/>
      <c r="CY44" s="588"/>
      <c r="CZ44" s="589">
        <v>15.8</v>
      </c>
      <c r="DA44" s="590"/>
      <c r="DB44" s="590"/>
      <c r="DC44" s="591"/>
      <c r="DD44" s="592">
        <v>14218032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335</v>
      </c>
      <c r="CG45" s="584"/>
      <c r="CH45" s="584"/>
      <c r="CI45" s="584"/>
      <c r="CJ45" s="584"/>
      <c r="CK45" s="584"/>
      <c r="CL45" s="584"/>
      <c r="CM45" s="584"/>
      <c r="CN45" s="584"/>
      <c r="CO45" s="584"/>
      <c r="CP45" s="584"/>
      <c r="CQ45" s="585"/>
      <c r="CR45" s="586">
        <v>20425241</v>
      </c>
      <c r="CS45" s="605"/>
      <c r="CT45" s="605"/>
      <c r="CU45" s="605"/>
      <c r="CV45" s="605"/>
      <c r="CW45" s="605"/>
      <c r="CX45" s="605"/>
      <c r="CY45" s="606"/>
      <c r="CZ45" s="589">
        <v>7.3</v>
      </c>
      <c r="DA45" s="607"/>
      <c r="DB45" s="607"/>
      <c r="DC45" s="608"/>
      <c r="DD45" s="592">
        <v>1758971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336</v>
      </c>
      <c r="CG46" s="584"/>
      <c r="CH46" s="584"/>
      <c r="CI46" s="584"/>
      <c r="CJ46" s="584"/>
      <c r="CK46" s="584"/>
      <c r="CL46" s="584"/>
      <c r="CM46" s="584"/>
      <c r="CN46" s="584"/>
      <c r="CO46" s="584"/>
      <c r="CP46" s="584"/>
      <c r="CQ46" s="585"/>
      <c r="CR46" s="586">
        <v>21435606</v>
      </c>
      <c r="CS46" s="587"/>
      <c r="CT46" s="587"/>
      <c r="CU46" s="587"/>
      <c r="CV46" s="587"/>
      <c r="CW46" s="587"/>
      <c r="CX46" s="587"/>
      <c r="CY46" s="588"/>
      <c r="CZ46" s="589">
        <v>7.7</v>
      </c>
      <c r="DA46" s="590"/>
      <c r="DB46" s="590"/>
      <c r="DC46" s="591"/>
      <c r="DD46" s="592">
        <v>12396524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337</v>
      </c>
      <c r="CG47" s="584"/>
      <c r="CH47" s="584"/>
      <c r="CI47" s="584"/>
      <c r="CJ47" s="584"/>
      <c r="CK47" s="584"/>
      <c r="CL47" s="584"/>
      <c r="CM47" s="584"/>
      <c r="CN47" s="584"/>
      <c r="CO47" s="584"/>
      <c r="CP47" s="584"/>
      <c r="CQ47" s="585"/>
      <c r="CR47" s="586">
        <v>956338</v>
      </c>
      <c r="CS47" s="605"/>
      <c r="CT47" s="605"/>
      <c r="CU47" s="605"/>
      <c r="CV47" s="605"/>
      <c r="CW47" s="605"/>
      <c r="CX47" s="605"/>
      <c r="CY47" s="606"/>
      <c r="CZ47" s="589">
        <v>0.3</v>
      </c>
      <c r="DA47" s="607"/>
      <c r="DB47" s="607"/>
      <c r="DC47" s="608"/>
      <c r="DD47" s="592">
        <v>614974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338</v>
      </c>
      <c r="CG48" s="584"/>
      <c r="CH48" s="584"/>
      <c r="CI48" s="584"/>
      <c r="CJ48" s="584"/>
      <c r="CK48" s="584"/>
      <c r="CL48" s="584"/>
      <c r="CM48" s="584"/>
      <c r="CN48" s="584"/>
      <c r="CO48" s="584"/>
      <c r="CP48" s="584"/>
      <c r="CQ48" s="585"/>
      <c r="CR48" s="586" t="s">
        <v>112</v>
      </c>
      <c r="CS48" s="587"/>
      <c r="CT48" s="587"/>
      <c r="CU48" s="587"/>
      <c r="CV48" s="587"/>
      <c r="CW48" s="587"/>
      <c r="CX48" s="587"/>
      <c r="CY48" s="588"/>
      <c r="CZ48" s="589" t="s">
        <v>112</v>
      </c>
      <c r="DA48" s="590"/>
      <c r="DB48" s="590"/>
      <c r="DC48" s="591"/>
      <c r="DD48" s="592" t="s">
        <v>112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339</v>
      </c>
      <c r="CE49" s="568"/>
      <c r="CF49" s="568"/>
      <c r="CG49" s="568"/>
      <c r="CH49" s="568"/>
      <c r="CI49" s="568"/>
      <c r="CJ49" s="568"/>
      <c r="CK49" s="568"/>
      <c r="CL49" s="568"/>
      <c r="CM49" s="568"/>
      <c r="CN49" s="568"/>
      <c r="CO49" s="568"/>
      <c r="CP49" s="568"/>
      <c r="CQ49" s="569"/>
      <c r="CR49" s="570">
        <v>280152448</v>
      </c>
      <c r="CS49" s="571"/>
      <c r="CT49" s="571"/>
      <c r="CU49" s="571"/>
      <c r="CV49" s="571"/>
      <c r="CW49" s="571"/>
      <c r="CX49" s="571"/>
      <c r="CY49" s="572"/>
      <c r="CZ49" s="573">
        <v>100</v>
      </c>
      <c r="DA49" s="574"/>
      <c r="DB49" s="574"/>
      <c r="DC49" s="575"/>
      <c r="DD49" s="576">
        <v>193869048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5" zoomScaleNormal="85" zoomScaleSheetLayoutView="70" workbookViewId="0">
      <selection activeCell="B74" sqref="B74:P74"/>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341</v>
      </c>
      <c r="DK2" s="1105"/>
      <c r="DL2" s="1105"/>
      <c r="DM2" s="1105"/>
      <c r="DN2" s="1105"/>
      <c r="DO2" s="1106"/>
      <c r="DP2" s="200"/>
      <c r="DQ2" s="1104" t="s">
        <v>342</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343</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345</v>
      </c>
      <c r="B5" s="990"/>
      <c r="C5" s="990"/>
      <c r="D5" s="990"/>
      <c r="E5" s="990"/>
      <c r="F5" s="990"/>
      <c r="G5" s="990"/>
      <c r="H5" s="990"/>
      <c r="I5" s="990"/>
      <c r="J5" s="990"/>
      <c r="K5" s="990"/>
      <c r="L5" s="990"/>
      <c r="M5" s="990"/>
      <c r="N5" s="990"/>
      <c r="O5" s="990"/>
      <c r="P5" s="991"/>
      <c r="Q5" s="995" t="s">
        <v>346</v>
      </c>
      <c r="R5" s="996"/>
      <c r="S5" s="996"/>
      <c r="T5" s="996"/>
      <c r="U5" s="997"/>
      <c r="V5" s="995" t="s">
        <v>347</v>
      </c>
      <c r="W5" s="996"/>
      <c r="X5" s="996"/>
      <c r="Y5" s="996"/>
      <c r="Z5" s="997"/>
      <c r="AA5" s="995" t="s">
        <v>348</v>
      </c>
      <c r="AB5" s="996"/>
      <c r="AC5" s="996"/>
      <c r="AD5" s="996"/>
      <c r="AE5" s="996"/>
      <c r="AF5" s="1107" t="s">
        <v>349</v>
      </c>
      <c r="AG5" s="996"/>
      <c r="AH5" s="996"/>
      <c r="AI5" s="996"/>
      <c r="AJ5" s="1011"/>
      <c r="AK5" s="996" t="s">
        <v>350</v>
      </c>
      <c r="AL5" s="996"/>
      <c r="AM5" s="996"/>
      <c r="AN5" s="996"/>
      <c r="AO5" s="997"/>
      <c r="AP5" s="995" t="s">
        <v>351</v>
      </c>
      <c r="AQ5" s="996"/>
      <c r="AR5" s="996"/>
      <c r="AS5" s="996"/>
      <c r="AT5" s="997"/>
      <c r="AU5" s="995" t="s">
        <v>352</v>
      </c>
      <c r="AV5" s="996"/>
      <c r="AW5" s="996"/>
      <c r="AX5" s="996"/>
      <c r="AY5" s="1011"/>
      <c r="AZ5" s="207"/>
      <c r="BA5" s="207"/>
      <c r="BB5" s="207"/>
      <c r="BC5" s="207"/>
      <c r="BD5" s="207"/>
      <c r="BE5" s="208"/>
      <c r="BF5" s="208"/>
      <c r="BG5" s="208"/>
      <c r="BH5" s="208"/>
      <c r="BI5" s="208"/>
      <c r="BJ5" s="208"/>
      <c r="BK5" s="208"/>
      <c r="BL5" s="208"/>
      <c r="BM5" s="208"/>
      <c r="BN5" s="208"/>
      <c r="BO5" s="208"/>
      <c r="BP5" s="208"/>
      <c r="BQ5" s="989" t="s">
        <v>353</v>
      </c>
      <c r="BR5" s="990"/>
      <c r="BS5" s="990"/>
      <c r="BT5" s="990"/>
      <c r="BU5" s="990"/>
      <c r="BV5" s="990"/>
      <c r="BW5" s="990"/>
      <c r="BX5" s="990"/>
      <c r="BY5" s="990"/>
      <c r="BZ5" s="990"/>
      <c r="CA5" s="990"/>
      <c r="CB5" s="990"/>
      <c r="CC5" s="990"/>
      <c r="CD5" s="990"/>
      <c r="CE5" s="990"/>
      <c r="CF5" s="990"/>
      <c r="CG5" s="991"/>
      <c r="CH5" s="995" t="s">
        <v>354</v>
      </c>
      <c r="CI5" s="996"/>
      <c r="CJ5" s="996"/>
      <c r="CK5" s="996"/>
      <c r="CL5" s="997"/>
      <c r="CM5" s="995" t="s">
        <v>355</v>
      </c>
      <c r="CN5" s="996"/>
      <c r="CO5" s="996"/>
      <c r="CP5" s="996"/>
      <c r="CQ5" s="997"/>
      <c r="CR5" s="995" t="s">
        <v>356</v>
      </c>
      <c r="CS5" s="996"/>
      <c r="CT5" s="996"/>
      <c r="CU5" s="996"/>
      <c r="CV5" s="997"/>
      <c r="CW5" s="995" t="s">
        <v>357</v>
      </c>
      <c r="CX5" s="996"/>
      <c r="CY5" s="996"/>
      <c r="CZ5" s="996"/>
      <c r="DA5" s="997"/>
      <c r="DB5" s="995" t="s">
        <v>358</v>
      </c>
      <c r="DC5" s="996"/>
      <c r="DD5" s="996"/>
      <c r="DE5" s="996"/>
      <c r="DF5" s="997"/>
      <c r="DG5" s="1092" t="s">
        <v>359</v>
      </c>
      <c r="DH5" s="1093"/>
      <c r="DI5" s="1093"/>
      <c r="DJ5" s="1093"/>
      <c r="DK5" s="1094"/>
      <c r="DL5" s="1092" t="s">
        <v>360</v>
      </c>
      <c r="DM5" s="1093"/>
      <c r="DN5" s="1093"/>
      <c r="DO5" s="1093"/>
      <c r="DP5" s="1094"/>
      <c r="DQ5" s="995" t="s">
        <v>361</v>
      </c>
      <c r="DR5" s="996"/>
      <c r="DS5" s="996"/>
      <c r="DT5" s="996"/>
      <c r="DU5" s="997"/>
      <c r="DV5" s="995" t="s">
        <v>352</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362</v>
      </c>
      <c r="C7" s="1045"/>
      <c r="D7" s="1045"/>
      <c r="E7" s="1045"/>
      <c r="F7" s="1045"/>
      <c r="G7" s="1045"/>
      <c r="H7" s="1045"/>
      <c r="I7" s="1045"/>
      <c r="J7" s="1045"/>
      <c r="K7" s="1045"/>
      <c r="L7" s="1045"/>
      <c r="M7" s="1045"/>
      <c r="N7" s="1045"/>
      <c r="O7" s="1045"/>
      <c r="P7" s="1046"/>
      <c r="Q7" s="1098">
        <v>288940</v>
      </c>
      <c r="R7" s="1099"/>
      <c r="S7" s="1099"/>
      <c r="T7" s="1099"/>
      <c r="U7" s="1099"/>
      <c r="V7" s="1099">
        <v>280538</v>
      </c>
      <c r="W7" s="1099"/>
      <c r="X7" s="1099"/>
      <c r="Y7" s="1099"/>
      <c r="Z7" s="1099"/>
      <c r="AA7" s="1099">
        <v>8402</v>
      </c>
      <c r="AB7" s="1099"/>
      <c r="AC7" s="1099"/>
      <c r="AD7" s="1099"/>
      <c r="AE7" s="1100"/>
      <c r="AF7" s="1101">
        <v>6600</v>
      </c>
      <c r="AG7" s="1102"/>
      <c r="AH7" s="1102"/>
      <c r="AI7" s="1102"/>
      <c r="AJ7" s="1103"/>
      <c r="AK7" s="1085"/>
      <c r="AL7" s="1086"/>
      <c r="AM7" s="1086"/>
      <c r="AN7" s="1086"/>
      <c r="AO7" s="1086"/>
      <c r="AP7" s="1086">
        <v>287512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550</v>
      </c>
      <c r="BT7" s="1090"/>
      <c r="BU7" s="1090"/>
      <c r="BV7" s="1090"/>
      <c r="BW7" s="1090"/>
      <c r="BX7" s="1090"/>
      <c r="BY7" s="1090"/>
      <c r="BZ7" s="1090"/>
      <c r="CA7" s="1090"/>
      <c r="CB7" s="1090"/>
      <c r="CC7" s="1090"/>
      <c r="CD7" s="1090"/>
      <c r="CE7" s="1090"/>
      <c r="CF7" s="1090"/>
      <c r="CG7" s="1091"/>
      <c r="CH7" s="1082">
        <v>-4</v>
      </c>
      <c r="CI7" s="1083"/>
      <c r="CJ7" s="1083"/>
      <c r="CK7" s="1083"/>
      <c r="CL7" s="1084"/>
      <c r="CM7" s="1082">
        <v>533</v>
      </c>
      <c r="CN7" s="1083"/>
      <c r="CO7" s="1083"/>
      <c r="CP7" s="1083"/>
      <c r="CQ7" s="1084"/>
      <c r="CR7" s="1082">
        <v>50</v>
      </c>
      <c r="CS7" s="1083"/>
      <c r="CT7" s="1083"/>
      <c r="CU7" s="1083"/>
      <c r="CV7" s="1084"/>
      <c r="CW7" s="983" t="s">
        <v>486</v>
      </c>
      <c r="CX7" s="984"/>
      <c r="CY7" s="984"/>
      <c r="CZ7" s="984"/>
      <c r="DA7" s="985"/>
      <c r="DB7" s="983"/>
      <c r="DC7" s="984"/>
      <c r="DD7" s="984"/>
      <c r="DE7" s="984"/>
      <c r="DF7" s="985"/>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x14ac:dyDescent="0.15">
      <c r="A8" s="212">
        <v>2</v>
      </c>
      <c r="B8" s="1031" t="s">
        <v>363</v>
      </c>
      <c r="C8" s="1032"/>
      <c r="D8" s="1032"/>
      <c r="E8" s="1032"/>
      <c r="F8" s="1032"/>
      <c r="G8" s="1032"/>
      <c r="H8" s="1032"/>
      <c r="I8" s="1032"/>
      <c r="J8" s="1032"/>
      <c r="K8" s="1032"/>
      <c r="L8" s="1032"/>
      <c r="M8" s="1032"/>
      <c r="N8" s="1032"/>
      <c r="O8" s="1032"/>
      <c r="P8" s="1033"/>
      <c r="Q8" s="1037">
        <v>200</v>
      </c>
      <c r="R8" s="1038"/>
      <c r="S8" s="1038"/>
      <c r="T8" s="1038"/>
      <c r="U8" s="1038"/>
      <c r="V8" s="1038">
        <v>180</v>
      </c>
      <c r="W8" s="1038"/>
      <c r="X8" s="1038"/>
      <c r="Y8" s="1038"/>
      <c r="Z8" s="1038"/>
      <c r="AA8" s="1038">
        <v>20</v>
      </c>
      <c r="AB8" s="1038"/>
      <c r="AC8" s="1038"/>
      <c r="AD8" s="1038"/>
      <c r="AE8" s="1039"/>
      <c r="AF8" s="1013">
        <v>8</v>
      </c>
      <c r="AG8" s="1014"/>
      <c r="AH8" s="1014"/>
      <c r="AI8" s="1014"/>
      <c r="AJ8" s="1015"/>
      <c r="AK8" s="1080">
        <v>32</v>
      </c>
      <c r="AL8" s="1081"/>
      <c r="AM8" s="1081"/>
      <c r="AN8" s="1081"/>
      <c r="AO8" s="1081"/>
      <c r="AP8" s="1081">
        <v>725</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551</v>
      </c>
      <c r="BT8" s="1009"/>
      <c r="BU8" s="1009"/>
      <c r="BV8" s="1009"/>
      <c r="BW8" s="1009"/>
      <c r="BX8" s="1009"/>
      <c r="BY8" s="1009"/>
      <c r="BZ8" s="1009"/>
      <c r="CA8" s="1009"/>
      <c r="CB8" s="1009"/>
      <c r="CC8" s="1009"/>
      <c r="CD8" s="1009"/>
      <c r="CE8" s="1009"/>
      <c r="CF8" s="1009"/>
      <c r="CG8" s="1010"/>
      <c r="CH8" s="983">
        <v>0</v>
      </c>
      <c r="CI8" s="984"/>
      <c r="CJ8" s="984"/>
      <c r="CK8" s="984"/>
      <c r="CL8" s="985"/>
      <c r="CM8" s="983">
        <v>587</v>
      </c>
      <c r="CN8" s="984"/>
      <c r="CO8" s="984"/>
      <c r="CP8" s="984"/>
      <c r="CQ8" s="985"/>
      <c r="CR8" s="983">
        <v>530</v>
      </c>
      <c r="CS8" s="984"/>
      <c r="CT8" s="984"/>
      <c r="CU8" s="984"/>
      <c r="CV8" s="985"/>
      <c r="CW8" s="983" t="s">
        <v>486</v>
      </c>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t="s">
        <v>364</v>
      </c>
      <c r="C9" s="1032"/>
      <c r="D9" s="1032"/>
      <c r="E9" s="1032"/>
      <c r="F9" s="1032"/>
      <c r="G9" s="1032"/>
      <c r="H9" s="1032"/>
      <c r="I9" s="1032"/>
      <c r="J9" s="1032"/>
      <c r="K9" s="1032"/>
      <c r="L9" s="1032"/>
      <c r="M9" s="1032"/>
      <c r="N9" s="1032"/>
      <c r="O9" s="1032"/>
      <c r="P9" s="1033"/>
      <c r="Q9" s="1037">
        <v>595</v>
      </c>
      <c r="R9" s="1038"/>
      <c r="S9" s="1038"/>
      <c r="T9" s="1038"/>
      <c r="U9" s="1038"/>
      <c r="V9" s="1038">
        <v>595</v>
      </c>
      <c r="W9" s="1038"/>
      <c r="X9" s="1038"/>
      <c r="Y9" s="1038"/>
      <c r="Z9" s="1038"/>
      <c r="AA9" s="1038" t="s">
        <v>542</v>
      </c>
      <c r="AB9" s="1038"/>
      <c r="AC9" s="1038"/>
      <c r="AD9" s="1038"/>
      <c r="AE9" s="1039"/>
      <c r="AF9" s="1013" t="s">
        <v>112</v>
      </c>
      <c r="AG9" s="1014"/>
      <c r="AH9" s="1014"/>
      <c r="AI9" s="1014"/>
      <c r="AJ9" s="1015"/>
      <c r="AK9" s="1080">
        <v>309</v>
      </c>
      <c r="AL9" s="1081"/>
      <c r="AM9" s="1081"/>
      <c r="AN9" s="1081"/>
      <c r="AO9" s="1081"/>
      <c r="AP9" s="1081">
        <v>1521</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552</v>
      </c>
      <c r="BT9" s="1009"/>
      <c r="BU9" s="1009"/>
      <c r="BV9" s="1009"/>
      <c r="BW9" s="1009"/>
      <c r="BX9" s="1009"/>
      <c r="BY9" s="1009"/>
      <c r="BZ9" s="1009"/>
      <c r="CA9" s="1009"/>
      <c r="CB9" s="1009"/>
      <c r="CC9" s="1009"/>
      <c r="CD9" s="1009"/>
      <c r="CE9" s="1009"/>
      <c r="CF9" s="1009"/>
      <c r="CG9" s="1010"/>
      <c r="CH9" s="983">
        <v>31</v>
      </c>
      <c r="CI9" s="984"/>
      <c r="CJ9" s="984"/>
      <c r="CK9" s="984"/>
      <c r="CL9" s="985"/>
      <c r="CM9" s="983">
        <v>170</v>
      </c>
      <c r="CN9" s="984"/>
      <c r="CO9" s="984"/>
      <c r="CP9" s="984"/>
      <c r="CQ9" s="985"/>
      <c r="CR9" s="983">
        <v>55</v>
      </c>
      <c r="CS9" s="984"/>
      <c r="CT9" s="984"/>
      <c r="CU9" s="984"/>
      <c r="CV9" s="985"/>
      <c r="CW9" s="983" t="s">
        <v>486</v>
      </c>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t="s">
        <v>365</v>
      </c>
      <c r="C10" s="1032"/>
      <c r="D10" s="1032"/>
      <c r="E10" s="1032"/>
      <c r="F10" s="1032"/>
      <c r="G10" s="1032"/>
      <c r="H10" s="1032"/>
      <c r="I10" s="1032"/>
      <c r="J10" s="1032"/>
      <c r="K10" s="1032"/>
      <c r="L10" s="1032"/>
      <c r="M10" s="1032"/>
      <c r="N10" s="1032"/>
      <c r="O10" s="1032"/>
      <c r="P10" s="1033"/>
      <c r="Q10" s="1037">
        <v>84</v>
      </c>
      <c r="R10" s="1038"/>
      <c r="S10" s="1038"/>
      <c r="T10" s="1038"/>
      <c r="U10" s="1038"/>
      <c r="V10" s="1038">
        <v>84</v>
      </c>
      <c r="W10" s="1038"/>
      <c r="X10" s="1038"/>
      <c r="Y10" s="1038"/>
      <c r="Z10" s="1038"/>
      <c r="AA10" s="1038">
        <v>0</v>
      </c>
      <c r="AB10" s="1038"/>
      <c r="AC10" s="1038"/>
      <c r="AD10" s="1038"/>
      <c r="AE10" s="1039"/>
      <c r="AF10" s="1013">
        <v>0</v>
      </c>
      <c r="AG10" s="1014"/>
      <c r="AH10" s="1014"/>
      <c r="AI10" s="1014"/>
      <c r="AJ10" s="1015"/>
      <c r="AK10" s="1080">
        <v>2</v>
      </c>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553</v>
      </c>
      <c r="BT10" s="1009"/>
      <c r="BU10" s="1009"/>
      <c r="BV10" s="1009"/>
      <c r="BW10" s="1009"/>
      <c r="BX10" s="1009"/>
      <c r="BY10" s="1009"/>
      <c r="BZ10" s="1009"/>
      <c r="CA10" s="1009"/>
      <c r="CB10" s="1009"/>
      <c r="CC10" s="1009"/>
      <c r="CD10" s="1009"/>
      <c r="CE10" s="1009"/>
      <c r="CF10" s="1009"/>
      <c r="CG10" s="1010"/>
      <c r="CH10" s="983">
        <v>10</v>
      </c>
      <c r="CI10" s="984"/>
      <c r="CJ10" s="984"/>
      <c r="CK10" s="984"/>
      <c r="CL10" s="985"/>
      <c r="CM10" s="983">
        <v>383</v>
      </c>
      <c r="CN10" s="984"/>
      <c r="CO10" s="984"/>
      <c r="CP10" s="984"/>
      <c r="CQ10" s="985"/>
      <c r="CR10" s="983">
        <v>150</v>
      </c>
      <c r="CS10" s="984"/>
      <c r="CT10" s="984"/>
      <c r="CU10" s="984"/>
      <c r="CV10" s="985"/>
      <c r="CW10" s="983">
        <v>6</v>
      </c>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t="s">
        <v>366</v>
      </c>
      <c r="C11" s="1032"/>
      <c r="D11" s="1032"/>
      <c r="E11" s="1032"/>
      <c r="F11" s="1032"/>
      <c r="G11" s="1032"/>
      <c r="H11" s="1032"/>
      <c r="I11" s="1032"/>
      <c r="J11" s="1032"/>
      <c r="K11" s="1032"/>
      <c r="L11" s="1032"/>
      <c r="M11" s="1032"/>
      <c r="N11" s="1032"/>
      <c r="O11" s="1032"/>
      <c r="P11" s="1033"/>
      <c r="Q11" s="1037">
        <v>10</v>
      </c>
      <c r="R11" s="1038"/>
      <c r="S11" s="1038"/>
      <c r="T11" s="1038"/>
      <c r="U11" s="1038"/>
      <c r="V11" s="1038">
        <v>5</v>
      </c>
      <c r="W11" s="1038"/>
      <c r="X11" s="1038"/>
      <c r="Y11" s="1038"/>
      <c r="Z11" s="1038"/>
      <c r="AA11" s="1038">
        <v>5</v>
      </c>
      <c r="AB11" s="1038"/>
      <c r="AC11" s="1038"/>
      <c r="AD11" s="1038"/>
      <c r="AE11" s="1039"/>
      <c r="AF11" s="1013">
        <v>4</v>
      </c>
      <c r="AG11" s="1014"/>
      <c r="AH11" s="1014"/>
      <c r="AI11" s="1014"/>
      <c r="AJ11" s="1015"/>
      <c r="AK11" s="1080">
        <v>5</v>
      </c>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554</v>
      </c>
      <c r="BT11" s="1009"/>
      <c r="BU11" s="1009"/>
      <c r="BV11" s="1009"/>
      <c r="BW11" s="1009"/>
      <c r="BX11" s="1009"/>
      <c r="BY11" s="1009"/>
      <c r="BZ11" s="1009"/>
      <c r="CA11" s="1009"/>
      <c r="CB11" s="1009"/>
      <c r="CC11" s="1009"/>
      <c r="CD11" s="1009"/>
      <c r="CE11" s="1009"/>
      <c r="CF11" s="1009"/>
      <c r="CG11" s="1010"/>
      <c r="CH11" s="983">
        <v>0</v>
      </c>
      <c r="CI11" s="984"/>
      <c r="CJ11" s="984"/>
      <c r="CK11" s="984"/>
      <c r="CL11" s="985"/>
      <c r="CM11" s="983">
        <v>169</v>
      </c>
      <c r="CN11" s="984"/>
      <c r="CO11" s="984"/>
      <c r="CP11" s="984"/>
      <c r="CQ11" s="985"/>
      <c r="CR11" s="983">
        <v>50</v>
      </c>
      <c r="CS11" s="984"/>
      <c r="CT11" s="984"/>
      <c r="CU11" s="984"/>
      <c r="CV11" s="985"/>
      <c r="CW11" s="983">
        <v>19</v>
      </c>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t="s">
        <v>367</v>
      </c>
      <c r="C12" s="1032"/>
      <c r="D12" s="1032"/>
      <c r="E12" s="1032"/>
      <c r="F12" s="1032"/>
      <c r="G12" s="1032"/>
      <c r="H12" s="1032"/>
      <c r="I12" s="1032"/>
      <c r="J12" s="1032"/>
      <c r="K12" s="1032"/>
      <c r="L12" s="1032"/>
      <c r="M12" s="1032"/>
      <c r="N12" s="1032"/>
      <c r="O12" s="1032"/>
      <c r="P12" s="1033"/>
      <c r="Q12" s="1037">
        <v>37694</v>
      </c>
      <c r="R12" s="1038"/>
      <c r="S12" s="1038"/>
      <c r="T12" s="1038"/>
      <c r="U12" s="1038"/>
      <c r="V12" s="1038">
        <v>37694</v>
      </c>
      <c r="W12" s="1038"/>
      <c r="X12" s="1038"/>
      <c r="Y12" s="1038"/>
      <c r="Z12" s="1038"/>
      <c r="AA12" s="1038" t="s">
        <v>542</v>
      </c>
      <c r="AB12" s="1038"/>
      <c r="AC12" s="1038"/>
      <c r="AD12" s="1038"/>
      <c r="AE12" s="1039"/>
      <c r="AF12" s="1013" t="s">
        <v>112</v>
      </c>
      <c r="AG12" s="1014"/>
      <c r="AH12" s="1014"/>
      <c r="AI12" s="1014"/>
      <c r="AJ12" s="1015"/>
      <c r="AK12" s="1080">
        <v>37694</v>
      </c>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555</v>
      </c>
      <c r="BT12" s="1009"/>
      <c r="BU12" s="1009"/>
      <c r="BV12" s="1009"/>
      <c r="BW12" s="1009"/>
      <c r="BX12" s="1009"/>
      <c r="BY12" s="1009"/>
      <c r="BZ12" s="1009"/>
      <c r="CA12" s="1009"/>
      <c r="CB12" s="1009"/>
      <c r="CC12" s="1009"/>
      <c r="CD12" s="1009"/>
      <c r="CE12" s="1009"/>
      <c r="CF12" s="1009"/>
      <c r="CG12" s="1010"/>
      <c r="CH12" s="983">
        <v>1</v>
      </c>
      <c r="CI12" s="984"/>
      <c r="CJ12" s="984"/>
      <c r="CK12" s="984"/>
      <c r="CL12" s="985"/>
      <c r="CM12" s="983">
        <v>43</v>
      </c>
      <c r="CN12" s="984"/>
      <c r="CO12" s="984"/>
      <c r="CP12" s="984"/>
      <c r="CQ12" s="985"/>
      <c r="CR12" s="983">
        <v>2</v>
      </c>
      <c r="CS12" s="984"/>
      <c r="CT12" s="984"/>
      <c r="CU12" s="984"/>
      <c r="CV12" s="985"/>
      <c r="CW12" s="983" t="s">
        <v>486</v>
      </c>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556</v>
      </c>
      <c r="BT13" s="1009"/>
      <c r="BU13" s="1009"/>
      <c r="BV13" s="1009"/>
      <c r="BW13" s="1009"/>
      <c r="BX13" s="1009"/>
      <c r="BY13" s="1009"/>
      <c r="BZ13" s="1009"/>
      <c r="CA13" s="1009"/>
      <c r="CB13" s="1009"/>
      <c r="CC13" s="1009"/>
      <c r="CD13" s="1009"/>
      <c r="CE13" s="1009"/>
      <c r="CF13" s="1009"/>
      <c r="CG13" s="1010"/>
      <c r="CH13" s="983">
        <v>-3</v>
      </c>
      <c r="CI13" s="984"/>
      <c r="CJ13" s="984"/>
      <c r="CK13" s="984"/>
      <c r="CL13" s="985"/>
      <c r="CM13" s="983">
        <v>514</v>
      </c>
      <c r="CN13" s="984"/>
      <c r="CO13" s="984"/>
      <c r="CP13" s="984"/>
      <c r="CQ13" s="985"/>
      <c r="CR13" s="983">
        <v>100</v>
      </c>
      <c r="CS13" s="984"/>
      <c r="CT13" s="984"/>
      <c r="CU13" s="984"/>
      <c r="CV13" s="985"/>
      <c r="CW13" s="983" t="s">
        <v>486</v>
      </c>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t="s">
        <v>563</v>
      </c>
      <c r="BS14" s="1008" t="s">
        <v>557</v>
      </c>
      <c r="BT14" s="1009"/>
      <c r="BU14" s="1009"/>
      <c r="BV14" s="1009"/>
      <c r="BW14" s="1009"/>
      <c r="BX14" s="1009"/>
      <c r="BY14" s="1009"/>
      <c r="BZ14" s="1009"/>
      <c r="CA14" s="1009"/>
      <c r="CB14" s="1009"/>
      <c r="CC14" s="1009"/>
      <c r="CD14" s="1009"/>
      <c r="CE14" s="1009"/>
      <c r="CF14" s="1009"/>
      <c r="CG14" s="1010"/>
      <c r="CH14" s="983">
        <v>0</v>
      </c>
      <c r="CI14" s="984"/>
      <c r="CJ14" s="984"/>
      <c r="CK14" s="984"/>
      <c r="CL14" s="985"/>
      <c r="CM14" s="983">
        <v>11</v>
      </c>
      <c r="CN14" s="984"/>
      <c r="CO14" s="984"/>
      <c r="CP14" s="984"/>
      <c r="CQ14" s="985"/>
      <c r="CR14" s="983">
        <v>10</v>
      </c>
      <c r="CS14" s="984"/>
      <c r="CT14" s="984"/>
      <c r="CU14" s="984"/>
      <c r="CV14" s="985"/>
      <c r="CW14" s="983" t="s">
        <v>486</v>
      </c>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t="s">
        <v>563</v>
      </c>
      <c r="BS15" s="1008" t="s">
        <v>558</v>
      </c>
      <c r="BT15" s="1009"/>
      <c r="BU15" s="1009"/>
      <c r="BV15" s="1009"/>
      <c r="BW15" s="1009"/>
      <c r="BX15" s="1009"/>
      <c r="BY15" s="1009"/>
      <c r="BZ15" s="1009"/>
      <c r="CA15" s="1009"/>
      <c r="CB15" s="1009"/>
      <c r="CC15" s="1009"/>
      <c r="CD15" s="1009"/>
      <c r="CE15" s="1009"/>
      <c r="CF15" s="1009"/>
      <c r="CG15" s="1010"/>
      <c r="CH15" s="983">
        <v>22</v>
      </c>
      <c r="CI15" s="984"/>
      <c r="CJ15" s="984"/>
      <c r="CK15" s="984"/>
      <c r="CL15" s="985"/>
      <c r="CM15" s="983">
        <v>1371</v>
      </c>
      <c r="CN15" s="984"/>
      <c r="CO15" s="984"/>
      <c r="CP15" s="984"/>
      <c r="CQ15" s="985"/>
      <c r="CR15" s="983">
        <v>110</v>
      </c>
      <c r="CS15" s="984"/>
      <c r="CT15" s="984"/>
      <c r="CU15" s="984"/>
      <c r="CV15" s="985"/>
      <c r="CW15" s="983">
        <v>1</v>
      </c>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t="s">
        <v>559</v>
      </c>
      <c r="BT16" s="1009"/>
      <c r="BU16" s="1009"/>
      <c r="BV16" s="1009"/>
      <c r="BW16" s="1009"/>
      <c r="BX16" s="1009"/>
      <c r="BY16" s="1009"/>
      <c r="BZ16" s="1009"/>
      <c r="CA16" s="1009"/>
      <c r="CB16" s="1009"/>
      <c r="CC16" s="1009"/>
      <c r="CD16" s="1009"/>
      <c r="CE16" s="1009"/>
      <c r="CF16" s="1009"/>
      <c r="CG16" s="1010"/>
      <c r="CH16" s="983">
        <v>18</v>
      </c>
      <c r="CI16" s="984"/>
      <c r="CJ16" s="984"/>
      <c r="CK16" s="984"/>
      <c r="CL16" s="985"/>
      <c r="CM16" s="983">
        <v>3029</v>
      </c>
      <c r="CN16" s="984"/>
      <c r="CO16" s="984"/>
      <c r="CP16" s="984"/>
      <c r="CQ16" s="985"/>
      <c r="CR16" s="983">
        <v>2000</v>
      </c>
      <c r="CS16" s="984"/>
      <c r="CT16" s="984"/>
      <c r="CU16" s="984"/>
      <c r="CV16" s="985"/>
      <c r="CW16" s="983" t="s">
        <v>486</v>
      </c>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t="s">
        <v>560</v>
      </c>
      <c r="BT17" s="1009"/>
      <c r="BU17" s="1009"/>
      <c r="BV17" s="1009"/>
      <c r="BW17" s="1009"/>
      <c r="BX17" s="1009"/>
      <c r="BY17" s="1009"/>
      <c r="BZ17" s="1009"/>
      <c r="CA17" s="1009"/>
      <c r="CB17" s="1009"/>
      <c r="CC17" s="1009"/>
      <c r="CD17" s="1009"/>
      <c r="CE17" s="1009"/>
      <c r="CF17" s="1009"/>
      <c r="CG17" s="1010"/>
      <c r="CH17" s="983">
        <v>-3</v>
      </c>
      <c r="CI17" s="984"/>
      <c r="CJ17" s="984"/>
      <c r="CK17" s="984"/>
      <c r="CL17" s="985"/>
      <c r="CM17" s="983">
        <v>8</v>
      </c>
      <c r="CN17" s="984"/>
      <c r="CO17" s="984"/>
      <c r="CP17" s="984"/>
      <c r="CQ17" s="985"/>
      <c r="CR17" s="983">
        <v>30</v>
      </c>
      <c r="CS17" s="984"/>
      <c r="CT17" s="984"/>
      <c r="CU17" s="984"/>
      <c r="CV17" s="985"/>
      <c r="CW17" s="983" t="s">
        <v>486</v>
      </c>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t="s">
        <v>561</v>
      </c>
      <c r="BT18" s="1009"/>
      <c r="BU18" s="1009"/>
      <c r="BV18" s="1009"/>
      <c r="BW18" s="1009"/>
      <c r="BX18" s="1009"/>
      <c r="BY18" s="1009"/>
      <c r="BZ18" s="1009"/>
      <c r="CA18" s="1009"/>
      <c r="CB18" s="1009"/>
      <c r="CC18" s="1009"/>
      <c r="CD18" s="1009"/>
      <c r="CE18" s="1009"/>
      <c r="CF18" s="1009"/>
      <c r="CG18" s="1010"/>
      <c r="CH18" s="983">
        <v>-46</v>
      </c>
      <c r="CI18" s="984"/>
      <c r="CJ18" s="984"/>
      <c r="CK18" s="984"/>
      <c r="CL18" s="985"/>
      <c r="CM18" s="983">
        <v>2222</v>
      </c>
      <c r="CN18" s="984"/>
      <c r="CO18" s="984"/>
      <c r="CP18" s="984"/>
      <c r="CQ18" s="985"/>
      <c r="CR18" s="983">
        <v>5</v>
      </c>
      <c r="CS18" s="984"/>
      <c r="CT18" s="984"/>
      <c r="CU18" s="984"/>
      <c r="CV18" s="985"/>
      <c r="CW18" s="983" t="s">
        <v>486</v>
      </c>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t="s">
        <v>562</v>
      </c>
      <c r="BT19" s="1009"/>
      <c r="BU19" s="1009"/>
      <c r="BV19" s="1009"/>
      <c r="BW19" s="1009"/>
      <c r="BX19" s="1009"/>
      <c r="BY19" s="1009"/>
      <c r="BZ19" s="1009"/>
      <c r="CA19" s="1009"/>
      <c r="CB19" s="1009"/>
      <c r="CC19" s="1009"/>
      <c r="CD19" s="1009"/>
      <c r="CE19" s="1009"/>
      <c r="CF19" s="1009"/>
      <c r="CG19" s="1010"/>
      <c r="CH19" s="983">
        <v>13</v>
      </c>
      <c r="CI19" s="984"/>
      <c r="CJ19" s="984"/>
      <c r="CK19" s="984"/>
      <c r="CL19" s="985"/>
      <c r="CM19" s="983">
        <v>307</v>
      </c>
      <c r="CN19" s="984"/>
      <c r="CO19" s="984"/>
      <c r="CP19" s="984"/>
      <c r="CQ19" s="985"/>
      <c r="CR19" s="983">
        <v>195</v>
      </c>
      <c r="CS19" s="984"/>
      <c r="CT19" s="984"/>
      <c r="CU19" s="984"/>
      <c r="CV19" s="985"/>
      <c r="CW19" s="983" t="s">
        <v>486</v>
      </c>
      <c r="CX19" s="984"/>
      <c r="CY19" s="984"/>
      <c r="CZ19" s="984"/>
      <c r="DA19" s="985"/>
      <c r="DB19" s="983">
        <v>88</v>
      </c>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369</v>
      </c>
      <c r="B23" s="938" t="s">
        <v>370</v>
      </c>
      <c r="C23" s="939"/>
      <c r="D23" s="939"/>
      <c r="E23" s="939"/>
      <c r="F23" s="939"/>
      <c r="G23" s="939"/>
      <c r="H23" s="939"/>
      <c r="I23" s="939"/>
      <c r="J23" s="939"/>
      <c r="K23" s="939"/>
      <c r="L23" s="939"/>
      <c r="M23" s="939"/>
      <c r="N23" s="939"/>
      <c r="O23" s="939"/>
      <c r="P23" s="940"/>
      <c r="Q23" s="1062">
        <v>289194</v>
      </c>
      <c r="R23" s="1063"/>
      <c r="S23" s="1063"/>
      <c r="T23" s="1063"/>
      <c r="U23" s="1063"/>
      <c r="V23" s="1063">
        <v>280768</v>
      </c>
      <c r="W23" s="1063"/>
      <c r="X23" s="1063"/>
      <c r="Y23" s="1063"/>
      <c r="Z23" s="1063"/>
      <c r="AA23" s="1063">
        <v>8426</v>
      </c>
      <c r="AB23" s="1063"/>
      <c r="AC23" s="1063"/>
      <c r="AD23" s="1063"/>
      <c r="AE23" s="1064"/>
      <c r="AF23" s="1065">
        <v>6612</v>
      </c>
      <c r="AG23" s="1063"/>
      <c r="AH23" s="1063"/>
      <c r="AI23" s="1063"/>
      <c r="AJ23" s="1066"/>
      <c r="AK23" s="1067"/>
      <c r="AL23" s="1068"/>
      <c r="AM23" s="1068"/>
      <c r="AN23" s="1068"/>
      <c r="AO23" s="1068"/>
      <c r="AP23" s="1063">
        <v>289758</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345</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352</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381</v>
      </c>
      <c r="C28" s="1045"/>
      <c r="D28" s="1045"/>
      <c r="E28" s="1045"/>
      <c r="F28" s="1045"/>
      <c r="G28" s="1045"/>
      <c r="H28" s="1045"/>
      <c r="I28" s="1045"/>
      <c r="J28" s="1045"/>
      <c r="K28" s="1045"/>
      <c r="L28" s="1045"/>
      <c r="M28" s="1045"/>
      <c r="N28" s="1045"/>
      <c r="O28" s="1045"/>
      <c r="P28" s="1046"/>
      <c r="Q28" s="1047">
        <v>83284</v>
      </c>
      <c r="R28" s="1048"/>
      <c r="S28" s="1048"/>
      <c r="T28" s="1048"/>
      <c r="U28" s="1048"/>
      <c r="V28" s="1048">
        <v>82335</v>
      </c>
      <c r="W28" s="1048"/>
      <c r="X28" s="1048"/>
      <c r="Y28" s="1048"/>
      <c r="Z28" s="1048"/>
      <c r="AA28" s="1048">
        <v>949</v>
      </c>
      <c r="AB28" s="1048"/>
      <c r="AC28" s="1048"/>
      <c r="AD28" s="1048"/>
      <c r="AE28" s="1049"/>
      <c r="AF28" s="1050">
        <v>949</v>
      </c>
      <c r="AG28" s="1048"/>
      <c r="AH28" s="1048"/>
      <c r="AI28" s="1048"/>
      <c r="AJ28" s="1051"/>
      <c r="AK28" s="1052"/>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382</v>
      </c>
      <c r="C29" s="1032"/>
      <c r="D29" s="1032"/>
      <c r="E29" s="1032"/>
      <c r="F29" s="1032"/>
      <c r="G29" s="1032"/>
      <c r="H29" s="1032"/>
      <c r="I29" s="1032"/>
      <c r="J29" s="1032"/>
      <c r="K29" s="1032"/>
      <c r="L29" s="1032"/>
      <c r="M29" s="1032"/>
      <c r="N29" s="1032"/>
      <c r="O29" s="1032"/>
      <c r="P29" s="1033"/>
      <c r="Q29" s="1037">
        <v>55645</v>
      </c>
      <c r="R29" s="1038"/>
      <c r="S29" s="1038"/>
      <c r="T29" s="1038"/>
      <c r="U29" s="1038"/>
      <c r="V29" s="1038">
        <v>55213</v>
      </c>
      <c r="W29" s="1038"/>
      <c r="X29" s="1038"/>
      <c r="Y29" s="1038"/>
      <c r="Z29" s="1038"/>
      <c r="AA29" s="1038">
        <f>Q29-V29</f>
        <v>432</v>
      </c>
      <c r="AB29" s="1038"/>
      <c r="AC29" s="1038"/>
      <c r="AD29" s="1038"/>
      <c r="AE29" s="1039"/>
      <c r="AF29" s="1013">
        <v>432</v>
      </c>
      <c r="AG29" s="1014"/>
      <c r="AH29" s="1014"/>
      <c r="AI29" s="1014"/>
      <c r="AJ29" s="1015"/>
      <c r="AK29" s="974"/>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383</v>
      </c>
      <c r="C30" s="1032"/>
      <c r="D30" s="1032"/>
      <c r="E30" s="1032"/>
      <c r="F30" s="1032"/>
      <c r="G30" s="1032"/>
      <c r="H30" s="1032"/>
      <c r="I30" s="1032"/>
      <c r="J30" s="1032"/>
      <c r="K30" s="1032"/>
      <c r="L30" s="1032"/>
      <c r="M30" s="1032"/>
      <c r="N30" s="1032"/>
      <c r="O30" s="1032"/>
      <c r="P30" s="1033"/>
      <c r="Q30" s="1037">
        <v>7721</v>
      </c>
      <c r="R30" s="1038"/>
      <c r="S30" s="1038"/>
      <c r="T30" s="1038"/>
      <c r="U30" s="1038"/>
      <c r="V30" s="1038">
        <v>7704</v>
      </c>
      <c r="W30" s="1038"/>
      <c r="X30" s="1038"/>
      <c r="Y30" s="1038"/>
      <c r="Z30" s="1038"/>
      <c r="AA30" s="1038">
        <f t="shared" ref="AA30:AA39" si="0">Q30-V30</f>
        <v>17</v>
      </c>
      <c r="AB30" s="1038"/>
      <c r="AC30" s="1038"/>
      <c r="AD30" s="1038"/>
      <c r="AE30" s="1039"/>
      <c r="AF30" s="1013">
        <v>17</v>
      </c>
      <c r="AG30" s="1014"/>
      <c r="AH30" s="1014"/>
      <c r="AI30" s="1014"/>
      <c r="AJ30" s="1015"/>
      <c r="AK30" s="974"/>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384</v>
      </c>
      <c r="C31" s="1032"/>
      <c r="D31" s="1032"/>
      <c r="E31" s="1032"/>
      <c r="F31" s="1032"/>
      <c r="G31" s="1032"/>
      <c r="H31" s="1032"/>
      <c r="I31" s="1032"/>
      <c r="J31" s="1032"/>
      <c r="K31" s="1032"/>
      <c r="L31" s="1032"/>
      <c r="M31" s="1032"/>
      <c r="N31" s="1032"/>
      <c r="O31" s="1032"/>
      <c r="P31" s="1033"/>
      <c r="Q31" s="1037">
        <v>11751</v>
      </c>
      <c r="R31" s="1038"/>
      <c r="S31" s="1038"/>
      <c r="T31" s="1038"/>
      <c r="U31" s="1038"/>
      <c r="V31" s="1038">
        <v>11070</v>
      </c>
      <c r="W31" s="1038"/>
      <c r="X31" s="1038"/>
      <c r="Y31" s="1038"/>
      <c r="Z31" s="1038"/>
      <c r="AA31" s="1038">
        <f t="shared" si="0"/>
        <v>681</v>
      </c>
      <c r="AB31" s="1038"/>
      <c r="AC31" s="1038"/>
      <c r="AD31" s="1038"/>
      <c r="AE31" s="1039"/>
      <c r="AF31" s="1013">
        <v>681</v>
      </c>
      <c r="AG31" s="1014"/>
      <c r="AH31" s="1014"/>
      <c r="AI31" s="1014"/>
      <c r="AJ31" s="1015"/>
      <c r="AK31" s="974"/>
      <c r="AL31" s="965"/>
      <c r="AM31" s="965"/>
      <c r="AN31" s="965"/>
      <c r="AO31" s="965"/>
      <c r="AP31" s="965"/>
      <c r="AQ31" s="965"/>
      <c r="AR31" s="965"/>
      <c r="AS31" s="965"/>
      <c r="AT31" s="965"/>
      <c r="AU31" s="965"/>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385</v>
      </c>
      <c r="C32" s="1032"/>
      <c r="D32" s="1032"/>
      <c r="E32" s="1032"/>
      <c r="F32" s="1032"/>
      <c r="G32" s="1032"/>
      <c r="H32" s="1032"/>
      <c r="I32" s="1032"/>
      <c r="J32" s="1032"/>
      <c r="K32" s="1032"/>
      <c r="L32" s="1032"/>
      <c r="M32" s="1032"/>
      <c r="N32" s="1032"/>
      <c r="O32" s="1032"/>
      <c r="P32" s="1033"/>
      <c r="Q32" s="1037">
        <v>3835</v>
      </c>
      <c r="R32" s="1038"/>
      <c r="S32" s="1038"/>
      <c r="T32" s="1038"/>
      <c r="U32" s="1038"/>
      <c r="V32" s="1038">
        <v>3700</v>
      </c>
      <c r="W32" s="1038"/>
      <c r="X32" s="1038"/>
      <c r="Y32" s="1038"/>
      <c r="Z32" s="1038"/>
      <c r="AA32" s="1038">
        <f t="shared" si="0"/>
        <v>135</v>
      </c>
      <c r="AB32" s="1038"/>
      <c r="AC32" s="1038"/>
      <c r="AD32" s="1038"/>
      <c r="AE32" s="1039"/>
      <c r="AF32" s="1013">
        <v>136</v>
      </c>
      <c r="AG32" s="1014"/>
      <c r="AH32" s="1014"/>
      <c r="AI32" s="1014"/>
      <c r="AJ32" s="1015"/>
      <c r="AK32" s="974"/>
      <c r="AL32" s="965"/>
      <c r="AM32" s="965"/>
      <c r="AN32" s="965"/>
      <c r="AO32" s="965"/>
      <c r="AP32" s="965">
        <v>2388</v>
      </c>
      <c r="AQ32" s="965"/>
      <c r="AR32" s="965"/>
      <c r="AS32" s="965"/>
      <c r="AT32" s="965"/>
      <c r="AU32" s="965">
        <v>991</v>
      </c>
      <c r="AV32" s="965"/>
      <c r="AW32" s="965"/>
      <c r="AX32" s="965"/>
      <c r="AY32" s="965"/>
      <c r="AZ32" s="1036"/>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386</v>
      </c>
      <c r="C33" s="1032"/>
      <c r="D33" s="1032"/>
      <c r="E33" s="1032"/>
      <c r="F33" s="1032"/>
      <c r="G33" s="1032"/>
      <c r="H33" s="1032"/>
      <c r="I33" s="1032"/>
      <c r="J33" s="1032"/>
      <c r="K33" s="1032"/>
      <c r="L33" s="1032"/>
      <c r="M33" s="1032"/>
      <c r="N33" s="1032"/>
      <c r="O33" s="1032"/>
      <c r="P33" s="1033"/>
      <c r="Q33" s="1037">
        <v>6293</v>
      </c>
      <c r="R33" s="1038"/>
      <c r="S33" s="1038"/>
      <c r="T33" s="1038"/>
      <c r="U33" s="1038"/>
      <c r="V33" s="1038">
        <v>6342</v>
      </c>
      <c r="W33" s="1038"/>
      <c r="X33" s="1038"/>
      <c r="Y33" s="1038"/>
      <c r="Z33" s="1038"/>
      <c r="AA33" s="1038">
        <f t="shared" si="0"/>
        <v>-49</v>
      </c>
      <c r="AB33" s="1038"/>
      <c r="AC33" s="1038"/>
      <c r="AD33" s="1038"/>
      <c r="AE33" s="1039"/>
      <c r="AF33" s="1013">
        <v>3265</v>
      </c>
      <c r="AG33" s="1014"/>
      <c r="AH33" s="1014"/>
      <c r="AI33" s="1014"/>
      <c r="AJ33" s="1015"/>
      <c r="AK33" s="974">
        <v>2255</v>
      </c>
      <c r="AL33" s="965"/>
      <c r="AM33" s="965"/>
      <c r="AN33" s="965"/>
      <c r="AO33" s="965"/>
      <c r="AP33" s="965">
        <v>20878</v>
      </c>
      <c r="AQ33" s="965"/>
      <c r="AR33" s="965"/>
      <c r="AS33" s="965"/>
      <c r="AT33" s="965"/>
      <c r="AU33" s="965">
        <v>12130</v>
      </c>
      <c r="AV33" s="965"/>
      <c r="AW33" s="965"/>
      <c r="AX33" s="965"/>
      <c r="AY33" s="965"/>
      <c r="AZ33" s="1036" t="s">
        <v>542</v>
      </c>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388</v>
      </c>
      <c r="C34" s="1032"/>
      <c r="D34" s="1032"/>
      <c r="E34" s="1032"/>
      <c r="F34" s="1032"/>
      <c r="G34" s="1032"/>
      <c r="H34" s="1032"/>
      <c r="I34" s="1032"/>
      <c r="J34" s="1032"/>
      <c r="K34" s="1032"/>
      <c r="L34" s="1032"/>
      <c r="M34" s="1032"/>
      <c r="N34" s="1032"/>
      <c r="O34" s="1032"/>
      <c r="P34" s="1033"/>
      <c r="Q34" s="1037">
        <v>10864</v>
      </c>
      <c r="R34" s="1038"/>
      <c r="S34" s="1038"/>
      <c r="T34" s="1038"/>
      <c r="U34" s="1038"/>
      <c r="V34" s="1038">
        <v>10369</v>
      </c>
      <c r="W34" s="1038"/>
      <c r="X34" s="1038"/>
      <c r="Y34" s="1038"/>
      <c r="Z34" s="1038"/>
      <c r="AA34" s="1038">
        <f t="shared" si="0"/>
        <v>495</v>
      </c>
      <c r="AB34" s="1038"/>
      <c r="AC34" s="1038"/>
      <c r="AD34" s="1038"/>
      <c r="AE34" s="1039"/>
      <c r="AF34" s="1013">
        <v>10411</v>
      </c>
      <c r="AG34" s="1014"/>
      <c r="AH34" s="1014"/>
      <c r="AI34" s="1014"/>
      <c r="AJ34" s="1015"/>
      <c r="AK34" s="974">
        <v>135</v>
      </c>
      <c r="AL34" s="965"/>
      <c r="AM34" s="965"/>
      <c r="AN34" s="965"/>
      <c r="AO34" s="965"/>
      <c r="AP34" s="965">
        <v>22514</v>
      </c>
      <c r="AQ34" s="965"/>
      <c r="AR34" s="965"/>
      <c r="AS34" s="965"/>
      <c r="AT34" s="965"/>
      <c r="AU34" s="965">
        <v>383</v>
      </c>
      <c r="AV34" s="965"/>
      <c r="AW34" s="965"/>
      <c r="AX34" s="965"/>
      <c r="AY34" s="965"/>
      <c r="AZ34" s="1036" t="s">
        <v>486</v>
      </c>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389</v>
      </c>
      <c r="C35" s="1032"/>
      <c r="D35" s="1032"/>
      <c r="E35" s="1032"/>
      <c r="F35" s="1032"/>
      <c r="G35" s="1032"/>
      <c r="H35" s="1032"/>
      <c r="I35" s="1032"/>
      <c r="J35" s="1032"/>
      <c r="K35" s="1032"/>
      <c r="L35" s="1032"/>
      <c r="M35" s="1032"/>
      <c r="N35" s="1032"/>
      <c r="O35" s="1032"/>
      <c r="P35" s="1033"/>
      <c r="Q35" s="1037">
        <v>15836</v>
      </c>
      <c r="R35" s="1038"/>
      <c r="S35" s="1038"/>
      <c r="T35" s="1038"/>
      <c r="U35" s="1038"/>
      <c r="V35" s="1038">
        <v>14697</v>
      </c>
      <c r="W35" s="1038"/>
      <c r="X35" s="1038"/>
      <c r="Y35" s="1038"/>
      <c r="Z35" s="1038"/>
      <c r="AA35" s="1038">
        <f t="shared" si="0"/>
        <v>1139</v>
      </c>
      <c r="AB35" s="1038"/>
      <c r="AC35" s="1038"/>
      <c r="AD35" s="1038"/>
      <c r="AE35" s="1039"/>
      <c r="AF35" s="1013">
        <v>2133</v>
      </c>
      <c r="AG35" s="1014"/>
      <c r="AH35" s="1014"/>
      <c r="AI35" s="1014"/>
      <c r="AJ35" s="1015"/>
      <c r="AK35" s="974">
        <v>6487</v>
      </c>
      <c r="AL35" s="965"/>
      <c r="AM35" s="965"/>
      <c r="AN35" s="965"/>
      <c r="AO35" s="965"/>
      <c r="AP35" s="965">
        <v>172631</v>
      </c>
      <c r="AQ35" s="965"/>
      <c r="AR35" s="965"/>
      <c r="AS35" s="965"/>
      <c r="AT35" s="965"/>
      <c r="AU35" s="965">
        <v>76821</v>
      </c>
      <c r="AV35" s="965"/>
      <c r="AW35" s="965"/>
      <c r="AX35" s="965"/>
      <c r="AY35" s="965"/>
      <c r="AZ35" s="1036" t="s">
        <v>486</v>
      </c>
      <c r="BA35" s="1036"/>
      <c r="BB35" s="1036"/>
      <c r="BC35" s="1036"/>
      <c r="BD35" s="1036"/>
      <c r="BE35" s="1026" t="s">
        <v>387</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t="s">
        <v>390</v>
      </c>
      <c r="C36" s="1032"/>
      <c r="D36" s="1032"/>
      <c r="E36" s="1032"/>
      <c r="F36" s="1032"/>
      <c r="G36" s="1032"/>
      <c r="H36" s="1032"/>
      <c r="I36" s="1032"/>
      <c r="J36" s="1032"/>
      <c r="K36" s="1032"/>
      <c r="L36" s="1032"/>
      <c r="M36" s="1032"/>
      <c r="N36" s="1032"/>
      <c r="O36" s="1032"/>
      <c r="P36" s="1033"/>
      <c r="Q36" s="1037">
        <v>301</v>
      </c>
      <c r="R36" s="1038"/>
      <c r="S36" s="1038"/>
      <c r="T36" s="1038"/>
      <c r="U36" s="1038"/>
      <c r="V36" s="1038">
        <v>301</v>
      </c>
      <c r="W36" s="1038"/>
      <c r="X36" s="1038"/>
      <c r="Y36" s="1038"/>
      <c r="Z36" s="1038"/>
      <c r="AA36" s="1038">
        <f t="shared" si="0"/>
        <v>0</v>
      </c>
      <c r="AB36" s="1038"/>
      <c r="AC36" s="1038"/>
      <c r="AD36" s="1038"/>
      <c r="AE36" s="1039"/>
      <c r="AF36" s="1013" t="s">
        <v>112</v>
      </c>
      <c r="AG36" s="1014"/>
      <c r="AH36" s="1014"/>
      <c r="AI36" s="1014"/>
      <c r="AJ36" s="1015"/>
      <c r="AK36" s="974">
        <v>16</v>
      </c>
      <c r="AL36" s="965"/>
      <c r="AM36" s="965"/>
      <c r="AN36" s="965"/>
      <c r="AO36" s="965"/>
      <c r="AP36" s="965">
        <v>165</v>
      </c>
      <c r="AQ36" s="965"/>
      <c r="AR36" s="965"/>
      <c r="AS36" s="965"/>
      <c r="AT36" s="965"/>
      <c r="AU36" s="965">
        <v>77</v>
      </c>
      <c r="AV36" s="965"/>
      <c r="AW36" s="965"/>
      <c r="AX36" s="965"/>
      <c r="AY36" s="965"/>
      <c r="AZ36" s="1036" t="s">
        <v>486</v>
      </c>
      <c r="BA36" s="1036"/>
      <c r="BB36" s="1036"/>
      <c r="BC36" s="1036"/>
      <c r="BD36" s="1036"/>
      <c r="BE36" s="1026" t="s">
        <v>391</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t="s">
        <v>392</v>
      </c>
      <c r="C37" s="1032"/>
      <c r="D37" s="1032"/>
      <c r="E37" s="1032"/>
      <c r="F37" s="1032"/>
      <c r="G37" s="1032"/>
      <c r="H37" s="1032"/>
      <c r="I37" s="1032"/>
      <c r="J37" s="1032"/>
      <c r="K37" s="1032"/>
      <c r="L37" s="1032"/>
      <c r="M37" s="1032"/>
      <c r="N37" s="1032"/>
      <c r="O37" s="1032"/>
      <c r="P37" s="1033"/>
      <c r="Q37" s="1037">
        <v>154</v>
      </c>
      <c r="R37" s="1038"/>
      <c r="S37" s="1038"/>
      <c r="T37" s="1038"/>
      <c r="U37" s="1038"/>
      <c r="V37" s="1038">
        <v>154</v>
      </c>
      <c r="W37" s="1038"/>
      <c r="X37" s="1038"/>
      <c r="Y37" s="1038"/>
      <c r="Z37" s="1038"/>
      <c r="AA37" s="1038">
        <f t="shared" si="0"/>
        <v>0</v>
      </c>
      <c r="AB37" s="1038"/>
      <c r="AC37" s="1038"/>
      <c r="AD37" s="1038"/>
      <c r="AE37" s="1039"/>
      <c r="AF37" s="1013" t="s">
        <v>112</v>
      </c>
      <c r="AG37" s="1014"/>
      <c r="AH37" s="1014"/>
      <c r="AI37" s="1014"/>
      <c r="AJ37" s="1015"/>
      <c r="AK37" s="974">
        <v>116</v>
      </c>
      <c r="AL37" s="965"/>
      <c r="AM37" s="965"/>
      <c r="AN37" s="965"/>
      <c r="AO37" s="965"/>
      <c r="AP37" s="965">
        <v>919</v>
      </c>
      <c r="AQ37" s="965"/>
      <c r="AR37" s="965"/>
      <c r="AS37" s="965"/>
      <c r="AT37" s="965"/>
      <c r="AU37" s="965">
        <v>767</v>
      </c>
      <c r="AV37" s="965"/>
      <c r="AW37" s="965"/>
      <c r="AX37" s="965"/>
      <c r="AY37" s="965"/>
      <c r="AZ37" s="1036" t="s">
        <v>486</v>
      </c>
      <c r="BA37" s="1036"/>
      <c r="BB37" s="1036"/>
      <c r="BC37" s="1036"/>
      <c r="BD37" s="1036"/>
      <c r="BE37" s="1026" t="s">
        <v>391</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t="s">
        <v>393</v>
      </c>
      <c r="C38" s="1032"/>
      <c r="D38" s="1032"/>
      <c r="E38" s="1032"/>
      <c r="F38" s="1032"/>
      <c r="G38" s="1032"/>
      <c r="H38" s="1032"/>
      <c r="I38" s="1032"/>
      <c r="J38" s="1032"/>
      <c r="K38" s="1032"/>
      <c r="L38" s="1032"/>
      <c r="M38" s="1032"/>
      <c r="N38" s="1032"/>
      <c r="O38" s="1032"/>
      <c r="P38" s="1033"/>
      <c r="Q38" s="1037">
        <v>689</v>
      </c>
      <c r="R38" s="1038"/>
      <c r="S38" s="1038"/>
      <c r="T38" s="1038"/>
      <c r="U38" s="1038"/>
      <c r="V38" s="1038">
        <v>634</v>
      </c>
      <c r="W38" s="1038"/>
      <c r="X38" s="1038"/>
      <c r="Y38" s="1038"/>
      <c r="Z38" s="1038"/>
      <c r="AA38" s="1038">
        <f t="shared" si="0"/>
        <v>55</v>
      </c>
      <c r="AB38" s="1038"/>
      <c r="AC38" s="1038"/>
      <c r="AD38" s="1038"/>
      <c r="AE38" s="1039"/>
      <c r="AF38" s="1013">
        <v>55</v>
      </c>
      <c r="AG38" s="1014"/>
      <c r="AH38" s="1014"/>
      <c r="AI38" s="1014"/>
      <c r="AJ38" s="1015"/>
      <c r="AK38" s="974" t="s">
        <v>486</v>
      </c>
      <c r="AL38" s="965"/>
      <c r="AM38" s="965"/>
      <c r="AN38" s="965"/>
      <c r="AO38" s="965"/>
      <c r="AP38" s="965">
        <v>590</v>
      </c>
      <c r="AQ38" s="965"/>
      <c r="AR38" s="965"/>
      <c r="AS38" s="965"/>
      <c r="AT38" s="965"/>
      <c r="AU38" s="965" t="s">
        <v>543</v>
      </c>
      <c r="AV38" s="965"/>
      <c r="AW38" s="965"/>
      <c r="AX38" s="965"/>
      <c r="AY38" s="965"/>
      <c r="AZ38" s="1036" t="s">
        <v>486</v>
      </c>
      <c r="BA38" s="1036"/>
      <c r="BB38" s="1036"/>
      <c r="BC38" s="1036"/>
      <c r="BD38" s="1036"/>
      <c r="BE38" s="1026" t="s">
        <v>391</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t="s">
        <v>394</v>
      </c>
      <c r="C39" s="1032"/>
      <c r="D39" s="1032"/>
      <c r="E39" s="1032"/>
      <c r="F39" s="1032"/>
      <c r="G39" s="1032"/>
      <c r="H39" s="1032"/>
      <c r="I39" s="1032"/>
      <c r="J39" s="1032"/>
      <c r="K39" s="1032"/>
      <c r="L39" s="1032"/>
      <c r="M39" s="1032"/>
      <c r="N39" s="1032"/>
      <c r="O39" s="1032"/>
      <c r="P39" s="1033"/>
      <c r="Q39" s="1037">
        <v>1081</v>
      </c>
      <c r="R39" s="1038"/>
      <c r="S39" s="1038"/>
      <c r="T39" s="1038"/>
      <c r="U39" s="1038"/>
      <c r="V39" s="1038">
        <v>1060</v>
      </c>
      <c r="W39" s="1038"/>
      <c r="X39" s="1038"/>
      <c r="Y39" s="1038"/>
      <c r="Z39" s="1038"/>
      <c r="AA39" s="1038">
        <f t="shared" si="0"/>
        <v>21</v>
      </c>
      <c r="AB39" s="1038"/>
      <c r="AC39" s="1038"/>
      <c r="AD39" s="1038"/>
      <c r="AE39" s="1039"/>
      <c r="AF39" s="1013">
        <v>22</v>
      </c>
      <c r="AG39" s="1014"/>
      <c r="AH39" s="1014"/>
      <c r="AI39" s="1014"/>
      <c r="AJ39" s="1015"/>
      <c r="AK39" s="974">
        <v>336</v>
      </c>
      <c r="AL39" s="965"/>
      <c r="AM39" s="965"/>
      <c r="AN39" s="965"/>
      <c r="AO39" s="965"/>
      <c r="AP39" s="965">
        <v>4090</v>
      </c>
      <c r="AQ39" s="965"/>
      <c r="AR39" s="965"/>
      <c r="AS39" s="965"/>
      <c r="AT39" s="965"/>
      <c r="AU39" s="965">
        <v>3010</v>
      </c>
      <c r="AV39" s="965"/>
      <c r="AW39" s="965"/>
      <c r="AX39" s="965"/>
      <c r="AY39" s="965"/>
      <c r="AZ39" s="1036" t="s">
        <v>486</v>
      </c>
      <c r="BA39" s="1036"/>
      <c r="BB39" s="1036"/>
      <c r="BC39" s="1036"/>
      <c r="BD39" s="1036"/>
      <c r="BE39" s="1026" t="s">
        <v>391</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369</v>
      </c>
      <c r="B63" s="938" t="s">
        <v>396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18100</v>
      </c>
      <c r="AG63" s="953"/>
      <c r="AH63" s="953"/>
      <c r="AI63" s="953"/>
      <c r="AJ63" s="1024"/>
      <c r="AK63" s="1025"/>
      <c r="AL63" s="957"/>
      <c r="AM63" s="957"/>
      <c r="AN63" s="957"/>
      <c r="AO63" s="957"/>
      <c r="AP63" s="953">
        <v>224175</v>
      </c>
      <c r="AQ63" s="953"/>
      <c r="AR63" s="953"/>
      <c r="AS63" s="953"/>
      <c r="AT63" s="953"/>
      <c r="AU63" s="953">
        <v>94179</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398</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399</v>
      </c>
      <c r="AV66" s="996"/>
      <c r="AW66" s="996"/>
      <c r="AX66" s="996"/>
      <c r="AY66" s="997"/>
      <c r="AZ66" s="995" t="s">
        <v>352</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544</v>
      </c>
      <c r="C68" s="980"/>
      <c r="D68" s="980"/>
      <c r="E68" s="980"/>
      <c r="F68" s="980"/>
      <c r="G68" s="980"/>
      <c r="H68" s="980"/>
      <c r="I68" s="980"/>
      <c r="J68" s="980"/>
      <c r="K68" s="980"/>
      <c r="L68" s="980"/>
      <c r="M68" s="980"/>
      <c r="N68" s="980"/>
      <c r="O68" s="980"/>
      <c r="P68" s="981"/>
      <c r="Q68" s="982">
        <v>55926</v>
      </c>
      <c r="R68" s="976"/>
      <c r="S68" s="976"/>
      <c r="T68" s="976"/>
      <c r="U68" s="976"/>
      <c r="V68" s="976">
        <v>50948</v>
      </c>
      <c r="W68" s="976"/>
      <c r="X68" s="976"/>
      <c r="Y68" s="976"/>
      <c r="Z68" s="976"/>
      <c r="AA68" s="976">
        <v>4978</v>
      </c>
      <c r="AB68" s="976"/>
      <c r="AC68" s="976"/>
      <c r="AD68" s="976"/>
      <c r="AE68" s="976"/>
      <c r="AF68" s="976">
        <v>4142</v>
      </c>
      <c r="AG68" s="976"/>
      <c r="AH68" s="976"/>
      <c r="AI68" s="976"/>
      <c r="AJ68" s="976"/>
      <c r="AK68" s="976" t="s">
        <v>542</v>
      </c>
      <c r="AL68" s="976"/>
      <c r="AM68" s="976"/>
      <c r="AN68" s="976"/>
      <c r="AO68" s="976"/>
      <c r="AP68" s="976">
        <v>125</v>
      </c>
      <c r="AQ68" s="976"/>
      <c r="AR68" s="976"/>
      <c r="AS68" s="976"/>
      <c r="AT68" s="976"/>
      <c r="AU68" s="976" t="s">
        <v>543</v>
      </c>
      <c r="AV68" s="976"/>
      <c r="AW68" s="976"/>
      <c r="AX68" s="976"/>
      <c r="AY68" s="976"/>
      <c r="AZ68" s="977" t="s">
        <v>564</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545</v>
      </c>
      <c r="C69" s="969"/>
      <c r="D69" s="969"/>
      <c r="E69" s="969"/>
      <c r="F69" s="969"/>
      <c r="G69" s="969"/>
      <c r="H69" s="969"/>
      <c r="I69" s="969"/>
      <c r="J69" s="969"/>
      <c r="K69" s="969"/>
      <c r="L69" s="969"/>
      <c r="M69" s="969"/>
      <c r="N69" s="969"/>
      <c r="O69" s="969"/>
      <c r="P69" s="970"/>
      <c r="Q69" s="971">
        <v>688</v>
      </c>
      <c r="R69" s="965"/>
      <c r="S69" s="965"/>
      <c r="T69" s="965"/>
      <c r="U69" s="965"/>
      <c r="V69" s="965">
        <v>616</v>
      </c>
      <c r="W69" s="965"/>
      <c r="X69" s="965"/>
      <c r="Y69" s="965"/>
      <c r="Z69" s="965"/>
      <c r="AA69" s="965">
        <v>72</v>
      </c>
      <c r="AB69" s="965"/>
      <c r="AC69" s="965"/>
      <c r="AD69" s="965"/>
      <c r="AE69" s="965"/>
      <c r="AF69" s="965">
        <v>72</v>
      </c>
      <c r="AG69" s="965"/>
      <c r="AH69" s="965"/>
      <c r="AI69" s="965"/>
      <c r="AJ69" s="965"/>
      <c r="AK69" s="965" t="s">
        <v>486</v>
      </c>
      <c r="AL69" s="965"/>
      <c r="AM69" s="965"/>
      <c r="AN69" s="965"/>
      <c r="AO69" s="965"/>
      <c r="AP69" s="965">
        <v>12</v>
      </c>
      <c r="AQ69" s="965"/>
      <c r="AR69" s="965"/>
      <c r="AS69" s="965"/>
      <c r="AT69" s="965"/>
      <c r="AU69" s="965">
        <v>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546</v>
      </c>
      <c r="C70" s="969"/>
      <c r="D70" s="969"/>
      <c r="E70" s="969"/>
      <c r="F70" s="969"/>
      <c r="G70" s="969"/>
      <c r="H70" s="969"/>
      <c r="I70" s="969"/>
      <c r="J70" s="969"/>
      <c r="K70" s="969"/>
      <c r="L70" s="969"/>
      <c r="M70" s="969"/>
      <c r="N70" s="969"/>
      <c r="O70" s="969"/>
      <c r="P70" s="970"/>
      <c r="Q70" s="971">
        <v>410</v>
      </c>
      <c r="R70" s="965"/>
      <c r="S70" s="965"/>
      <c r="T70" s="965"/>
      <c r="U70" s="965"/>
      <c r="V70" s="965">
        <v>369</v>
      </c>
      <c r="W70" s="965"/>
      <c r="X70" s="965"/>
      <c r="Y70" s="965"/>
      <c r="Z70" s="965"/>
      <c r="AA70" s="965">
        <v>40</v>
      </c>
      <c r="AB70" s="965"/>
      <c r="AC70" s="965"/>
      <c r="AD70" s="965"/>
      <c r="AE70" s="965"/>
      <c r="AF70" s="965">
        <v>40</v>
      </c>
      <c r="AG70" s="965"/>
      <c r="AH70" s="965"/>
      <c r="AI70" s="965"/>
      <c r="AJ70" s="965"/>
      <c r="AK70" s="965" t="s">
        <v>486</v>
      </c>
      <c r="AL70" s="965"/>
      <c r="AM70" s="965"/>
      <c r="AN70" s="965"/>
      <c r="AO70" s="965"/>
      <c r="AP70" s="965">
        <v>284</v>
      </c>
      <c r="AQ70" s="965"/>
      <c r="AR70" s="965"/>
      <c r="AS70" s="965"/>
      <c r="AT70" s="965"/>
      <c r="AU70" s="965">
        <v>115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547</v>
      </c>
      <c r="C71" s="969"/>
      <c r="D71" s="969"/>
      <c r="E71" s="969"/>
      <c r="F71" s="969"/>
      <c r="G71" s="969"/>
      <c r="H71" s="969"/>
      <c r="I71" s="969"/>
      <c r="J71" s="969"/>
      <c r="K71" s="969"/>
      <c r="L71" s="969"/>
      <c r="M71" s="969"/>
      <c r="N71" s="969"/>
      <c r="O71" s="969"/>
      <c r="P71" s="970"/>
      <c r="Q71" s="971">
        <v>117</v>
      </c>
      <c r="R71" s="965"/>
      <c r="S71" s="965"/>
      <c r="T71" s="965"/>
      <c r="U71" s="965"/>
      <c r="V71" s="965">
        <v>114</v>
      </c>
      <c r="W71" s="965"/>
      <c r="X71" s="965"/>
      <c r="Y71" s="965"/>
      <c r="Z71" s="965"/>
      <c r="AA71" s="965">
        <v>3</v>
      </c>
      <c r="AB71" s="965"/>
      <c r="AC71" s="965"/>
      <c r="AD71" s="965"/>
      <c r="AE71" s="965"/>
      <c r="AF71" s="965">
        <v>3</v>
      </c>
      <c r="AG71" s="965"/>
      <c r="AH71" s="965"/>
      <c r="AI71" s="965"/>
      <c r="AJ71" s="965"/>
      <c r="AK71" s="965" t="s">
        <v>486</v>
      </c>
      <c r="AL71" s="965"/>
      <c r="AM71" s="965"/>
      <c r="AN71" s="965"/>
      <c r="AO71" s="965"/>
      <c r="AP71" s="965" t="s">
        <v>486</v>
      </c>
      <c r="AQ71" s="965"/>
      <c r="AR71" s="965"/>
      <c r="AS71" s="965"/>
      <c r="AT71" s="965"/>
      <c r="AU71" s="965" t="s">
        <v>486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548</v>
      </c>
      <c r="C72" s="969"/>
      <c r="D72" s="969"/>
      <c r="E72" s="969"/>
      <c r="F72" s="969"/>
      <c r="G72" s="969"/>
      <c r="H72" s="969"/>
      <c r="I72" s="969"/>
      <c r="J72" s="969"/>
      <c r="K72" s="969"/>
      <c r="L72" s="969"/>
      <c r="M72" s="969"/>
      <c r="N72" s="969"/>
      <c r="O72" s="969"/>
      <c r="P72" s="970"/>
      <c r="Q72" s="971">
        <v>135</v>
      </c>
      <c r="R72" s="965"/>
      <c r="S72" s="965"/>
      <c r="T72" s="965"/>
      <c r="U72" s="965"/>
      <c r="V72" s="965">
        <v>126</v>
      </c>
      <c r="W72" s="965"/>
      <c r="X72" s="965"/>
      <c r="Y72" s="965"/>
      <c r="Z72" s="965"/>
      <c r="AA72" s="965">
        <v>9</v>
      </c>
      <c r="AB72" s="965"/>
      <c r="AC72" s="965"/>
      <c r="AD72" s="965"/>
      <c r="AE72" s="965"/>
      <c r="AF72" s="965">
        <v>9</v>
      </c>
      <c r="AG72" s="965"/>
      <c r="AH72" s="965"/>
      <c r="AI72" s="965"/>
      <c r="AJ72" s="965"/>
      <c r="AK72" s="965" t="s">
        <v>486</v>
      </c>
      <c r="AL72" s="965"/>
      <c r="AM72" s="965"/>
      <c r="AN72" s="965"/>
      <c r="AO72" s="965"/>
      <c r="AP72" s="965" t="s">
        <v>486</v>
      </c>
      <c r="AQ72" s="965"/>
      <c r="AR72" s="965"/>
      <c r="AS72" s="965"/>
      <c r="AT72" s="965"/>
      <c r="AU72" s="965" t="s">
        <v>486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549</v>
      </c>
      <c r="C73" s="969"/>
      <c r="D73" s="969"/>
      <c r="E73" s="969"/>
      <c r="F73" s="969"/>
      <c r="G73" s="969"/>
      <c r="H73" s="969"/>
      <c r="I73" s="969"/>
      <c r="J73" s="969"/>
      <c r="K73" s="969"/>
      <c r="L73" s="969"/>
      <c r="M73" s="969"/>
      <c r="N73" s="969"/>
      <c r="O73" s="969"/>
      <c r="P73" s="970"/>
      <c r="Q73" s="971">
        <v>363033</v>
      </c>
      <c r="R73" s="965"/>
      <c r="S73" s="965"/>
      <c r="T73" s="965"/>
      <c r="U73" s="965"/>
      <c r="V73" s="965">
        <v>350256</v>
      </c>
      <c r="W73" s="965"/>
      <c r="X73" s="965"/>
      <c r="Y73" s="965"/>
      <c r="Z73" s="965"/>
      <c r="AA73" s="965">
        <v>12777</v>
      </c>
      <c r="AB73" s="965"/>
      <c r="AC73" s="965"/>
      <c r="AD73" s="965"/>
      <c r="AE73" s="965"/>
      <c r="AF73" s="965">
        <v>12777</v>
      </c>
      <c r="AG73" s="965"/>
      <c r="AH73" s="965"/>
      <c r="AI73" s="965"/>
      <c r="AJ73" s="965"/>
      <c r="AK73" s="965">
        <v>2098</v>
      </c>
      <c r="AL73" s="965"/>
      <c r="AM73" s="965"/>
      <c r="AN73" s="965"/>
      <c r="AO73" s="965"/>
      <c r="AP73" s="965" t="s">
        <v>486</v>
      </c>
      <c r="AQ73" s="965"/>
      <c r="AR73" s="965"/>
      <c r="AS73" s="965"/>
      <c r="AT73" s="965"/>
      <c r="AU73" s="965" t="s">
        <v>486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65"/>
      <c r="AL76" s="965"/>
      <c r="AM76" s="965"/>
      <c r="AN76" s="965"/>
      <c r="AO76" s="965"/>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369</v>
      </c>
      <c r="B88" s="938" t="s">
        <v>400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17043</v>
      </c>
      <c r="AG88" s="953"/>
      <c r="AH88" s="953"/>
      <c r="AI88" s="953"/>
      <c r="AJ88" s="953"/>
      <c r="AK88" s="957"/>
      <c r="AL88" s="957"/>
      <c r="AM88" s="957"/>
      <c r="AN88" s="957"/>
      <c r="AO88" s="957"/>
      <c r="AP88" s="953">
        <v>421</v>
      </c>
      <c r="AQ88" s="953"/>
      <c r="AR88" s="953"/>
      <c r="AS88" s="953"/>
      <c r="AT88" s="953"/>
      <c r="AU88" s="953">
        <v>116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401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3287</v>
      </c>
      <c r="CS102" s="945"/>
      <c r="CT102" s="945"/>
      <c r="CU102" s="945"/>
      <c r="CV102" s="946"/>
      <c r="CW102" s="944">
        <v>26</v>
      </c>
      <c r="CX102" s="945"/>
      <c r="CY102" s="945"/>
      <c r="CZ102" s="945"/>
      <c r="DA102" s="946"/>
      <c r="DB102" s="944">
        <v>88</v>
      </c>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409</v>
      </c>
      <c r="AB109" s="886"/>
      <c r="AC109" s="886"/>
      <c r="AD109" s="886"/>
      <c r="AE109" s="887"/>
      <c r="AF109" s="888" t="s">
        <v>286</v>
      </c>
      <c r="AG109" s="886"/>
      <c r="AH109" s="886"/>
      <c r="AI109" s="886"/>
      <c r="AJ109" s="887"/>
      <c r="AK109" s="888" t="s">
        <v>285</v>
      </c>
      <c r="AL109" s="886"/>
      <c r="AM109" s="886"/>
      <c r="AN109" s="886"/>
      <c r="AO109" s="887"/>
      <c r="AP109" s="888" t="s">
        <v>410</v>
      </c>
      <c r="AQ109" s="886"/>
      <c r="AR109" s="886"/>
      <c r="AS109" s="886"/>
      <c r="AT109" s="917"/>
      <c r="AU109" s="885" t="s">
        <v>408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409</v>
      </c>
      <c r="BR109" s="886"/>
      <c r="BS109" s="886"/>
      <c r="BT109" s="886"/>
      <c r="BU109" s="887"/>
      <c r="BV109" s="888" t="s">
        <v>286</v>
      </c>
      <c r="BW109" s="886"/>
      <c r="BX109" s="886"/>
      <c r="BY109" s="886"/>
      <c r="BZ109" s="887"/>
      <c r="CA109" s="888" t="s">
        <v>285</v>
      </c>
      <c r="CB109" s="886"/>
      <c r="CC109" s="886"/>
      <c r="CD109" s="886"/>
      <c r="CE109" s="887"/>
      <c r="CF109" s="926" t="s">
        <v>410</v>
      </c>
      <c r="CG109" s="926"/>
      <c r="CH109" s="926"/>
      <c r="CI109" s="926"/>
      <c r="CJ109" s="926"/>
      <c r="CK109" s="888" t="s">
        <v>411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409</v>
      </c>
      <c r="DH109" s="886"/>
      <c r="DI109" s="886"/>
      <c r="DJ109" s="886"/>
      <c r="DK109" s="887"/>
      <c r="DL109" s="888" t="s">
        <v>286</v>
      </c>
      <c r="DM109" s="886"/>
      <c r="DN109" s="886"/>
      <c r="DO109" s="886"/>
      <c r="DP109" s="887"/>
      <c r="DQ109" s="888" t="s">
        <v>285</v>
      </c>
      <c r="DR109" s="886"/>
      <c r="DS109" s="886"/>
      <c r="DT109" s="886"/>
      <c r="DU109" s="887"/>
      <c r="DV109" s="888" t="s">
        <v>410</v>
      </c>
      <c r="DW109" s="886"/>
      <c r="DX109" s="886"/>
      <c r="DY109" s="886"/>
      <c r="DZ109" s="917"/>
    </row>
    <row r="110" spans="1:131" s="197" customFormat="1" ht="26.25" customHeight="1" x14ac:dyDescent="0.15">
      <c r="A110" s="755" t="s">
        <v>412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34585631</v>
      </c>
      <c r="AB110" s="871"/>
      <c r="AC110" s="871"/>
      <c r="AD110" s="871"/>
      <c r="AE110" s="872"/>
      <c r="AF110" s="873">
        <v>35097321</v>
      </c>
      <c r="AG110" s="871"/>
      <c r="AH110" s="871"/>
      <c r="AI110" s="871"/>
      <c r="AJ110" s="872"/>
      <c r="AK110" s="873">
        <v>34933039</v>
      </c>
      <c r="AL110" s="871"/>
      <c r="AM110" s="871"/>
      <c r="AN110" s="871"/>
      <c r="AO110" s="872"/>
      <c r="AP110" s="874">
        <v>22.8</v>
      </c>
      <c r="AQ110" s="875"/>
      <c r="AR110" s="875"/>
      <c r="AS110" s="875"/>
      <c r="AT110" s="876"/>
      <c r="AU110" s="918" t="s">
        <v>60</v>
      </c>
      <c r="AV110" s="919"/>
      <c r="AW110" s="919"/>
      <c r="AX110" s="919"/>
      <c r="AY110" s="920"/>
      <c r="AZ110" s="814" t="s">
        <v>413</v>
      </c>
      <c r="BA110" s="756"/>
      <c r="BB110" s="756"/>
      <c r="BC110" s="756"/>
      <c r="BD110" s="756"/>
      <c r="BE110" s="756"/>
      <c r="BF110" s="756"/>
      <c r="BG110" s="756"/>
      <c r="BH110" s="756"/>
      <c r="BI110" s="756"/>
      <c r="BJ110" s="756"/>
      <c r="BK110" s="756"/>
      <c r="BL110" s="756"/>
      <c r="BM110" s="756"/>
      <c r="BN110" s="756"/>
      <c r="BO110" s="756"/>
      <c r="BP110" s="757"/>
      <c r="BQ110" s="797">
        <v>292434668</v>
      </c>
      <c r="BR110" s="798"/>
      <c r="BS110" s="798"/>
      <c r="BT110" s="798"/>
      <c r="BU110" s="798"/>
      <c r="BV110" s="798">
        <v>287679118</v>
      </c>
      <c r="BW110" s="798"/>
      <c r="BX110" s="798"/>
      <c r="BY110" s="798"/>
      <c r="BZ110" s="798"/>
      <c r="CA110" s="798">
        <v>289756933</v>
      </c>
      <c r="CB110" s="798"/>
      <c r="CC110" s="798"/>
      <c r="CD110" s="798"/>
      <c r="CE110" s="798"/>
      <c r="CF110" s="859">
        <v>189.1</v>
      </c>
      <c r="CG110" s="860"/>
      <c r="CH110" s="860"/>
      <c r="CI110" s="860"/>
      <c r="CJ110" s="860"/>
      <c r="CK110" s="914" t="s">
        <v>414</v>
      </c>
      <c r="CL110" s="862"/>
      <c r="CM110" s="867" t="s">
        <v>415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416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417</v>
      </c>
      <c r="BA111" s="766"/>
      <c r="BB111" s="766"/>
      <c r="BC111" s="766"/>
      <c r="BD111" s="766"/>
      <c r="BE111" s="766"/>
      <c r="BF111" s="766"/>
      <c r="BG111" s="766"/>
      <c r="BH111" s="766"/>
      <c r="BI111" s="766"/>
      <c r="BJ111" s="766"/>
      <c r="BK111" s="766"/>
      <c r="BL111" s="766"/>
      <c r="BM111" s="766"/>
      <c r="BN111" s="766"/>
      <c r="BO111" s="766"/>
      <c r="BP111" s="767"/>
      <c r="BQ111" s="768">
        <v>17866406</v>
      </c>
      <c r="BR111" s="769"/>
      <c r="BS111" s="769"/>
      <c r="BT111" s="769"/>
      <c r="BU111" s="769"/>
      <c r="BV111" s="769">
        <v>15006409</v>
      </c>
      <c r="BW111" s="769"/>
      <c r="BX111" s="769"/>
      <c r="BY111" s="769"/>
      <c r="BZ111" s="769"/>
      <c r="CA111" s="769">
        <v>13762763</v>
      </c>
      <c r="CB111" s="769"/>
      <c r="CC111" s="769"/>
      <c r="CD111" s="769"/>
      <c r="CE111" s="769"/>
      <c r="CF111" s="846">
        <v>9</v>
      </c>
      <c r="CG111" s="847"/>
      <c r="CH111" s="847"/>
      <c r="CI111" s="847"/>
      <c r="CJ111" s="847"/>
      <c r="CK111" s="915"/>
      <c r="CL111" s="864"/>
      <c r="CM111" s="801" t="s">
        <v>418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419</v>
      </c>
      <c r="B112" s="901"/>
      <c r="C112" s="766" t="s">
        <v>420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1333333</v>
      </c>
      <c r="AB112" s="782"/>
      <c r="AC112" s="782"/>
      <c r="AD112" s="782"/>
      <c r="AE112" s="783"/>
      <c r="AF112" s="784">
        <v>1666667</v>
      </c>
      <c r="AG112" s="782"/>
      <c r="AH112" s="782"/>
      <c r="AI112" s="782"/>
      <c r="AJ112" s="783"/>
      <c r="AK112" s="784">
        <v>2000000</v>
      </c>
      <c r="AL112" s="782"/>
      <c r="AM112" s="782"/>
      <c r="AN112" s="782"/>
      <c r="AO112" s="783"/>
      <c r="AP112" s="752">
        <v>1.3</v>
      </c>
      <c r="AQ112" s="753"/>
      <c r="AR112" s="753"/>
      <c r="AS112" s="753"/>
      <c r="AT112" s="754"/>
      <c r="AU112" s="921"/>
      <c r="AV112" s="922"/>
      <c r="AW112" s="922"/>
      <c r="AX112" s="922"/>
      <c r="AY112" s="923"/>
      <c r="AZ112" s="765" t="s">
        <v>421</v>
      </c>
      <c r="BA112" s="766"/>
      <c r="BB112" s="766"/>
      <c r="BC112" s="766"/>
      <c r="BD112" s="766"/>
      <c r="BE112" s="766"/>
      <c r="BF112" s="766"/>
      <c r="BG112" s="766"/>
      <c r="BH112" s="766"/>
      <c r="BI112" s="766"/>
      <c r="BJ112" s="766"/>
      <c r="BK112" s="766"/>
      <c r="BL112" s="766"/>
      <c r="BM112" s="766"/>
      <c r="BN112" s="766"/>
      <c r="BO112" s="766"/>
      <c r="BP112" s="767"/>
      <c r="BQ112" s="768">
        <v>103597813</v>
      </c>
      <c r="BR112" s="769"/>
      <c r="BS112" s="769"/>
      <c r="BT112" s="769"/>
      <c r="BU112" s="769"/>
      <c r="BV112" s="769">
        <v>97269639</v>
      </c>
      <c r="BW112" s="769"/>
      <c r="BX112" s="769"/>
      <c r="BY112" s="769"/>
      <c r="BZ112" s="769"/>
      <c r="CA112" s="769">
        <v>94178796</v>
      </c>
      <c r="CB112" s="769"/>
      <c r="CC112" s="769"/>
      <c r="CD112" s="769"/>
      <c r="CE112" s="769"/>
      <c r="CF112" s="846">
        <v>61.4</v>
      </c>
      <c r="CG112" s="847"/>
      <c r="CH112" s="847"/>
      <c r="CI112" s="847"/>
      <c r="CJ112" s="847"/>
      <c r="CK112" s="915"/>
      <c r="CL112" s="864"/>
      <c r="CM112" s="801" t="s">
        <v>422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423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6738016</v>
      </c>
      <c r="AB113" s="907"/>
      <c r="AC113" s="907"/>
      <c r="AD113" s="907"/>
      <c r="AE113" s="908"/>
      <c r="AF113" s="909">
        <v>6510397</v>
      </c>
      <c r="AG113" s="907"/>
      <c r="AH113" s="907"/>
      <c r="AI113" s="907"/>
      <c r="AJ113" s="908"/>
      <c r="AK113" s="909">
        <v>6427088</v>
      </c>
      <c r="AL113" s="907"/>
      <c r="AM113" s="907"/>
      <c r="AN113" s="907"/>
      <c r="AO113" s="908"/>
      <c r="AP113" s="910">
        <v>4.2</v>
      </c>
      <c r="AQ113" s="911"/>
      <c r="AR113" s="911"/>
      <c r="AS113" s="911"/>
      <c r="AT113" s="912"/>
      <c r="AU113" s="921"/>
      <c r="AV113" s="922"/>
      <c r="AW113" s="922"/>
      <c r="AX113" s="922"/>
      <c r="AY113" s="923"/>
      <c r="AZ113" s="765" t="s">
        <v>424</v>
      </c>
      <c r="BA113" s="766"/>
      <c r="BB113" s="766"/>
      <c r="BC113" s="766"/>
      <c r="BD113" s="766"/>
      <c r="BE113" s="766"/>
      <c r="BF113" s="766"/>
      <c r="BG113" s="766"/>
      <c r="BH113" s="766"/>
      <c r="BI113" s="766"/>
      <c r="BJ113" s="766"/>
      <c r="BK113" s="766"/>
      <c r="BL113" s="766"/>
      <c r="BM113" s="766"/>
      <c r="BN113" s="766"/>
      <c r="BO113" s="766"/>
      <c r="BP113" s="767"/>
      <c r="BQ113" s="768">
        <v>152827</v>
      </c>
      <c r="BR113" s="769"/>
      <c r="BS113" s="769"/>
      <c r="BT113" s="769"/>
      <c r="BU113" s="769"/>
      <c r="BV113" s="769">
        <v>133141</v>
      </c>
      <c r="BW113" s="769"/>
      <c r="BX113" s="769"/>
      <c r="BY113" s="769"/>
      <c r="BZ113" s="769"/>
      <c r="CA113" s="769">
        <v>115618</v>
      </c>
      <c r="CB113" s="769"/>
      <c r="CC113" s="769"/>
      <c r="CD113" s="769"/>
      <c r="CE113" s="769"/>
      <c r="CF113" s="846">
        <v>0.1</v>
      </c>
      <c r="CG113" s="847"/>
      <c r="CH113" s="847"/>
      <c r="CI113" s="847"/>
      <c r="CJ113" s="847"/>
      <c r="CK113" s="915"/>
      <c r="CL113" s="864"/>
      <c r="CM113" s="801" t="s">
        <v>425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426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4158</v>
      </c>
      <c r="AB114" s="782"/>
      <c r="AC114" s="782"/>
      <c r="AD114" s="782"/>
      <c r="AE114" s="783"/>
      <c r="AF114" s="784">
        <v>3864</v>
      </c>
      <c r="AG114" s="782"/>
      <c r="AH114" s="782"/>
      <c r="AI114" s="782"/>
      <c r="AJ114" s="783"/>
      <c r="AK114" s="784">
        <v>3261</v>
      </c>
      <c r="AL114" s="782"/>
      <c r="AM114" s="782"/>
      <c r="AN114" s="782"/>
      <c r="AO114" s="783"/>
      <c r="AP114" s="752">
        <v>0</v>
      </c>
      <c r="AQ114" s="753"/>
      <c r="AR114" s="753"/>
      <c r="AS114" s="753"/>
      <c r="AT114" s="754"/>
      <c r="AU114" s="921"/>
      <c r="AV114" s="922"/>
      <c r="AW114" s="922"/>
      <c r="AX114" s="922"/>
      <c r="AY114" s="923"/>
      <c r="AZ114" s="765" t="s">
        <v>427</v>
      </c>
      <c r="BA114" s="766"/>
      <c r="BB114" s="766"/>
      <c r="BC114" s="766"/>
      <c r="BD114" s="766"/>
      <c r="BE114" s="766"/>
      <c r="BF114" s="766"/>
      <c r="BG114" s="766"/>
      <c r="BH114" s="766"/>
      <c r="BI114" s="766"/>
      <c r="BJ114" s="766"/>
      <c r="BK114" s="766"/>
      <c r="BL114" s="766"/>
      <c r="BM114" s="766"/>
      <c r="BN114" s="766"/>
      <c r="BO114" s="766"/>
      <c r="BP114" s="767"/>
      <c r="BQ114" s="768">
        <v>46418883</v>
      </c>
      <c r="BR114" s="769"/>
      <c r="BS114" s="769"/>
      <c r="BT114" s="769"/>
      <c r="BU114" s="769"/>
      <c r="BV114" s="769">
        <v>45797893</v>
      </c>
      <c r="BW114" s="769"/>
      <c r="BX114" s="769"/>
      <c r="BY114" s="769"/>
      <c r="BZ114" s="769"/>
      <c r="CA114" s="769">
        <v>43508731</v>
      </c>
      <c r="CB114" s="769"/>
      <c r="CC114" s="769"/>
      <c r="CD114" s="769"/>
      <c r="CE114" s="769"/>
      <c r="CF114" s="846">
        <v>28.4</v>
      </c>
      <c r="CG114" s="847"/>
      <c r="CH114" s="847"/>
      <c r="CI114" s="847"/>
      <c r="CJ114" s="847"/>
      <c r="CK114" s="915"/>
      <c r="CL114" s="864"/>
      <c r="CM114" s="801" t="s">
        <v>428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429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3253098</v>
      </c>
      <c r="AB115" s="907"/>
      <c r="AC115" s="907"/>
      <c r="AD115" s="907"/>
      <c r="AE115" s="908"/>
      <c r="AF115" s="909">
        <v>3875303</v>
      </c>
      <c r="AG115" s="907"/>
      <c r="AH115" s="907"/>
      <c r="AI115" s="907"/>
      <c r="AJ115" s="908"/>
      <c r="AK115" s="909">
        <v>4921717</v>
      </c>
      <c r="AL115" s="907"/>
      <c r="AM115" s="907"/>
      <c r="AN115" s="907"/>
      <c r="AO115" s="908"/>
      <c r="AP115" s="910">
        <v>3.2</v>
      </c>
      <c r="AQ115" s="911"/>
      <c r="AR115" s="911"/>
      <c r="AS115" s="911"/>
      <c r="AT115" s="912"/>
      <c r="AU115" s="921"/>
      <c r="AV115" s="922"/>
      <c r="AW115" s="922"/>
      <c r="AX115" s="922"/>
      <c r="AY115" s="923"/>
      <c r="AZ115" s="765" t="s">
        <v>430</v>
      </c>
      <c r="BA115" s="766"/>
      <c r="BB115" s="766"/>
      <c r="BC115" s="766"/>
      <c r="BD115" s="766"/>
      <c r="BE115" s="766"/>
      <c r="BF115" s="766"/>
      <c r="BG115" s="766"/>
      <c r="BH115" s="766"/>
      <c r="BI115" s="766"/>
      <c r="BJ115" s="766"/>
      <c r="BK115" s="766"/>
      <c r="BL115" s="766"/>
      <c r="BM115" s="766"/>
      <c r="BN115" s="766"/>
      <c r="BO115" s="766"/>
      <c r="BP115" s="767"/>
      <c r="BQ115" s="768">
        <v>9664055</v>
      </c>
      <c r="BR115" s="769"/>
      <c r="BS115" s="769"/>
      <c r="BT115" s="769"/>
      <c r="BU115" s="769"/>
      <c r="BV115" s="769">
        <v>4457187</v>
      </c>
      <c r="BW115" s="769"/>
      <c r="BX115" s="769"/>
      <c r="BY115" s="769"/>
      <c r="BZ115" s="769"/>
      <c r="CA115" s="769" t="s">
        <v>112</v>
      </c>
      <c r="CB115" s="769"/>
      <c r="CC115" s="769"/>
      <c r="CD115" s="769"/>
      <c r="CE115" s="769"/>
      <c r="CF115" s="846" t="s">
        <v>112</v>
      </c>
      <c r="CG115" s="847"/>
      <c r="CH115" s="847"/>
      <c r="CI115" s="847"/>
      <c r="CJ115" s="847"/>
      <c r="CK115" s="915"/>
      <c r="CL115" s="864"/>
      <c r="CM115" s="765" t="s">
        <v>431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1145139</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432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433</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330753</v>
      </c>
      <c r="DH116" s="782"/>
      <c r="DI116" s="782"/>
      <c r="DJ116" s="782"/>
      <c r="DK116" s="783"/>
      <c r="DL116" s="784">
        <v>271420</v>
      </c>
      <c r="DM116" s="782"/>
      <c r="DN116" s="782"/>
      <c r="DO116" s="782"/>
      <c r="DP116" s="783"/>
      <c r="DQ116" s="784">
        <v>222663</v>
      </c>
      <c r="DR116" s="782"/>
      <c r="DS116" s="782"/>
      <c r="DT116" s="782"/>
      <c r="DU116" s="783"/>
      <c r="DV116" s="752">
        <v>0.1</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435</v>
      </c>
      <c r="Z117" s="887"/>
      <c r="AA117" s="892">
        <v>45914236</v>
      </c>
      <c r="AB117" s="893"/>
      <c r="AC117" s="893"/>
      <c r="AD117" s="893"/>
      <c r="AE117" s="894"/>
      <c r="AF117" s="896">
        <v>47153552</v>
      </c>
      <c r="AG117" s="893"/>
      <c r="AH117" s="893"/>
      <c r="AI117" s="893"/>
      <c r="AJ117" s="894"/>
      <c r="AK117" s="896">
        <v>48285105</v>
      </c>
      <c r="AL117" s="893"/>
      <c r="AM117" s="893"/>
      <c r="AN117" s="893"/>
      <c r="AO117" s="894"/>
      <c r="AP117" s="897"/>
      <c r="AQ117" s="898"/>
      <c r="AR117" s="898"/>
      <c r="AS117" s="898"/>
      <c r="AT117" s="899"/>
      <c r="AU117" s="921"/>
      <c r="AV117" s="922"/>
      <c r="AW117" s="922"/>
      <c r="AX117" s="922"/>
      <c r="AY117" s="923"/>
      <c r="AZ117" s="843" t="s">
        <v>436</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411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409</v>
      </c>
      <c r="AB118" s="886"/>
      <c r="AC118" s="886"/>
      <c r="AD118" s="886"/>
      <c r="AE118" s="887"/>
      <c r="AF118" s="888" t="s">
        <v>286</v>
      </c>
      <c r="AG118" s="886"/>
      <c r="AH118" s="886"/>
      <c r="AI118" s="886"/>
      <c r="AJ118" s="887"/>
      <c r="AK118" s="888" t="s">
        <v>285</v>
      </c>
      <c r="AL118" s="886"/>
      <c r="AM118" s="886"/>
      <c r="AN118" s="886"/>
      <c r="AO118" s="887"/>
      <c r="AP118" s="889" t="s">
        <v>410</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438</v>
      </c>
      <c r="BP118" s="836"/>
      <c r="BQ118" s="855">
        <v>470134652</v>
      </c>
      <c r="BR118" s="856"/>
      <c r="BS118" s="856"/>
      <c r="BT118" s="856"/>
      <c r="BU118" s="856"/>
      <c r="BV118" s="856">
        <v>450343387</v>
      </c>
      <c r="BW118" s="856"/>
      <c r="BX118" s="856"/>
      <c r="BY118" s="856"/>
      <c r="BZ118" s="856"/>
      <c r="CA118" s="856">
        <v>441322841</v>
      </c>
      <c r="CB118" s="856"/>
      <c r="CC118" s="856"/>
      <c r="CD118" s="856"/>
      <c r="CE118" s="856"/>
      <c r="CF118" s="741"/>
      <c r="CG118" s="742"/>
      <c r="CH118" s="742"/>
      <c r="CI118" s="742"/>
      <c r="CJ118" s="839"/>
      <c r="CK118" s="915"/>
      <c r="CL118" s="864"/>
      <c r="CM118" s="801" t="s">
        <v>439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440</v>
      </c>
      <c r="DH118" s="782"/>
      <c r="DI118" s="782"/>
      <c r="DJ118" s="782"/>
      <c r="DK118" s="783"/>
      <c r="DL118" s="784" t="s">
        <v>440</v>
      </c>
      <c r="DM118" s="782"/>
      <c r="DN118" s="782"/>
      <c r="DO118" s="782"/>
      <c r="DP118" s="783"/>
      <c r="DQ118" s="784" t="s">
        <v>440</v>
      </c>
      <c r="DR118" s="782"/>
      <c r="DS118" s="782"/>
      <c r="DT118" s="782"/>
      <c r="DU118" s="783"/>
      <c r="DV118" s="752" t="s">
        <v>440</v>
      </c>
      <c r="DW118" s="753"/>
      <c r="DX118" s="753"/>
      <c r="DY118" s="753"/>
      <c r="DZ118" s="754"/>
    </row>
    <row r="119" spans="1:130" s="197" customFormat="1" ht="26.25" customHeight="1" x14ac:dyDescent="0.15">
      <c r="A119" s="861" t="s">
        <v>414</v>
      </c>
      <c r="B119" s="862"/>
      <c r="C119" s="867" t="s">
        <v>415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440</v>
      </c>
      <c r="AB119" s="871"/>
      <c r="AC119" s="871"/>
      <c r="AD119" s="871"/>
      <c r="AE119" s="872"/>
      <c r="AF119" s="873" t="s">
        <v>440</v>
      </c>
      <c r="AG119" s="871"/>
      <c r="AH119" s="871"/>
      <c r="AI119" s="871"/>
      <c r="AJ119" s="872"/>
      <c r="AK119" s="873" t="s">
        <v>440</v>
      </c>
      <c r="AL119" s="871"/>
      <c r="AM119" s="871"/>
      <c r="AN119" s="871"/>
      <c r="AO119" s="872"/>
      <c r="AP119" s="874" t="s">
        <v>440</v>
      </c>
      <c r="AQ119" s="875"/>
      <c r="AR119" s="875"/>
      <c r="AS119" s="875"/>
      <c r="AT119" s="876"/>
      <c r="AU119" s="877" t="s">
        <v>441</v>
      </c>
      <c r="AV119" s="878"/>
      <c r="AW119" s="878"/>
      <c r="AX119" s="878"/>
      <c r="AY119" s="879"/>
      <c r="AZ119" s="814" t="s">
        <v>442</v>
      </c>
      <c r="BA119" s="756"/>
      <c r="BB119" s="756"/>
      <c r="BC119" s="756"/>
      <c r="BD119" s="756"/>
      <c r="BE119" s="756"/>
      <c r="BF119" s="756"/>
      <c r="BG119" s="756"/>
      <c r="BH119" s="756"/>
      <c r="BI119" s="756"/>
      <c r="BJ119" s="756"/>
      <c r="BK119" s="756"/>
      <c r="BL119" s="756"/>
      <c r="BM119" s="756"/>
      <c r="BN119" s="756"/>
      <c r="BO119" s="756"/>
      <c r="BP119" s="757"/>
      <c r="BQ119" s="797">
        <v>35932310</v>
      </c>
      <c r="BR119" s="798"/>
      <c r="BS119" s="798"/>
      <c r="BT119" s="798"/>
      <c r="BU119" s="798"/>
      <c r="BV119" s="798">
        <v>45746832</v>
      </c>
      <c r="BW119" s="798"/>
      <c r="BX119" s="798"/>
      <c r="BY119" s="798"/>
      <c r="BZ119" s="798"/>
      <c r="CA119" s="798">
        <v>56713621</v>
      </c>
      <c r="CB119" s="798"/>
      <c r="CC119" s="798"/>
      <c r="CD119" s="798"/>
      <c r="CE119" s="798"/>
      <c r="CF119" s="859">
        <v>37</v>
      </c>
      <c r="CG119" s="860"/>
      <c r="CH119" s="860"/>
      <c r="CI119" s="860"/>
      <c r="CJ119" s="860"/>
      <c r="CK119" s="916"/>
      <c r="CL119" s="866"/>
      <c r="CM119" s="823" t="s">
        <v>443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16390514</v>
      </c>
      <c r="DH119" s="715"/>
      <c r="DI119" s="715"/>
      <c r="DJ119" s="715"/>
      <c r="DK119" s="716"/>
      <c r="DL119" s="717">
        <v>14734989</v>
      </c>
      <c r="DM119" s="715"/>
      <c r="DN119" s="715"/>
      <c r="DO119" s="715"/>
      <c r="DP119" s="716"/>
      <c r="DQ119" s="717">
        <v>13540100</v>
      </c>
      <c r="DR119" s="715"/>
      <c r="DS119" s="715"/>
      <c r="DT119" s="715"/>
      <c r="DU119" s="716"/>
      <c r="DV119" s="805">
        <v>8.8000000000000007</v>
      </c>
      <c r="DW119" s="806"/>
      <c r="DX119" s="806"/>
      <c r="DY119" s="806"/>
      <c r="DZ119" s="807"/>
    </row>
    <row r="120" spans="1:130" s="197" customFormat="1" ht="26.25" customHeight="1" x14ac:dyDescent="0.15">
      <c r="A120" s="863"/>
      <c r="B120" s="864"/>
      <c r="C120" s="801" t="s">
        <v>418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440</v>
      </c>
      <c r="AB120" s="782"/>
      <c r="AC120" s="782"/>
      <c r="AD120" s="782"/>
      <c r="AE120" s="783"/>
      <c r="AF120" s="784" t="s">
        <v>440</v>
      </c>
      <c r="AG120" s="782"/>
      <c r="AH120" s="782"/>
      <c r="AI120" s="782"/>
      <c r="AJ120" s="783"/>
      <c r="AK120" s="784" t="s">
        <v>440</v>
      </c>
      <c r="AL120" s="782"/>
      <c r="AM120" s="782"/>
      <c r="AN120" s="782"/>
      <c r="AO120" s="783"/>
      <c r="AP120" s="752" t="s">
        <v>440</v>
      </c>
      <c r="AQ120" s="753"/>
      <c r="AR120" s="753"/>
      <c r="AS120" s="753"/>
      <c r="AT120" s="754"/>
      <c r="AU120" s="880"/>
      <c r="AV120" s="881"/>
      <c r="AW120" s="881"/>
      <c r="AX120" s="881"/>
      <c r="AY120" s="882"/>
      <c r="AZ120" s="765" t="s">
        <v>444</v>
      </c>
      <c r="BA120" s="766"/>
      <c r="BB120" s="766"/>
      <c r="BC120" s="766"/>
      <c r="BD120" s="766"/>
      <c r="BE120" s="766"/>
      <c r="BF120" s="766"/>
      <c r="BG120" s="766"/>
      <c r="BH120" s="766"/>
      <c r="BI120" s="766"/>
      <c r="BJ120" s="766"/>
      <c r="BK120" s="766"/>
      <c r="BL120" s="766"/>
      <c r="BM120" s="766"/>
      <c r="BN120" s="766"/>
      <c r="BO120" s="766"/>
      <c r="BP120" s="767"/>
      <c r="BQ120" s="768">
        <v>58333066</v>
      </c>
      <c r="BR120" s="769"/>
      <c r="BS120" s="769"/>
      <c r="BT120" s="769"/>
      <c r="BU120" s="769"/>
      <c r="BV120" s="769">
        <v>57421389</v>
      </c>
      <c r="BW120" s="769"/>
      <c r="BX120" s="769"/>
      <c r="BY120" s="769"/>
      <c r="BZ120" s="769"/>
      <c r="CA120" s="769">
        <v>58690106</v>
      </c>
      <c r="CB120" s="769"/>
      <c r="CC120" s="769"/>
      <c r="CD120" s="769"/>
      <c r="CE120" s="769"/>
      <c r="CF120" s="846">
        <v>38.299999999999997</v>
      </c>
      <c r="CG120" s="847"/>
      <c r="CH120" s="847"/>
      <c r="CI120" s="847"/>
      <c r="CJ120" s="847"/>
      <c r="CK120" s="848" t="s">
        <v>445</v>
      </c>
      <c r="CL120" s="808"/>
      <c r="CM120" s="808"/>
      <c r="CN120" s="808"/>
      <c r="CO120" s="809"/>
      <c r="CP120" s="852" t="s">
        <v>446</v>
      </c>
      <c r="CQ120" s="853"/>
      <c r="CR120" s="853"/>
      <c r="CS120" s="853"/>
      <c r="CT120" s="853"/>
      <c r="CU120" s="853"/>
      <c r="CV120" s="853"/>
      <c r="CW120" s="853"/>
      <c r="CX120" s="853"/>
      <c r="CY120" s="853"/>
      <c r="CZ120" s="853"/>
      <c r="DA120" s="853"/>
      <c r="DB120" s="853"/>
      <c r="DC120" s="853"/>
      <c r="DD120" s="853"/>
      <c r="DE120" s="853"/>
      <c r="DF120" s="854"/>
      <c r="DG120" s="797">
        <v>85867557</v>
      </c>
      <c r="DH120" s="798"/>
      <c r="DI120" s="798"/>
      <c r="DJ120" s="798"/>
      <c r="DK120" s="798"/>
      <c r="DL120" s="798">
        <v>80931770</v>
      </c>
      <c r="DM120" s="798"/>
      <c r="DN120" s="798"/>
      <c r="DO120" s="798"/>
      <c r="DP120" s="798"/>
      <c r="DQ120" s="798">
        <v>76820661</v>
      </c>
      <c r="DR120" s="798"/>
      <c r="DS120" s="798"/>
      <c r="DT120" s="798"/>
      <c r="DU120" s="798"/>
      <c r="DV120" s="799">
        <v>50.1</v>
      </c>
      <c r="DW120" s="799"/>
      <c r="DX120" s="799"/>
      <c r="DY120" s="799"/>
      <c r="DZ120" s="800"/>
    </row>
    <row r="121" spans="1:130" s="197" customFormat="1" ht="26.25" customHeight="1" x14ac:dyDescent="0.15">
      <c r="A121" s="863"/>
      <c r="B121" s="864"/>
      <c r="C121" s="840" t="s">
        <v>447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440</v>
      </c>
      <c r="AB121" s="782"/>
      <c r="AC121" s="782"/>
      <c r="AD121" s="782"/>
      <c r="AE121" s="783"/>
      <c r="AF121" s="784" t="s">
        <v>440</v>
      </c>
      <c r="AG121" s="782"/>
      <c r="AH121" s="782"/>
      <c r="AI121" s="782"/>
      <c r="AJ121" s="783"/>
      <c r="AK121" s="784" t="s">
        <v>440</v>
      </c>
      <c r="AL121" s="782"/>
      <c r="AM121" s="782"/>
      <c r="AN121" s="782"/>
      <c r="AO121" s="783"/>
      <c r="AP121" s="752" t="s">
        <v>440</v>
      </c>
      <c r="AQ121" s="753"/>
      <c r="AR121" s="753"/>
      <c r="AS121" s="753"/>
      <c r="AT121" s="754"/>
      <c r="AU121" s="880"/>
      <c r="AV121" s="881"/>
      <c r="AW121" s="881"/>
      <c r="AX121" s="881"/>
      <c r="AY121" s="882"/>
      <c r="AZ121" s="843" t="s">
        <v>448</v>
      </c>
      <c r="BA121" s="844"/>
      <c r="BB121" s="844"/>
      <c r="BC121" s="844"/>
      <c r="BD121" s="844"/>
      <c r="BE121" s="844"/>
      <c r="BF121" s="844"/>
      <c r="BG121" s="844"/>
      <c r="BH121" s="844"/>
      <c r="BI121" s="844"/>
      <c r="BJ121" s="844"/>
      <c r="BK121" s="844"/>
      <c r="BL121" s="844"/>
      <c r="BM121" s="844"/>
      <c r="BN121" s="844"/>
      <c r="BO121" s="844"/>
      <c r="BP121" s="845"/>
      <c r="BQ121" s="855">
        <v>295744679</v>
      </c>
      <c r="BR121" s="856"/>
      <c r="BS121" s="856"/>
      <c r="BT121" s="856"/>
      <c r="BU121" s="856"/>
      <c r="BV121" s="856">
        <v>304091035</v>
      </c>
      <c r="BW121" s="856"/>
      <c r="BX121" s="856"/>
      <c r="BY121" s="856"/>
      <c r="BZ121" s="856"/>
      <c r="CA121" s="856">
        <v>312262517</v>
      </c>
      <c r="CB121" s="856"/>
      <c r="CC121" s="856"/>
      <c r="CD121" s="856"/>
      <c r="CE121" s="856"/>
      <c r="CF121" s="857">
        <v>203.7</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11967037</v>
      </c>
      <c r="DH121" s="769"/>
      <c r="DI121" s="769"/>
      <c r="DJ121" s="769"/>
      <c r="DK121" s="769"/>
      <c r="DL121" s="769">
        <v>10902175</v>
      </c>
      <c r="DM121" s="769"/>
      <c r="DN121" s="769"/>
      <c r="DO121" s="769"/>
      <c r="DP121" s="769"/>
      <c r="DQ121" s="769">
        <v>12129946</v>
      </c>
      <c r="DR121" s="769"/>
      <c r="DS121" s="769"/>
      <c r="DT121" s="769"/>
      <c r="DU121" s="769"/>
      <c r="DV121" s="821">
        <v>7.9</v>
      </c>
      <c r="DW121" s="821"/>
      <c r="DX121" s="821"/>
      <c r="DY121" s="821"/>
      <c r="DZ121" s="822"/>
    </row>
    <row r="122" spans="1:130" s="197" customFormat="1" ht="26.25" customHeight="1" x14ac:dyDescent="0.15">
      <c r="A122" s="863"/>
      <c r="B122" s="864"/>
      <c r="C122" s="801" t="s">
        <v>428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449</v>
      </c>
      <c r="BP122" s="836"/>
      <c r="BQ122" s="837">
        <v>390010055</v>
      </c>
      <c r="BR122" s="838"/>
      <c r="BS122" s="838"/>
      <c r="BT122" s="838"/>
      <c r="BU122" s="838"/>
      <c r="BV122" s="838">
        <v>407259256</v>
      </c>
      <c r="BW122" s="838"/>
      <c r="BX122" s="838"/>
      <c r="BY122" s="838"/>
      <c r="BZ122" s="838"/>
      <c r="CA122" s="838">
        <v>427666244</v>
      </c>
      <c r="CB122" s="838"/>
      <c r="CC122" s="838"/>
      <c r="CD122" s="838"/>
      <c r="CE122" s="838"/>
      <c r="CF122" s="741"/>
      <c r="CG122" s="742"/>
      <c r="CH122" s="742"/>
      <c r="CI122" s="742"/>
      <c r="CJ122" s="839"/>
      <c r="CK122" s="849"/>
      <c r="CL122" s="810"/>
      <c r="CM122" s="810"/>
      <c r="CN122" s="810"/>
      <c r="CO122" s="811"/>
      <c r="CP122" s="826" t="s">
        <v>394</v>
      </c>
      <c r="CQ122" s="827"/>
      <c r="CR122" s="827"/>
      <c r="CS122" s="827"/>
      <c r="CT122" s="827"/>
      <c r="CU122" s="827"/>
      <c r="CV122" s="827"/>
      <c r="CW122" s="827"/>
      <c r="CX122" s="827"/>
      <c r="CY122" s="827"/>
      <c r="CZ122" s="827"/>
      <c r="DA122" s="827"/>
      <c r="DB122" s="827"/>
      <c r="DC122" s="827"/>
      <c r="DD122" s="827"/>
      <c r="DE122" s="827"/>
      <c r="DF122" s="828"/>
      <c r="DG122" s="768">
        <v>2656074</v>
      </c>
      <c r="DH122" s="769"/>
      <c r="DI122" s="769"/>
      <c r="DJ122" s="769"/>
      <c r="DK122" s="769"/>
      <c r="DL122" s="769">
        <v>2780922</v>
      </c>
      <c r="DM122" s="769"/>
      <c r="DN122" s="769"/>
      <c r="DO122" s="769"/>
      <c r="DP122" s="769"/>
      <c r="DQ122" s="769">
        <v>3010350</v>
      </c>
      <c r="DR122" s="769"/>
      <c r="DS122" s="769"/>
      <c r="DT122" s="769"/>
      <c r="DU122" s="769"/>
      <c r="DV122" s="821">
        <v>2</v>
      </c>
      <c r="DW122" s="821"/>
      <c r="DX122" s="821"/>
      <c r="DY122" s="821"/>
      <c r="DZ122" s="822"/>
    </row>
    <row r="123" spans="1:130" s="197" customFormat="1" ht="26.25" customHeight="1" thickBot="1" x14ac:dyDescent="0.2">
      <c r="A123" s="863"/>
      <c r="B123" s="864"/>
      <c r="C123" s="801" t="s">
        <v>434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89832</v>
      </c>
      <c r="AB123" s="782"/>
      <c r="AC123" s="782"/>
      <c r="AD123" s="782"/>
      <c r="AE123" s="783"/>
      <c r="AF123" s="784">
        <v>68617</v>
      </c>
      <c r="AG123" s="782"/>
      <c r="AH123" s="782"/>
      <c r="AI123" s="782"/>
      <c r="AJ123" s="783"/>
      <c r="AK123" s="784">
        <v>51029</v>
      </c>
      <c r="AL123" s="782"/>
      <c r="AM123" s="782"/>
      <c r="AN123" s="782"/>
      <c r="AO123" s="783"/>
      <c r="AP123" s="752">
        <v>0</v>
      </c>
      <c r="AQ123" s="753"/>
      <c r="AR123" s="753"/>
      <c r="AS123" s="753"/>
      <c r="AT123" s="754"/>
      <c r="AU123" s="832" t="s">
        <v>450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52.9</v>
      </c>
      <c r="BR123" s="830"/>
      <c r="BS123" s="830"/>
      <c r="BT123" s="830"/>
      <c r="BU123" s="830"/>
      <c r="BV123" s="830">
        <v>28.3</v>
      </c>
      <c r="BW123" s="830"/>
      <c r="BX123" s="830"/>
      <c r="BY123" s="830"/>
      <c r="BZ123" s="830"/>
      <c r="CA123" s="830">
        <v>8.9</v>
      </c>
      <c r="CB123" s="830"/>
      <c r="CC123" s="830"/>
      <c r="CD123" s="830"/>
      <c r="CE123" s="830"/>
      <c r="CF123" s="728"/>
      <c r="CG123" s="729"/>
      <c r="CH123" s="729"/>
      <c r="CI123" s="729"/>
      <c r="CJ123" s="831"/>
      <c r="CK123" s="849"/>
      <c r="CL123" s="810"/>
      <c r="CM123" s="810"/>
      <c r="CN123" s="810"/>
      <c r="CO123" s="811"/>
      <c r="CP123" s="826" t="s">
        <v>392</v>
      </c>
      <c r="CQ123" s="827"/>
      <c r="CR123" s="827"/>
      <c r="CS123" s="827"/>
      <c r="CT123" s="827"/>
      <c r="CU123" s="827"/>
      <c r="CV123" s="827"/>
      <c r="CW123" s="827"/>
      <c r="CX123" s="827"/>
      <c r="CY123" s="827"/>
      <c r="CZ123" s="827"/>
      <c r="DA123" s="827"/>
      <c r="DB123" s="827"/>
      <c r="DC123" s="827"/>
      <c r="DD123" s="827"/>
      <c r="DE123" s="827"/>
      <c r="DF123" s="828"/>
      <c r="DG123" s="781">
        <v>858563</v>
      </c>
      <c r="DH123" s="782"/>
      <c r="DI123" s="782"/>
      <c r="DJ123" s="782"/>
      <c r="DK123" s="783"/>
      <c r="DL123" s="784">
        <v>813986</v>
      </c>
      <c r="DM123" s="782"/>
      <c r="DN123" s="782"/>
      <c r="DO123" s="782"/>
      <c r="DP123" s="783"/>
      <c r="DQ123" s="784">
        <v>767166</v>
      </c>
      <c r="DR123" s="782"/>
      <c r="DS123" s="782"/>
      <c r="DT123" s="782"/>
      <c r="DU123" s="783"/>
      <c r="DV123" s="752">
        <v>0.5</v>
      </c>
      <c r="DW123" s="753"/>
      <c r="DX123" s="753"/>
      <c r="DY123" s="753"/>
      <c r="DZ123" s="754"/>
    </row>
    <row r="124" spans="1:130" s="197" customFormat="1" ht="26.25" customHeight="1" x14ac:dyDescent="0.15">
      <c r="A124" s="863"/>
      <c r="B124" s="864"/>
      <c r="C124" s="801" t="s">
        <v>437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v>2693269</v>
      </c>
      <c r="AL124" s="782"/>
      <c r="AM124" s="782"/>
      <c r="AN124" s="782"/>
      <c r="AO124" s="783"/>
      <c r="AP124" s="752">
        <v>1.8</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451</v>
      </c>
      <c r="CQ124" s="827"/>
      <c r="CR124" s="827"/>
      <c r="CS124" s="827"/>
      <c r="CT124" s="827"/>
      <c r="CU124" s="827"/>
      <c r="CV124" s="827"/>
      <c r="CW124" s="827"/>
      <c r="CX124" s="827"/>
      <c r="CY124" s="827"/>
      <c r="CZ124" s="827"/>
      <c r="DA124" s="827"/>
      <c r="DB124" s="827"/>
      <c r="DC124" s="827"/>
      <c r="DD124" s="827"/>
      <c r="DE124" s="827"/>
      <c r="DF124" s="828"/>
      <c r="DG124" s="714">
        <v>406140</v>
      </c>
      <c r="DH124" s="715"/>
      <c r="DI124" s="715"/>
      <c r="DJ124" s="715"/>
      <c r="DK124" s="716"/>
      <c r="DL124" s="717">
        <v>451526</v>
      </c>
      <c r="DM124" s="715"/>
      <c r="DN124" s="715"/>
      <c r="DO124" s="715"/>
      <c r="DP124" s="716"/>
      <c r="DQ124" s="717">
        <v>459482</v>
      </c>
      <c r="DR124" s="715"/>
      <c r="DS124" s="715"/>
      <c r="DT124" s="715"/>
      <c r="DU124" s="716"/>
      <c r="DV124" s="805">
        <v>0.3</v>
      </c>
      <c r="DW124" s="806"/>
      <c r="DX124" s="806"/>
      <c r="DY124" s="806"/>
      <c r="DZ124" s="807"/>
    </row>
    <row r="125" spans="1:130" s="197" customFormat="1" ht="26.25" customHeight="1" thickBot="1" x14ac:dyDescent="0.2">
      <c r="A125" s="863"/>
      <c r="B125" s="864"/>
      <c r="C125" s="801" t="s">
        <v>439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452</v>
      </c>
      <c r="CL125" s="808"/>
      <c r="CM125" s="808"/>
      <c r="CN125" s="808"/>
      <c r="CO125" s="809"/>
      <c r="CP125" s="814" t="s">
        <v>453</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443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3069712</v>
      </c>
      <c r="AB126" s="782"/>
      <c r="AC126" s="782"/>
      <c r="AD126" s="782"/>
      <c r="AE126" s="783"/>
      <c r="AF126" s="784">
        <v>3725602</v>
      </c>
      <c r="AG126" s="782"/>
      <c r="AH126" s="782"/>
      <c r="AI126" s="782"/>
      <c r="AJ126" s="783"/>
      <c r="AK126" s="784">
        <v>2111033</v>
      </c>
      <c r="AL126" s="782"/>
      <c r="AM126" s="782"/>
      <c r="AN126" s="782"/>
      <c r="AO126" s="783"/>
      <c r="AP126" s="752">
        <v>1.4</v>
      </c>
      <c r="AQ126" s="753"/>
      <c r="AR126" s="753"/>
      <c r="AS126" s="753"/>
      <c r="AT126" s="754"/>
      <c r="AU126" s="233"/>
      <c r="AV126" s="233"/>
      <c r="AW126" s="233"/>
      <c r="AX126" s="804" t="s">
        <v>454</v>
      </c>
      <c r="AY126" s="762"/>
      <c r="AZ126" s="762"/>
      <c r="BA126" s="762"/>
      <c r="BB126" s="762"/>
      <c r="BC126" s="762"/>
      <c r="BD126" s="762"/>
      <c r="BE126" s="763"/>
      <c r="BF126" s="761" t="s">
        <v>455</v>
      </c>
      <c r="BG126" s="762"/>
      <c r="BH126" s="762"/>
      <c r="BI126" s="762"/>
      <c r="BJ126" s="762"/>
      <c r="BK126" s="762"/>
      <c r="BL126" s="763"/>
      <c r="BM126" s="761" t="s">
        <v>456</v>
      </c>
      <c r="BN126" s="762"/>
      <c r="BO126" s="762"/>
      <c r="BP126" s="762"/>
      <c r="BQ126" s="762"/>
      <c r="BR126" s="762"/>
      <c r="BS126" s="763"/>
      <c r="BT126" s="761" t="s">
        <v>457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458</v>
      </c>
      <c r="CQ126" s="766"/>
      <c r="CR126" s="766"/>
      <c r="CS126" s="766"/>
      <c r="CT126" s="766"/>
      <c r="CU126" s="766"/>
      <c r="CV126" s="766"/>
      <c r="CW126" s="766"/>
      <c r="CX126" s="766"/>
      <c r="CY126" s="766"/>
      <c r="CZ126" s="766"/>
      <c r="DA126" s="766"/>
      <c r="DB126" s="766"/>
      <c r="DC126" s="766"/>
      <c r="DD126" s="766"/>
      <c r="DE126" s="766"/>
      <c r="DF126" s="767"/>
      <c r="DG126" s="768">
        <v>7607973</v>
      </c>
      <c r="DH126" s="769"/>
      <c r="DI126" s="769"/>
      <c r="DJ126" s="769"/>
      <c r="DK126" s="769"/>
      <c r="DL126" s="769">
        <v>3657720</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459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93554</v>
      </c>
      <c r="AB127" s="782"/>
      <c r="AC127" s="782"/>
      <c r="AD127" s="782"/>
      <c r="AE127" s="783"/>
      <c r="AF127" s="784">
        <v>81084</v>
      </c>
      <c r="AG127" s="782"/>
      <c r="AH127" s="782"/>
      <c r="AI127" s="782"/>
      <c r="AJ127" s="783"/>
      <c r="AK127" s="784">
        <v>66386</v>
      </c>
      <c r="AL127" s="782"/>
      <c r="AM127" s="782"/>
      <c r="AN127" s="782"/>
      <c r="AO127" s="783"/>
      <c r="AP127" s="752">
        <v>0</v>
      </c>
      <c r="AQ127" s="753"/>
      <c r="AR127" s="753"/>
      <c r="AS127" s="753"/>
      <c r="AT127" s="754"/>
      <c r="AU127" s="233"/>
      <c r="AV127" s="233"/>
      <c r="AW127" s="233"/>
      <c r="AX127" s="755" t="s">
        <v>460</v>
      </c>
      <c r="AY127" s="756"/>
      <c r="AZ127" s="756"/>
      <c r="BA127" s="756"/>
      <c r="BB127" s="756"/>
      <c r="BC127" s="756"/>
      <c r="BD127" s="756"/>
      <c r="BE127" s="757"/>
      <c r="BF127" s="758" t="s">
        <v>112</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461</v>
      </c>
      <c r="CQ127" s="750"/>
      <c r="CR127" s="750"/>
      <c r="CS127" s="750"/>
      <c r="CT127" s="750"/>
      <c r="CU127" s="750"/>
      <c r="CV127" s="750"/>
      <c r="CW127" s="750"/>
      <c r="CX127" s="750"/>
      <c r="CY127" s="750"/>
      <c r="CZ127" s="750"/>
      <c r="DA127" s="750"/>
      <c r="DB127" s="750"/>
      <c r="DC127" s="750"/>
      <c r="DD127" s="750"/>
      <c r="DE127" s="750"/>
      <c r="DF127" s="751"/>
      <c r="DG127" s="817">
        <v>2056082</v>
      </c>
      <c r="DH127" s="818"/>
      <c r="DI127" s="818"/>
      <c r="DJ127" s="818"/>
      <c r="DK127" s="818"/>
      <c r="DL127" s="818">
        <v>799467</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462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463</v>
      </c>
      <c r="X128" s="795"/>
      <c r="Y128" s="795"/>
      <c r="Z128" s="796"/>
      <c r="AA128" s="721">
        <v>7015513</v>
      </c>
      <c r="AB128" s="722"/>
      <c r="AC128" s="722"/>
      <c r="AD128" s="722"/>
      <c r="AE128" s="723"/>
      <c r="AF128" s="724">
        <v>6602043</v>
      </c>
      <c r="AG128" s="722"/>
      <c r="AH128" s="722"/>
      <c r="AI128" s="722"/>
      <c r="AJ128" s="723"/>
      <c r="AK128" s="724">
        <v>9683580</v>
      </c>
      <c r="AL128" s="722"/>
      <c r="AM128" s="722"/>
      <c r="AN128" s="722"/>
      <c r="AO128" s="723"/>
      <c r="AP128" s="725"/>
      <c r="AQ128" s="726"/>
      <c r="AR128" s="726"/>
      <c r="AS128" s="726"/>
      <c r="AT128" s="727"/>
      <c r="AU128" s="235"/>
      <c r="AV128" s="235"/>
      <c r="AW128" s="235"/>
      <c r="AX128" s="770" t="s">
        <v>464</v>
      </c>
      <c r="AY128" s="766"/>
      <c r="AZ128" s="766"/>
      <c r="BA128" s="766"/>
      <c r="BB128" s="766"/>
      <c r="BC128" s="766"/>
      <c r="BD128" s="766"/>
      <c r="BE128" s="767"/>
      <c r="BF128" s="788" t="s">
        <v>112</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465</v>
      </c>
      <c r="X129" s="779"/>
      <c r="Y129" s="779"/>
      <c r="Z129" s="780"/>
      <c r="AA129" s="781">
        <v>173379827</v>
      </c>
      <c r="AB129" s="782"/>
      <c r="AC129" s="782"/>
      <c r="AD129" s="782"/>
      <c r="AE129" s="783"/>
      <c r="AF129" s="784">
        <v>175029917</v>
      </c>
      <c r="AG129" s="782"/>
      <c r="AH129" s="782"/>
      <c r="AI129" s="782"/>
      <c r="AJ129" s="783"/>
      <c r="AK129" s="784">
        <v>176610218</v>
      </c>
      <c r="AL129" s="782"/>
      <c r="AM129" s="782"/>
      <c r="AN129" s="782"/>
      <c r="AO129" s="783"/>
      <c r="AP129" s="785"/>
      <c r="AQ129" s="786"/>
      <c r="AR129" s="786"/>
      <c r="AS129" s="786"/>
      <c r="AT129" s="787"/>
      <c r="AU129" s="235"/>
      <c r="AV129" s="235"/>
      <c r="AW129" s="235"/>
      <c r="AX129" s="770" t="s">
        <v>466</v>
      </c>
      <c r="AY129" s="766"/>
      <c r="AZ129" s="766"/>
      <c r="BA129" s="766"/>
      <c r="BB129" s="766"/>
      <c r="BC129" s="766"/>
      <c r="BD129" s="766"/>
      <c r="BE129" s="767"/>
      <c r="BF129" s="771">
        <v>10.8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468</v>
      </c>
      <c r="X130" s="779"/>
      <c r="Y130" s="779"/>
      <c r="Z130" s="780"/>
      <c r="AA130" s="781">
        <v>22058567</v>
      </c>
      <c r="AB130" s="782"/>
      <c r="AC130" s="782"/>
      <c r="AD130" s="782"/>
      <c r="AE130" s="783"/>
      <c r="AF130" s="784">
        <v>23050247</v>
      </c>
      <c r="AG130" s="782"/>
      <c r="AH130" s="782"/>
      <c r="AI130" s="782"/>
      <c r="AJ130" s="783"/>
      <c r="AK130" s="784">
        <v>23344584</v>
      </c>
      <c r="AL130" s="782"/>
      <c r="AM130" s="782"/>
      <c r="AN130" s="782"/>
      <c r="AO130" s="783"/>
      <c r="AP130" s="785"/>
      <c r="AQ130" s="786"/>
      <c r="AR130" s="786"/>
      <c r="AS130" s="786"/>
      <c r="AT130" s="787"/>
      <c r="AU130" s="235"/>
      <c r="AV130" s="235"/>
      <c r="AW130" s="235"/>
      <c r="AX130" s="749" t="s">
        <v>469</v>
      </c>
      <c r="AY130" s="750"/>
      <c r="AZ130" s="750"/>
      <c r="BA130" s="750"/>
      <c r="BB130" s="750"/>
      <c r="BC130" s="750"/>
      <c r="BD130" s="750"/>
      <c r="BE130" s="751"/>
      <c r="BF130" s="703">
        <v>8.9</v>
      </c>
      <c r="BG130" s="704"/>
      <c r="BH130" s="704"/>
      <c r="BI130" s="704"/>
      <c r="BJ130" s="704"/>
      <c r="BK130" s="704"/>
      <c r="BL130" s="705"/>
      <c r="BM130" s="703">
        <v>400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470</v>
      </c>
      <c r="X131" s="712"/>
      <c r="Y131" s="712"/>
      <c r="Z131" s="713"/>
      <c r="AA131" s="714">
        <v>151321260</v>
      </c>
      <c r="AB131" s="715"/>
      <c r="AC131" s="715"/>
      <c r="AD131" s="715"/>
      <c r="AE131" s="716"/>
      <c r="AF131" s="717">
        <v>151979670</v>
      </c>
      <c r="AG131" s="715"/>
      <c r="AH131" s="715"/>
      <c r="AI131" s="715"/>
      <c r="AJ131" s="716"/>
      <c r="AK131" s="717">
        <v>153265634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471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472</v>
      </c>
      <c r="W132" s="735"/>
      <c r="X132" s="735"/>
      <c r="Y132" s="735"/>
      <c r="Z132" s="736"/>
      <c r="AA132" s="737">
        <v>11.12874424</v>
      </c>
      <c r="AB132" s="738"/>
      <c r="AC132" s="738"/>
      <c r="AD132" s="738"/>
      <c r="AE132" s="739"/>
      <c r="AF132" s="740">
        <v>11.515528359999999</v>
      </c>
      <c r="AG132" s="738"/>
      <c r="AH132" s="738"/>
      <c r="AI132" s="738"/>
      <c r="AJ132" s="739"/>
      <c r="AK132" s="740">
        <v>9.9545744739999993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473</v>
      </c>
      <c r="W133" s="744"/>
      <c r="X133" s="744"/>
      <c r="Y133" s="744"/>
      <c r="Z133" s="745"/>
      <c r="AA133" s="746">
        <v>11.7</v>
      </c>
      <c r="AB133" s="747"/>
      <c r="AC133" s="747"/>
      <c r="AD133" s="747"/>
      <c r="AE133" s="748"/>
      <c r="AF133" s="746">
        <v>11.5</v>
      </c>
      <c r="AG133" s="747"/>
      <c r="AH133" s="747"/>
      <c r="AI133" s="747"/>
      <c r="AJ133" s="748"/>
      <c r="AK133" s="746">
        <v>10.8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E29" sqref="AE29"/>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T40" zoomScale="115" zoomScaleNormal="11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29" sqref="G29"/>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17" t="s">
        <v>476</v>
      </c>
      <c r="L7" s="254"/>
      <c r="M7" s="255" t="s">
        <v>477</v>
      </c>
      <c r="N7" s="256"/>
    </row>
    <row r="8" spans="1:16" x14ac:dyDescent="0.15">
      <c r="A8" s="248"/>
      <c r="B8" s="244"/>
      <c r="C8" s="244"/>
      <c r="D8" s="244"/>
      <c r="E8" s="244"/>
      <c r="F8" s="244"/>
      <c r="G8" s="257"/>
      <c r="H8" s="258"/>
      <c r="I8" s="258"/>
      <c r="J8" s="259"/>
      <c r="K8" s="1118"/>
      <c r="L8" s="260" t="s">
        <v>478</v>
      </c>
      <c r="M8" s="261" t="s">
        <v>479</v>
      </c>
      <c r="N8" s="262" t="s">
        <v>480</v>
      </c>
    </row>
    <row r="9" spans="1:16" x14ac:dyDescent="0.15">
      <c r="A9" s="248"/>
      <c r="B9" s="244"/>
      <c r="C9" s="244"/>
      <c r="D9" s="244"/>
      <c r="E9" s="244"/>
      <c r="F9" s="244"/>
      <c r="G9" s="1131" t="s">
        <v>481</v>
      </c>
      <c r="H9" s="1132"/>
      <c r="I9" s="1132"/>
      <c r="J9" s="1133"/>
      <c r="K9" s="263">
        <v>44093495</v>
      </c>
      <c r="L9" s="264">
        <v>54283</v>
      </c>
      <c r="M9" s="265">
        <v>62396</v>
      </c>
      <c r="N9" s="266">
        <v>-13</v>
      </c>
    </row>
    <row r="10" spans="1:16" x14ac:dyDescent="0.15">
      <c r="A10" s="248"/>
      <c r="B10" s="244"/>
      <c r="C10" s="244"/>
      <c r="D10" s="244"/>
      <c r="E10" s="244"/>
      <c r="F10" s="244"/>
      <c r="G10" s="1131" t="s">
        <v>482</v>
      </c>
      <c r="H10" s="1132"/>
      <c r="I10" s="1132"/>
      <c r="J10" s="1133"/>
      <c r="K10" s="267">
        <v>1390603</v>
      </c>
      <c r="L10" s="268">
        <v>1712</v>
      </c>
      <c r="M10" s="269">
        <v>1393</v>
      </c>
      <c r="N10" s="270">
        <v>22.9</v>
      </c>
    </row>
    <row r="11" spans="1:16" ht="13.5" customHeight="1" x14ac:dyDescent="0.15">
      <c r="A11" s="248"/>
      <c r="B11" s="244"/>
      <c r="C11" s="244"/>
      <c r="D11" s="244"/>
      <c r="E11" s="244"/>
      <c r="F11" s="244"/>
      <c r="G11" s="1131" t="s">
        <v>483</v>
      </c>
      <c r="H11" s="1132"/>
      <c r="I11" s="1132"/>
      <c r="J11" s="1133"/>
      <c r="K11" s="267">
        <v>109298</v>
      </c>
      <c r="L11" s="268">
        <v>135</v>
      </c>
      <c r="M11" s="269">
        <v>62</v>
      </c>
      <c r="N11" s="270">
        <v>117.7</v>
      </c>
    </row>
    <row r="12" spans="1:16" ht="13.5" customHeight="1" x14ac:dyDescent="0.15">
      <c r="A12" s="248"/>
      <c r="B12" s="244"/>
      <c r="C12" s="244"/>
      <c r="D12" s="244"/>
      <c r="E12" s="244"/>
      <c r="F12" s="244"/>
      <c r="G12" s="1131" t="s">
        <v>484</v>
      </c>
      <c r="H12" s="1132"/>
      <c r="I12" s="1132"/>
      <c r="J12" s="1133"/>
      <c r="K12" s="267">
        <v>269489</v>
      </c>
      <c r="L12" s="268">
        <v>332</v>
      </c>
      <c r="M12" s="269">
        <v>1508</v>
      </c>
      <c r="N12" s="270">
        <v>-78</v>
      </c>
    </row>
    <row r="13" spans="1:16" ht="13.5" customHeight="1" x14ac:dyDescent="0.15">
      <c r="A13" s="248"/>
      <c r="B13" s="244"/>
      <c r="C13" s="244"/>
      <c r="D13" s="244"/>
      <c r="E13" s="244"/>
      <c r="F13" s="244"/>
      <c r="G13" s="1131" t="s">
        <v>485</v>
      </c>
      <c r="H13" s="1132"/>
      <c r="I13" s="1132"/>
      <c r="J13" s="1133"/>
      <c r="K13" s="267" t="s">
        <v>486</v>
      </c>
      <c r="L13" s="268" t="s">
        <v>486</v>
      </c>
      <c r="M13" s="269">
        <v>25</v>
      </c>
      <c r="N13" s="270" t="s">
        <v>486</v>
      </c>
    </row>
    <row r="14" spans="1:16" ht="13.5" customHeight="1" x14ac:dyDescent="0.15">
      <c r="A14" s="248"/>
      <c r="B14" s="244"/>
      <c r="C14" s="244"/>
      <c r="D14" s="244"/>
      <c r="E14" s="244"/>
      <c r="F14" s="244"/>
      <c r="G14" s="1131" t="s">
        <v>487</v>
      </c>
      <c r="H14" s="1132"/>
      <c r="I14" s="1132"/>
      <c r="J14" s="1133"/>
      <c r="K14" s="267">
        <v>1150452</v>
      </c>
      <c r="L14" s="268">
        <v>1416</v>
      </c>
      <c r="M14" s="269">
        <v>1888</v>
      </c>
      <c r="N14" s="270">
        <v>-25</v>
      </c>
    </row>
    <row r="15" spans="1:16" ht="13.5" customHeight="1" x14ac:dyDescent="0.15">
      <c r="A15" s="248"/>
      <c r="B15" s="244"/>
      <c r="C15" s="244"/>
      <c r="D15" s="244"/>
      <c r="E15" s="244"/>
      <c r="F15" s="244"/>
      <c r="G15" s="1131" t="s">
        <v>488</v>
      </c>
      <c r="H15" s="1132"/>
      <c r="I15" s="1132"/>
      <c r="J15" s="1133"/>
      <c r="K15" s="267">
        <v>1371338</v>
      </c>
      <c r="L15" s="268">
        <v>1688</v>
      </c>
      <c r="M15" s="269">
        <v>1209</v>
      </c>
      <c r="N15" s="270">
        <v>39.6</v>
      </c>
    </row>
    <row r="16" spans="1:16" x14ac:dyDescent="0.15">
      <c r="A16" s="248"/>
      <c r="B16" s="244"/>
      <c r="C16" s="244"/>
      <c r="D16" s="244"/>
      <c r="E16" s="244"/>
      <c r="F16" s="244"/>
      <c r="G16" s="1134" t="s">
        <v>489</v>
      </c>
      <c r="H16" s="1135"/>
      <c r="I16" s="1135"/>
      <c r="J16" s="1136"/>
      <c r="K16" s="268">
        <v>-5021848</v>
      </c>
      <c r="L16" s="268">
        <v>-6182</v>
      </c>
      <c r="M16" s="269">
        <v>-6084</v>
      </c>
      <c r="N16" s="270">
        <v>1.6</v>
      </c>
    </row>
    <row r="17" spans="1:16" x14ac:dyDescent="0.15">
      <c r="A17" s="248"/>
      <c r="B17" s="244"/>
      <c r="C17" s="244"/>
      <c r="D17" s="244"/>
      <c r="E17" s="244"/>
      <c r="F17" s="244"/>
      <c r="G17" s="1134" t="s">
        <v>170</v>
      </c>
      <c r="H17" s="1135"/>
      <c r="I17" s="1135"/>
      <c r="J17" s="1136"/>
      <c r="K17" s="268">
        <v>43362827</v>
      </c>
      <c r="L17" s="268">
        <v>53384</v>
      </c>
      <c r="M17" s="269">
        <v>62398</v>
      </c>
      <c r="N17" s="270">
        <v>-14.4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28" t="s">
        <v>494</v>
      </c>
      <c r="H21" s="1129"/>
      <c r="I21" s="1129"/>
      <c r="J21" s="1130"/>
      <c r="K21" s="280">
        <v>6.11</v>
      </c>
      <c r="L21" s="281">
        <v>6.59</v>
      </c>
      <c r="M21" s="282">
        <v>-0.48</v>
      </c>
      <c r="N21" s="249"/>
      <c r="O21" s="283"/>
      <c r="P21" s="279"/>
    </row>
    <row r="22" spans="1:16" s="284" customFormat="1" x14ac:dyDescent="0.15">
      <c r="A22" s="279"/>
      <c r="B22" s="249"/>
      <c r="C22" s="249"/>
      <c r="D22" s="249"/>
      <c r="E22" s="249"/>
      <c r="F22" s="249"/>
      <c r="G22" s="1128" t="s">
        <v>495</v>
      </c>
      <c r="H22" s="1129"/>
      <c r="I22" s="1129"/>
      <c r="J22" s="1130"/>
      <c r="K22" s="285">
        <v>97.9</v>
      </c>
      <c r="L22" s="286">
        <v>100.6</v>
      </c>
      <c r="M22" s="287">
        <v>-2.7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17" t="s">
        <v>476</v>
      </c>
      <c r="L30" s="254"/>
      <c r="M30" s="255" t="s">
        <v>477</v>
      </c>
      <c r="N30" s="256"/>
    </row>
    <row r="31" spans="1:16" x14ac:dyDescent="0.15">
      <c r="A31" s="248"/>
      <c r="B31" s="244"/>
      <c r="C31" s="244"/>
      <c r="D31" s="244"/>
      <c r="E31" s="244"/>
      <c r="F31" s="244"/>
      <c r="G31" s="257"/>
      <c r="H31" s="258"/>
      <c r="I31" s="258"/>
      <c r="J31" s="259"/>
      <c r="K31" s="1118"/>
      <c r="L31" s="260" t="s">
        <v>478</v>
      </c>
      <c r="M31" s="261" t="s">
        <v>479</v>
      </c>
      <c r="N31" s="262" t="s">
        <v>480</v>
      </c>
    </row>
    <row r="32" spans="1:16" ht="27" customHeight="1" x14ac:dyDescent="0.15">
      <c r="A32" s="248"/>
      <c r="B32" s="244"/>
      <c r="C32" s="244"/>
      <c r="D32" s="244"/>
      <c r="E32" s="244"/>
      <c r="F32" s="244"/>
      <c r="G32" s="1119" t="s">
        <v>499</v>
      </c>
      <c r="H32" s="1120"/>
      <c r="I32" s="1120"/>
      <c r="J32" s="1121"/>
      <c r="K32" s="294">
        <v>34933039</v>
      </c>
      <c r="L32" s="294">
        <v>43006</v>
      </c>
      <c r="M32" s="295">
        <v>34621</v>
      </c>
      <c r="N32" s="296">
        <v>24.2</v>
      </c>
    </row>
    <row r="33" spans="1:16" ht="13.5" customHeight="1" x14ac:dyDescent="0.15">
      <c r="A33" s="248"/>
      <c r="B33" s="244"/>
      <c r="C33" s="244"/>
      <c r="D33" s="244"/>
      <c r="E33" s="244"/>
      <c r="F33" s="244"/>
      <c r="G33" s="1119" t="s">
        <v>500</v>
      </c>
      <c r="H33" s="1120"/>
      <c r="I33" s="1120"/>
      <c r="J33" s="1121"/>
      <c r="K33" s="294" t="s">
        <v>486</v>
      </c>
      <c r="L33" s="294" t="s">
        <v>486</v>
      </c>
      <c r="M33" s="295">
        <v>3627</v>
      </c>
      <c r="N33" s="296" t="s">
        <v>486</v>
      </c>
    </row>
    <row r="34" spans="1:16" ht="27" customHeight="1" x14ac:dyDescent="0.15">
      <c r="A34" s="248"/>
      <c r="B34" s="244"/>
      <c r="C34" s="244"/>
      <c r="D34" s="244"/>
      <c r="E34" s="244"/>
      <c r="F34" s="244"/>
      <c r="G34" s="1119" t="s">
        <v>501</v>
      </c>
      <c r="H34" s="1120"/>
      <c r="I34" s="1120"/>
      <c r="J34" s="1121"/>
      <c r="K34" s="294">
        <v>2000000</v>
      </c>
      <c r="L34" s="294">
        <v>2462</v>
      </c>
      <c r="M34" s="295">
        <v>19984</v>
      </c>
      <c r="N34" s="296">
        <v>-87.7</v>
      </c>
    </row>
    <row r="35" spans="1:16" ht="27" customHeight="1" x14ac:dyDescent="0.15">
      <c r="A35" s="248"/>
      <c r="B35" s="244"/>
      <c r="C35" s="244"/>
      <c r="D35" s="244"/>
      <c r="E35" s="244"/>
      <c r="F35" s="244"/>
      <c r="G35" s="1119" t="s">
        <v>502</v>
      </c>
      <c r="H35" s="1120"/>
      <c r="I35" s="1120"/>
      <c r="J35" s="1121"/>
      <c r="K35" s="294">
        <v>6427088</v>
      </c>
      <c r="L35" s="294">
        <v>7912</v>
      </c>
      <c r="M35" s="295">
        <v>13756</v>
      </c>
      <c r="N35" s="296">
        <v>-42.5</v>
      </c>
    </row>
    <row r="36" spans="1:16" ht="27" customHeight="1" x14ac:dyDescent="0.15">
      <c r="A36" s="248"/>
      <c r="B36" s="244"/>
      <c r="C36" s="244"/>
      <c r="D36" s="244"/>
      <c r="E36" s="244"/>
      <c r="F36" s="244"/>
      <c r="G36" s="1119" t="s">
        <v>503</v>
      </c>
      <c r="H36" s="1120"/>
      <c r="I36" s="1120"/>
      <c r="J36" s="1121"/>
      <c r="K36" s="294">
        <v>3261</v>
      </c>
      <c r="L36" s="294">
        <v>4</v>
      </c>
      <c r="M36" s="295">
        <v>215</v>
      </c>
      <c r="N36" s="296">
        <v>-98.1</v>
      </c>
    </row>
    <row r="37" spans="1:16" ht="13.5" customHeight="1" x14ac:dyDescent="0.15">
      <c r="A37" s="248"/>
      <c r="B37" s="244"/>
      <c r="C37" s="244"/>
      <c r="D37" s="244"/>
      <c r="E37" s="244"/>
      <c r="F37" s="244"/>
      <c r="G37" s="1119" t="s">
        <v>504</v>
      </c>
      <c r="H37" s="1120"/>
      <c r="I37" s="1120"/>
      <c r="J37" s="1121"/>
      <c r="K37" s="294">
        <v>4921717</v>
      </c>
      <c r="L37" s="294">
        <v>6059</v>
      </c>
      <c r="M37" s="295">
        <v>1113</v>
      </c>
      <c r="N37" s="296">
        <v>444.4</v>
      </c>
    </row>
    <row r="38" spans="1:16" ht="27" customHeight="1" x14ac:dyDescent="0.15">
      <c r="A38" s="248"/>
      <c r="B38" s="244"/>
      <c r="C38" s="244"/>
      <c r="D38" s="244"/>
      <c r="E38" s="244"/>
      <c r="F38" s="244"/>
      <c r="G38" s="1122" t="s">
        <v>505</v>
      </c>
      <c r="H38" s="1123"/>
      <c r="I38" s="1123"/>
      <c r="J38" s="1124"/>
      <c r="K38" s="297" t="s">
        <v>486</v>
      </c>
      <c r="L38" s="297" t="s">
        <v>486</v>
      </c>
      <c r="M38" s="298">
        <v>9</v>
      </c>
      <c r="N38" s="299" t="s">
        <v>486</v>
      </c>
      <c r="O38" s="293"/>
    </row>
    <row r="39" spans="1:16" x14ac:dyDescent="0.15">
      <c r="A39" s="248"/>
      <c r="B39" s="244"/>
      <c r="C39" s="244"/>
      <c r="D39" s="244"/>
      <c r="E39" s="244"/>
      <c r="F39" s="244"/>
      <c r="G39" s="1122" t="s">
        <v>506</v>
      </c>
      <c r="H39" s="1123"/>
      <c r="I39" s="1123"/>
      <c r="J39" s="1124"/>
      <c r="K39" s="300">
        <v>-9683580</v>
      </c>
      <c r="L39" s="300">
        <v>-11921</v>
      </c>
      <c r="M39" s="301">
        <v>-16355</v>
      </c>
      <c r="N39" s="302">
        <v>-27.1</v>
      </c>
      <c r="O39" s="293"/>
    </row>
    <row r="40" spans="1:16" ht="27" customHeight="1" x14ac:dyDescent="0.15">
      <c r="A40" s="248"/>
      <c r="B40" s="244"/>
      <c r="C40" s="244"/>
      <c r="D40" s="244"/>
      <c r="E40" s="244"/>
      <c r="F40" s="244"/>
      <c r="G40" s="1119" t="s">
        <v>507</v>
      </c>
      <c r="H40" s="1120"/>
      <c r="I40" s="1120"/>
      <c r="J40" s="1121"/>
      <c r="K40" s="300">
        <v>-23344584</v>
      </c>
      <c r="L40" s="300">
        <v>-28739</v>
      </c>
      <c r="M40" s="301">
        <v>-34950</v>
      </c>
      <c r="N40" s="302">
        <v>-17.8</v>
      </c>
      <c r="O40" s="293"/>
    </row>
    <row r="41" spans="1:16" x14ac:dyDescent="0.15">
      <c r="A41" s="248"/>
      <c r="B41" s="244"/>
      <c r="C41" s="244"/>
      <c r="D41" s="244"/>
      <c r="E41" s="244"/>
      <c r="F41" s="244"/>
      <c r="G41" s="1125" t="s">
        <v>280</v>
      </c>
      <c r="H41" s="1126"/>
      <c r="I41" s="1126"/>
      <c r="J41" s="1127"/>
      <c r="K41" s="294">
        <v>15256941</v>
      </c>
      <c r="L41" s="300">
        <v>18783</v>
      </c>
      <c r="M41" s="301">
        <v>22022</v>
      </c>
      <c r="N41" s="302">
        <v>-14.7</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12" t="s">
        <v>476</v>
      </c>
      <c r="J49" s="1114" t="s">
        <v>511</v>
      </c>
      <c r="K49" s="1115"/>
      <c r="L49" s="1115"/>
      <c r="M49" s="1115"/>
      <c r="N49" s="1116"/>
    </row>
    <row r="50" spans="1:14" x14ac:dyDescent="0.15">
      <c r="A50" s="248"/>
      <c r="B50" s="244"/>
      <c r="C50" s="244"/>
      <c r="D50" s="244"/>
      <c r="E50" s="244"/>
      <c r="F50" s="244"/>
      <c r="G50" s="312"/>
      <c r="H50" s="313"/>
      <c r="I50" s="1113"/>
      <c r="J50" s="314" t="s">
        <v>512</v>
      </c>
      <c r="K50" s="315" t="s">
        <v>513</v>
      </c>
      <c r="L50" s="316" t="s">
        <v>514</v>
      </c>
      <c r="M50" s="317" t="s">
        <v>515</v>
      </c>
      <c r="N50" s="318" t="s">
        <v>516</v>
      </c>
    </row>
    <row r="51" spans="1:14" x14ac:dyDescent="0.15">
      <c r="A51" s="248"/>
      <c r="B51" s="244"/>
      <c r="C51" s="244"/>
      <c r="D51" s="244"/>
      <c r="E51" s="244"/>
      <c r="F51" s="244"/>
      <c r="G51" s="310" t="s">
        <v>517</v>
      </c>
      <c r="H51" s="311"/>
      <c r="I51" s="319">
        <v>53327409</v>
      </c>
      <c r="J51" s="320">
        <v>67295</v>
      </c>
      <c r="K51" s="321">
        <v>-17.5</v>
      </c>
      <c r="L51" s="322">
        <v>55769</v>
      </c>
      <c r="M51" s="323">
        <v>-1.8</v>
      </c>
      <c r="N51" s="324">
        <v>-15.7</v>
      </c>
    </row>
    <row r="52" spans="1:14" x14ac:dyDescent="0.15">
      <c r="A52" s="248"/>
      <c r="B52" s="244"/>
      <c r="C52" s="244"/>
      <c r="D52" s="244"/>
      <c r="E52" s="244"/>
      <c r="F52" s="244"/>
      <c r="G52" s="325"/>
      <c r="H52" s="326" t="s">
        <v>518</v>
      </c>
      <c r="I52" s="327">
        <v>29135798</v>
      </c>
      <c r="J52" s="328">
        <v>36767</v>
      </c>
      <c r="K52" s="329">
        <v>-14.1</v>
      </c>
      <c r="L52" s="330">
        <v>31551</v>
      </c>
      <c r="M52" s="331">
        <v>-4.2</v>
      </c>
      <c r="N52" s="332">
        <v>-9.9</v>
      </c>
    </row>
    <row r="53" spans="1:14" x14ac:dyDescent="0.15">
      <c r="A53" s="248"/>
      <c r="B53" s="244"/>
      <c r="C53" s="244"/>
      <c r="D53" s="244"/>
      <c r="E53" s="244"/>
      <c r="F53" s="244"/>
      <c r="G53" s="310" t="s">
        <v>519</v>
      </c>
      <c r="H53" s="311"/>
      <c r="I53" s="319">
        <v>57971473</v>
      </c>
      <c r="J53" s="320">
        <v>73180</v>
      </c>
      <c r="K53" s="321">
        <v>8.6999999999999993</v>
      </c>
      <c r="L53" s="322">
        <v>52334</v>
      </c>
      <c r="M53" s="323">
        <v>-6.2</v>
      </c>
      <c r="N53" s="324">
        <v>14.9</v>
      </c>
    </row>
    <row r="54" spans="1:14" x14ac:dyDescent="0.15">
      <c r="A54" s="248"/>
      <c r="B54" s="244"/>
      <c r="C54" s="244"/>
      <c r="D54" s="244"/>
      <c r="E54" s="244"/>
      <c r="F54" s="244"/>
      <c r="G54" s="325"/>
      <c r="H54" s="326" t="s">
        <v>518</v>
      </c>
      <c r="I54" s="327">
        <v>31369759</v>
      </c>
      <c r="J54" s="328">
        <v>39600</v>
      </c>
      <c r="K54" s="329">
        <v>7.7</v>
      </c>
      <c r="L54" s="330">
        <v>29965</v>
      </c>
      <c r="M54" s="331">
        <v>-5</v>
      </c>
      <c r="N54" s="332">
        <v>12.7</v>
      </c>
    </row>
    <row r="55" spans="1:14" x14ac:dyDescent="0.15">
      <c r="A55" s="248"/>
      <c r="B55" s="244"/>
      <c r="C55" s="244"/>
      <c r="D55" s="244"/>
      <c r="E55" s="244"/>
      <c r="F55" s="244"/>
      <c r="G55" s="310" t="s">
        <v>520</v>
      </c>
      <c r="H55" s="311"/>
      <c r="I55" s="319">
        <v>51415277</v>
      </c>
      <c r="J55" s="320">
        <v>64942</v>
      </c>
      <c r="K55" s="321">
        <v>-11.3</v>
      </c>
      <c r="L55" s="322">
        <v>48794</v>
      </c>
      <c r="M55" s="323">
        <v>-6.8</v>
      </c>
      <c r="N55" s="324">
        <v>-4.5</v>
      </c>
    </row>
    <row r="56" spans="1:14" x14ac:dyDescent="0.15">
      <c r="A56" s="248"/>
      <c r="B56" s="244"/>
      <c r="C56" s="244"/>
      <c r="D56" s="244"/>
      <c r="E56" s="244"/>
      <c r="F56" s="244"/>
      <c r="G56" s="325"/>
      <c r="H56" s="326" t="s">
        <v>518</v>
      </c>
      <c r="I56" s="327">
        <v>31297828</v>
      </c>
      <c r="J56" s="328">
        <v>39532</v>
      </c>
      <c r="K56" s="329">
        <v>-0.2</v>
      </c>
      <c r="L56" s="330">
        <v>25698</v>
      </c>
      <c r="M56" s="331">
        <v>-14.2</v>
      </c>
      <c r="N56" s="332">
        <v>14</v>
      </c>
    </row>
    <row r="57" spans="1:14" x14ac:dyDescent="0.15">
      <c r="A57" s="248"/>
      <c r="B57" s="244"/>
      <c r="C57" s="244"/>
      <c r="D57" s="244"/>
      <c r="E57" s="244"/>
      <c r="F57" s="244"/>
      <c r="G57" s="310" t="s">
        <v>521</v>
      </c>
      <c r="H57" s="311"/>
      <c r="I57" s="319">
        <v>38262754</v>
      </c>
      <c r="J57" s="320">
        <v>47077</v>
      </c>
      <c r="K57" s="321">
        <v>-27.5</v>
      </c>
      <c r="L57" s="322">
        <v>47129</v>
      </c>
      <c r="M57" s="323">
        <v>-3.4</v>
      </c>
      <c r="N57" s="324">
        <v>-24.1</v>
      </c>
    </row>
    <row r="58" spans="1:14" x14ac:dyDescent="0.15">
      <c r="A58" s="248"/>
      <c r="B58" s="244"/>
      <c r="C58" s="244"/>
      <c r="D58" s="244"/>
      <c r="E58" s="244"/>
      <c r="F58" s="244"/>
      <c r="G58" s="325"/>
      <c r="H58" s="326" t="s">
        <v>518</v>
      </c>
      <c r="I58" s="327">
        <v>22910340</v>
      </c>
      <c r="J58" s="328">
        <v>28188</v>
      </c>
      <c r="K58" s="329">
        <v>-28.7</v>
      </c>
      <c r="L58" s="330">
        <v>23069</v>
      </c>
      <c r="M58" s="331">
        <v>-10.199999999999999</v>
      </c>
      <c r="N58" s="332">
        <v>-18.5</v>
      </c>
    </row>
    <row r="59" spans="1:14" x14ac:dyDescent="0.15">
      <c r="A59" s="248"/>
      <c r="B59" s="244"/>
      <c r="C59" s="244"/>
      <c r="D59" s="244"/>
      <c r="E59" s="244"/>
      <c r="F59" s="244"/>
      <c r="G59" s="310" t="s">
        <v>522</v>
      </c>
      <c r="H59" s="311"/>
      <c r="I59" s="319">
        <v>44188302</v>
      </c>
      <c r="J59" s="320">
        <v>54400</v>
      </c>
      <c r="K59" s="321">
        <v>15.6</v>
      </c>
      <c r="L59" s="322">
        <v>50848</v>
      </c>
      <c r="M59" s="323">
        <v>7.9</v>
      </c>
      <c r="N59" s="324">
        <v>7.7</v>
      </c>
    </row>
    <row r="60" spans="1:14" x14ac:dyDescent="0.15">
      <c r="A60" s="248"/>
      <c r="B60" s="244"/>
      <c r="C60" s="244"/>
      <c r="D60" s="244"/>
      <c r="E60" s="244"/>
      <c r="F60" s="244"/>
      <c r="G60" s="325"/>
      <c r="H60" s="326" t="s">
        <v>518</v>
      </c>
      <c r="I60" s="333">
        <v>21435606</v>
      </c>
      <c r="J60" s="328">
        <v>26389</v>
      </c>
      <c r="K60" s="329">
        <v>-6.4</v>
      </c>
      <c r="L60" s="330">
        <v>22583</v>
      </c>
      <c r="M60" s="331">
        <v>-2.1</v>
      </c>
      <c r="N60" s="332">
        <v>-4.3</v>
      </c>
    </row>
    <row r="61" spans="1:14" x14ac:dyDescent="0.15">
      <c r="A61" s="248"/>
      <c r="B61" s="244"/>
      <c r="C61" s="244"/>
      <c r="D61" s="244"/>
      <c r="E61" s="244"/>
      <c r="F61" s="244"/>
      <c r="G61" s="310" t="s">
        <v>523</v>
      </c>
      <c r="H61" s="334"/>
      <c r="I61" s="335">
        <v>49033043</v>
      </c>
      <c r="J61" s="336">
        <v>61379</v>
      </c>
      <c r="K61" s="337">
        <v>-6.4</v>
      </c>
      <c r="L61" s="338">
        <v>50975</v>
      </c>
      <c r="M61" s="339">
        <v>-2.1</v>
      </c>
      <c r="N61" s="324">
        <v>-4.3</v>
      </c>
    </row>
    <row r="62" spans="1:14" x14ac:dyDescent="0.15">
      <c r="A62" s="248"/>
      <c r="B62" s="244"/>
      <c r="C62" s="244"/>
      <c r="D62" s="244"/>
      <c r="E62" s="244"/>
      <c r="F62" s="244"/>
      <c r="G62" s="325"/>
      <c r="H62" s="326" t="s">
        <v>518</v>
      </c>
      <c r="I62" s="327">
        <v>27229866</v>
      </c>
      <c r="J62" s="328">
        <v>34095</v>
      </c>
      <c r="K62" s="329">
        <v>-8.3000000000000007</v>
      </c>
      <c r="L62" s="330">
        <v>26573</v>
      </c>
      <c r="M62" s="331">
        <v>-7.1</v>
      </c>
      <c r="N62" s="332">
        <v>-1.2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 zoomScale="70" zoomScaleNormal="70"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37" t="s">
        <v>3</v>
      </c>
      <c r="D47" s="1137"/>
      <c r="E47" s="1138"/>
      <c r="F47" s="11">
        <v>8.44</v>
      </c>
      <c r="G47" s="12">
        <v>8.56</v>
      </c>
      <c r="H47" s="12">
        <v>8.65</v>
      </c>
      <c r="I47" s="12">
        <v>8.59</v>
      </c>
      <c r="J47" s="13">
        <v>8.5299999999999994</v>
      </c>
    </row>
    <row r="48" spans="2:10" ht="57.75" customHeight="1" x14ac:dyDescent="0.15">
      <c r="B48" s="14"/>
      <c r="C48" s="1139" t="s">
        <v>4</v>
      </c>
      <c r="D48" s="1139"/>
      <c r="E48" s="1140"/>
      <c r="F48" s="15">
        <v>3.4</v>
      </c>
      <c r="G48" s="16">
        <v>3.4</v>
      </c>
      <c r="H48" s="16">
        <v>3.37</v>
      </c>
      <c r="I48" s="16">
        <v>3.74</v>
      </c>
      <c r="J48" s="17">
        <v>3.74</v>
      </c>
    </row>
    <row r="49" spans="2:10" ht="57.75" customHeight="1" thickBot="1" x14ac:dyDescent="0.2">
      <c r="B49" s="18"/>
      <c r="C49" s="1141" t="s">
        <v>5</v>
      </c>
      <c r="D49" s="1141"/>
      <c r="E49" s="1142"/>
      <c r="F49" s="19" t="s">
        <v>530</v>
      </c>
      <c r="G49" s="20">
        <v>0.02</v>
      </c>
      <c r="H49" s="20" t="s">
        <v>531</v>
      </c>
      <c r="I49" s="20">
        <v>0.83</v>
      </c>
      <c r="J49" s="21">
        <v>0.18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2"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49" t="s">
        <v>532</v>
      </c>
      <c r="D34" s="1149"/>
      <c r="E34" s="1150"/>
      <c r="F34" s="32">
        <v>5.84</v>
      </c>
      <c r="G34" s="33">
        <v>4.63</v>
      </c>
      <c r="H34" s="33">
        <v>5.43</v>
      </c>
      <c r="I34" s="33">
        <v>5.66</v>
      </c>
      <c r="J34" s="34">
        <v>5.89</v>
      </c>
      <c r="K34" s="22"/>
      <c r="L34" s="22"/>
      <c r="M34" s="22"/>
      <c r="N34" s="22"/>
      <c r="O34" s="22"/>
      <c r="P34" s="22"/>
    </row>
    <row r="35" spans="1:16" ht="39" customHeight="1" x14ac:dyDescent="0.15">
      <c r="A35" s="22"/>
      <c r="B35" s="35"/>
      <c r="C35" s="1143" t="s">
        <v>533</v>
      </c>
      <c r="D35" s="1144"/>
      <c r="E35" s="1145"/>
      <c r="F35" s="36">
        <v>3.37</v>
      </c>
      <c r="G35" s="37">
        <v>3.37</v>
      </c>
      <c r="H35" s="37">
        <v>3.36</v>
      </c>
      <c r="I35" s="37">
        <v>3.74</v>
      </c>
      <c r="J35" s="38">
        <v>3.74</v>
      </c>
      <c r="K35" s="22"/>
      <c r="L35" s="22"/>
      <c r="M35" s="22"/>
      <c r="N35" s="22"/>
      <c r="O35" s="22"/>
      <c r="P35" s="22"/>
    </row>
    <row r="36" spans="1:16" ht="39" customHeight="1" x14ac:dyDescent="0.15">
      <c r="A36" s="22"/>
      <c r="B36" s="35"/>
      <c r="C36" s="1143" t="s">
        <v>534</v>
      </c>
      <c r="D36" s="1144"/>
      <c r="E36" s="1145"/>
      <c r="F36" s="36">
        <v>1.26</v>
      </c>
      <c r="G36" s="37">
        <v>1.58</v>
      </c>
      <c r="H36" s="37">
        <v>2.02</v>
      </c>
      <c r="I36" s="37">
        <v>2.16</v>
      </c>
      <c r="J36" s="38">
        <v>1.85</v>
      </c>
      <c r="K36" s="22"/>
      <c r="L36" s="22"/>
      <c r="M36" s="22"/>
      <c r="N36" s="22"/>
      <c r="O36" s="22"/>
      <c r="P36" s="22"/>
    </row>
    <row r="37" spans="1:16" ht="39" customHeight="1" x14ac:dyDescent="0.15">
      <c r="A37" s="22"/>
      <c r="B37" s="35"/>
      <c r="C37" s="1143" t="s">
        <v>535</v>
      </c>
      <c r="D37" s="1144"/>
      <c r="E37" s="1145"/>
      <c r="F37" s="36">
        <v>0.46</v>
      </c>
      <c r="G37" s="37">
        <v>0.67</v>
      </c>
      <c r="H37" s="37">
        <v>0.64</v>
      </c>
      <c r="I37" s="37">
        <v>0.99</v>
      </c>
      <c r="J37" s="38">
        <v>1.21</v>
      </c>
      <c r="K37" s="22"/>
      <c r="L37" s="22"/>
      <c r="M37" s="22"/>
      <c r="N37" s="22"/>
      <c r="O37" s="22"/>
      <c r="P37" s="22"/>
    </row>
    <row r="38" spans="1:16" ht="39" customHeight="1" x14ac:dyDescent="0.15">
      <c r="A38" s="22"/>
      <c r="B38" s="35"/>
      <c r="C38" s="1143" t="s">
        <v>536</v>
      </c>
      <c r="D38" s="1144"/>
      <c r="E38" s="1145"/>
      <c r="F38" s="36">
        <v>0.45</v>
      </c>
      <c r="G38" s="37">
        <v>1.06</v>
      </c>
      <c r="H38" s="37">
        <v>1.27</v>
      </c>
      <c r="I38" s="37">
        <v>1.19</v>
      </c>
      <c r="J38" s="38">
        <v>0.54</v>
      </c>
      <c r="K38" s="22"/>
      <c r="L38" s="22"/>
      <c r="M38" s="22"/>
      <c r="N38" s="22"/>
      <c r="O38" s="22"/>
      <c r="P38" s="22"/>
    </row>
    <row r="39" spans="1:16" ht="39" customHeight="1" x14ac:dyDescent="0.15">
      <c r="A39" s="22"/>
      <c r="B39" s="35"/>
      <c r="C39" s="1143" t="s">
        <v>537</v>
      </c>
      <c r="D39" s="1144"/>
      <c r="E39" s="1145"/>
      <c r="F39" s="36">
        <v>0.45</v>
      </c>
      <c r="G39" s="37">
        <v>0.47</v>
      </c>
      <c r="H39" s="37">
        <v>0.5</v>
      </c>
      <c r="I39" s="37">
        <v>0.39</v>
      </c>
      <c r="J39" s="38">
        <v>0.39</v>
      </c>
      <c r="K39" s="22"/>
      <c r="L39" s="22"/>
      <c r="M39" s="22"/>
      <c r="N39" s="22"/>
      <c r="O39" s="22"/>
      <c r="P39" s="22"/>
    </row>
    <row r="40" spans="1:16" ht="39" customHeight="1" x14ac:dyDescent="0.15">
      <c r="A40" s="22"/>
      <c r="B40" s="35"/>
      <c r="C40" s="1143" t="s">
        <v>538</v>
      </c>
      <c r="D40" s="1144"/>
      <c r="E40" s="1145"/>
      <c r="F40" s="36">
        <v>7.0000000000000007E-2</v>
      </c>
      <c r="G40" s="37">
        <v>0.1</v>
      </c>
      <c r="H40" s="37">
        <v>0.14000000000000001</v>
      </c>
      <c r="I40" s="37">
        <v>0.17</v>
      </c>
      <c r="J40" s="38">
        <v>0.24</v>
      </c>
      <c r="K40" s="22"/>
      <c r="L40" s="22"/>
      <c r="M40" s="22"/>
      <c r="N40" s="22"/>
      <c r="O40" s="22"/>
      <c r="P40" s="22"/>
    </row>
    <row r="41" spans="1:16" ht="39" customHeight="1" x14ac:dyDescent="0.15">
      <c r="A41" s="22"/>
      <c r="B41" s="35"/>
      <c r="C41" s="1143" t="s">
        <v>539</v>
      </c>
      <c r="D41" s="1144"/>
      <c r="E41" s="1145"/>
      <c r="F41" s="36">
        <v>0</v>
      </c>
      <c r="G41" s="37">
        <v>0</v>
      </c>
      <c r="H41" s="37">
        <v>0.01</v>
      </c>
      <c r="I41" s="37">
        <v>0</v>
      </c>
      <c r="J41" s="38">
        <v>0.08</v>
      </c>
      <c r="K41" s="22"/>
      <c r="L41" s="22"/>
      <c r="M41" s="22"/>
      <c r="N41" s="22"/>
      <c r="O41" s="22"/>
      <c r="P41" s="22"/>
    </row>
    <row r="42" spans="1:16" ht="39" customHeight="1" x14ac:dyDescent="0.15">
      <c r="A42" s="22"/>
      <c r="B42" s="39"/>
      <c r="C42" s="1143" t="s">
        <v>540</v>
      </c>
      <c r="D42" s="1144"/>
      <c r="E42" s="1145"/>
      <c r="F42" s="36" t="s">
        <v>486</v>
      </c>
      <c r="G42" s="37" t="s">
        <v>486</v>
      </c>
      <c r="H42" s="37" t="s">
        <v>486</v>
      </c>
      <c r="I42" s="37" t="s">
        <v>486</v>
      </c>
      <c r="J42" s="38" t="s">
        <v>486</v>
      </c>
      <c r="K42" s="22"/>
      <c r="L42" s="22"/>
      <c r="M42" s="22"/>
      <c r="N42" s="22"/>
      <c r="O42" s="22"/>
      <c r="P42" s="22"/>
    </row>
    <row r="43" spans="1:16" ht="39" customHeight="1" thickBot="1" x14ac:dyDescent="0.2">
      <c r="A43" s="22"/>
      <c r="B43" s="40"/>
      <c r="C43" s="1146" t="s">
        <v>541</v>
      </c>
      <c r="D43" s="1147"/>
      <c r="E43" s="1148"/>
      <c r="F43" s="41">
        <v>0.26</v>
      </c>
      <c r="G43" s="42">
        <v>0.22</v>
      </c>
      <c r="H43" s="42">
        <v>0.18</v>
      </c>
      <c r="I43" s="42">
        <v>0.21</v>
      </c>
      <c r="J43" s="43">
        <v>0.06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1"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35331</v>
      </c>
      <c r="L45" s="60">
        <v>34994</v>
      </c>
      <c r="M45" s="60">
        <v>34586</v>
      </c>
      <c r="N45" s="60">
        <v>35097</v>
      </c>
      <c r="O45" s="61">
        <v>34933</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486</v>
      </c>
      <c r="L46" s="64" t="s">
        <v>486</v>
      </c>
      <c r="M46" s="64" t="s">
        <v>486</v>
      </c>
      <c r="N46" s="64" t="s">
        <v>486</v>
      </c>
      <c r="O46" s="65" t="s">
        <v>486</v>
      </c>
      <c r="P46" s="48"/>
      <c r="Q46" s="48"/>
      <c r="R46" s="48"/>
      <c r="S46" s="48"/>
      <c r="T46" s="48"/>
      <c r="U46" s="48"/>
    </row>
    <row r="47" spans="1:21" ht="30.75" customHeight="1" x14ac:dyDescent="0.15">
      <c r="A47" s="48"/>
      <c r="B47" s="1161"/>
      <c r="C47" s="1162"/>
      <c r="D47" s="62"/>
      <c r="E47" s="1153" t="s">
        <v>13</v>
      </c>
      <c r="F47" s="1153"/>
      <c r="G47" s="1153"/>
      <c r="H47" s="1153"/>
      <c r="I47" s="1153"/>
      <c r="J47" s="1154"/>
      <c r="K47" s="63">
        <v>673</v>
      </c>
      <c r="L47" s="64">
        <v>1007</v>
      </c>
      <c r="M47" s="64">
        <v>1333</v>
      </c>
      <c r="N47" s="64">
        <v>1667</v>
      </c>
      <c r="O47" s="65">
        <v>2000</v>
      </c>
      <c r="P47" s="48"/>
      <c r="Q47" s="48"/>
      <c r="R47" s="48"/>
      <c r="S47" s="48"/>
      <c r="T47" s="48"/>
      <c r="U47" s="48"/>
    </row>
    <row r="48" spans="1:21" ht="30.75" customHeight="1" x14ac:dyDescent="0.15">
      <c r="A48" s="48"/>
      <c r="B48" s="1161"/>
      <c r="C48" s="1162"/>
      <c r="D48" s="62"/>
      <c r="E48" s="1153" t="s">
        <v>14</v>
      </c>
      <c r="F48" s="1153"/>
      <c r="G48" s="1153"/>
      <c r="H48" s="1153"/>
      <c r="I48" s="1153"/>
      <c r="J48" s="1154"/>
      <c r="K48" s="63">
        <v>7126</v>
      </c>
      <c r="L48" s="64">
        <v>6923</v>
      </c>
      <c r="M48" s="64">
        <v>6738</v>
      </c>
      <c r="N48" s="64">
        <v>6510</v>
      </c>
      <c r="O48" s="65">
        <v>6427</v>
      </c>
      <c r="P48" s="48"/>
      <c r="Q48" s="48"/>
      <c r="R48" s="48"/>
      <c r="S48" s="48"/>
      <c r="T48" s="48"/>
      <c r="U48" s="48"/>
    </row>
    <row r="49" spans="1:21" ht="30.75" customHeight="1" x14ac:dyDescent="0.15">
      <c r="A49" s="48"/>
      <c r="B49" s="1161"/>
      <c r="C49" s="1162"/>
      <c r="D49" s="62"/>
      <c r="E49" s="1153" t="s">
        <v>15</v>
      </c>
      <c r="F49" s="1153"/>
      <c r="G49" s="1153"/>
      <c r="H49" s="1153"/>
      <c r="I49" s="1153"/>
      <c r="J49" s="1154"/>
      <c r="K49" s="63">
        <v>5</v>
      </c>
      <c r="L49" s="64">
        <v>5</v>
      </c>
      <c r="M49" s="64">
        <v>4</v>
      </c>
      <c r="N49" s="64">
        <v>4</v>
      </c>
      <c r="O49" s="65">
        <v>3</v>
      </c>
      <c r="P49" s="48"/>
      <c r="Q49" s="48"/>
      <c r="R49" s="48"/>
      <c r="S49" s="48"/>
      <c r="T49" s="48"/>
      <c r="U49" s="48"/>
    </row>
    <row r="50" spans="1:21" ht="30.75" customHeight="1" x14ac:dyDescent="0.15">
      <c r="A50" s="48"/>
      <c r="B50" s="1161"/>
      <c r="C50" s="1162"/>
      <c r="D50" s="62"/>
      <c r="E50" s="1153" t="s">
        <v>16</v>
      </c>
      <c r="F50" s="1153"/>
      <c r="G50" s="1153"/>
      <c r="H50" s="1153"/>
      <c r="I50" s="1153"/>
      <c r="J50" s="1154"/>
      <c r="K50" s="63">
        <v>2435</v>
      </c>
      <c r="L50" s="64">
        <v>2805</v>
      </c>
      <c r="M50" s="64">
        <v>3253</v>
      </c>
      <c r="N50" s="64">
        <v>3875</v>
      </c>
      <c r="O50" s="65">
        <v>4922</v>
      </c>
      <c r="P50" s="48"/>
      <c r="Q50" s="48"/>
      <c r="R50" s="48"/>
      <c r="S50" s="48"/>
      <c r="T50" s="48"/>
      <c r="U50" s="48"/>
    </row>
    <row r="51" spans="1:21" ht="30.75" customHeight="1" x14ac:dyDescent="0.15">
      <c r="A51" s="48"/>
      <c r="B51" s="1163"/>
      <c r="C51" s="1164"/>
      <c r="D51" s="66"/>
      <c r="E51" s="1153" t="s">
        <v>17</v>
      </c>
      <c r="F51" s="1153"/>
      <c r="G51" s="1153"/>
      <c r="H51" s="1153"/>
      <c r="I51" s="1153"/>
      <c r="J51" s="1154"/>
      <c r="K51" s="63" t="s">
        <v>486</v>
      </c>
      <c r="L51" s="64" t="s">
        <v>486</v>
      </c>
      <c r="M51" s="64" t="s">
        <v>486</v>
      </c>
      <c r="N51" s="64" t="s">
        <v>486</v>
      </c>
      <c r="O51" s="65" t="s">
        <v>486</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26935</v>
      </c>
      <c r="L52" s="64">
        <v>27855</v>
      </c>
      <c r="M52" s="64">
        <v>29074</v>
      </c>
      <c r="N52" s="64">
        <v>29652</v>
      </c>
      <c r="O52" s="65">
        <v>33028</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18635</v>
      </c>
      <c r="L53" s="69">
        <v>17879</v>
      </c>
      <c r="M53" s="69">
        <v>16840</v>
      </c>
      <c r="N53" s="69">
        <v>17501</v>
      </c>
      <c r="O53" s="70">
        <v>15257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康太</cp:lastModifiedBy>
  <cp:lastPrinted>2015-05-15T04:05:52Z</cp:lastPrinted>
  <dcterms:created xsi:type="dcterms:W3CDTF">2015-02-17T06:57:15Z</dcterms:created>
  <dcterms:modified xsi:type="dcterms:W3CDTF">2016-04-06T02:35:12Z</dcterms:modified>
  <cp:category/>
</cp:coreProperties>
</file>