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4588\Desktop\"/>
    </mc:Choice>
  </mc:AlternateContent>
  <workbookProtection workbookAlgorithmName="SHA-512" workbookHashValue="UjV3GlcvRCO1b4yFMfbmr+1S/bB/ZdBdBaaby68m+zqzoRKcP1r951P98qb0Fdvdm6SVw5HwWz2Dx/Q0iEqW7g==" workbookSaltValue="M/RuG9H6DvjXcZ7+9vNZF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<sst xmlns="http://schemas.openxmlformats.org/spreadsheetml/2006/main" count="236" uniqueCount="120">
  <si>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</si>
  <si>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</si>
  <si>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</si>
  <si>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</si>
  <si>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</si>
  <si>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</si>
  <si>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</si>
  <si>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</si>
  <si>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</si>
  <si>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</si>
  <si>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</si>
  <si>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</si>
  <si>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</si>
  <si>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</si>
  <si>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</si>
  <si>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</si>
  <si>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</si>
  <si>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</si>
  <si>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</si>
  <si>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</si>
  <si>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</si>
  <si>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</si>
  <si>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</si>
  <si>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</si>
  <si>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</si>
  <si>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</si>
  <si>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</si>
  <si>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</si>
  <si>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</si>
  <si>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</si>
  <si>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</si>
  <si>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</si>
  <si>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</si>
  <si>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</si>
  <si>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</si>
  <si>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</si>
  <si>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</si>
  <si>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</si>
  <si>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</si>
  <si>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</si>
  <si>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</si>
  <si>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</si>
  <si>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</si>
  <si>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</si>
  <si>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</si>
  <si>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</si>
  <si>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</si>
  <si>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</si>
  <si>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</si>
  <si>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</si>
  <si>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</si>
  <si>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</si>
  <si>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</si>
  <si>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</si>
  <si>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</si>
  <si>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</si>
  <si>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</si>
  <si>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</si>
  <si>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</si>
  <si>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</si>
  <si>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</si>
  <si>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</si>
  <si>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</si>
  <si>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</si>
  <si>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</si>
  <si>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</si>
  <si>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</si>
  <si>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</si>
  <si>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</si>
  <si>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</si>
  <si>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</si>
  <si>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</si>
  <si>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</si>
  <si>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</si>
  <si>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</si>
  <si>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</si>
  <si>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</si>
  <si>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</si>
  <si>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</si>
  <si>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</si>
  <si>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</si>
  <si>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</si>
  <si>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</si>
  <si>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</si>
  <si>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</si>
  <si>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</si>
  <si>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</si>
  <si>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</si>
  <si>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</si>
  <si>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</si>
  <si>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</si>
  <si>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</si>
  <si>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</si>
  <si>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</si>
  <si>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</si>
  <si>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</si>
  <si>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</si>
  <si>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</si>
  <si>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</si>
  <si>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</si>
  <si>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</si>
  <si>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</si>
  <si>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</si>
  <si>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</si>
  <si>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</si>
  <si>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</si>
  <si>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</si>
  <si>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</si>
  <si>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</si>
  <si>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</si>
  <si>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</si>
  <si>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</si>
  <si>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</si>
  <si>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</si>
  <si>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</si>
  <si>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</si>
  <si>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</si>
  <si>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管種のほとんどはＶＰ管であり、管きょの老朽化が深刻化するまでに至っていない。</t>
    <phoneticPr fontId="4"/>
  </si>
  <si>
    <t>　供用開始から15～25年程度が経過しており、今後施設の老朽化と共に故障・修繕が多くなることが予想される。計画的な施設更新を実施し、維持管理費用の平準化を図っていく必要がある。</t>
    <phoneticPr fontId="4"/>
  </si>
  <si>
    <t>①収益的収支比率
　公共下水道への接続統合に関する経費により一時的な比率の変動があったが、経年劣化等による機器修繕に伴い、費用が増となっていく見込みである。
④企業債残高対事業規模比率
　事業開始による償還が進み、比率は減少傾向になる見込みである。
⑤経費回収率、⑥汚水処理原価
　公共下水道への接続統合に伴う処理施設の解体費用により、大きな比率の変動があったが、一時的な見込みである。
⑦施設利用率
　施設利用者の高齢化による人口減少傾向や節水に伴う使用量の減少により、使用料の増収は見込めないため、継続して収益バランスの検討及びより一層の経費削減に取り組んでいく必要がある。
⑧水洗化率
　未接続世帯に対し、継続して接続依頼を行っていく。</t>
    <rPh sb="45" eb="47">
      <t>ケイネン</t>
    </rPh>
    <rPh sb="47" eb="49">
      <t>レッカ</t>
    </rPh>
    <rPh sb="49" eb="50">
      <t>トウ</t>
    </rPh>
    <rPh sb="53" eb="55">
      <t>キキ</t>
    </rPh>
    <rPh sb="153" eb="154">
      <t>トモナ</t>
    </rPh>
    <rPh sb="155" eb="157">
      <t>ショリ</t>
    </rPh>
    <rPh sb="157" eb="159">
      <t>シセツ</t>
    </rPh>
    <rPh sb="160" eb="162">
      <t>カイタイ</t>
    </rPh>
    <rPh sb="162" eb="164">
      <t>ヒヨウ</t>
    </rPh>
    <rPh sb="168" eb="169">
      <t>オオ</t>
    </rPh>
    <rPh sb="171" eb="173">
      <t>ヒリツ</t>
    </rPh>
    <rPh sb="174" eb="176">
      <t>ヘンドウ</t>
    </rPh>
    <rPh sb="182" eb="185">
      <t>イチジテキ</t>
    </rPh>
    <rPh sb="186" eb="188">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</si>
</sst>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22-4ACA-ACF1-BD1A97D66E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F22-4ACA-ACF1-BD1A97D66E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37.78</c:v>
                </c:pt>
                <c:pt idx="1">
                  <c:v>35.94</c:v>
                </c:pt>
                <c:pt idx="2">
                  <c:v>27.7</c:v>
                </c:pt>
                <c:pt idx="3">
                  <c:v>35.229999999999997</c:v>
                </c:pt>
                <c:pt idx="4">
                  <c:v>42.14</c:v>
                </c:pt>
              </c:numCache>
            </c:numRef>
          </c:val>
          <c:extLst>
            <c:ext xmlns:c16="http://schemas.microsoft.com/office/drawing/2014/chart" uri="{C3380CC4-5D6E-409C-BE32-E72D297353CC}">
              <c16:uniqueId val="{00000000-8EFE-41AC-A9DE-C1938A14144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8EFE-41AC-A9DE-C1938A14144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91.84</c:v>
                </c:pt>
                <c:pt idx="1">
                  <c:v>92.78</c:v>
                </c:pt>
                <c:pt idx="2">
                  <c:v>94.87</c:v>
                </c:pt>
                <c:pt idx="3">
                  <c:v>95.2</c:v>
                </c:pt>
                <c:pt idx="4">
                  <c:v>93.4</c:v>
                </c:pt>
              </c:numCache>
            </c:numRef>
          </c:val>
          <c:extLst>
            <c:ext xmlns:c16="http://schemas.microsoft.com/office/drawing/2014/chart" uri="{C3380CC4-5D6E-409C-BE32-E72D297353CC}">
              <c16:uniqueId val="{00000000-E3DF-4CEA-A08F-23167005CC4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E3DF-4CEA-A08F-23167005CC4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99.14</c:v>
                </c:pt>
                <c:pt idx="1">
                  <c:v>99.88</c:v>
                </c:pt>
                <c:pt idx="2">
                  <c:v>82.48</c:v>
                </c:pt>
                <c:pt idx="3">
                  <c:v>65.319999999999993</c:v>
                </c:pt>
                <c:pt idx="4">
                  <c:v>69.89</c:v>
                </c:pt>
              </c:numCache>
            </c:numRef>
          </c:val>
          <c:extLst>
            <c:ext xmlns:c16="http://schemas.microsoft.com/office/drawing/2014/chart" uri="{C3380CC4-5D6E-409C-BE32-E72D297353CC}">
              <c16:uniqueId val="{00000000-A887-4754-8DF9-B734787910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87-4754-8DF9-B734787910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24-49A4-87D4-BFCE9187522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24-49A4-87D4-BFCE9187522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4D-4DEE-9989-E98B89BADEB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4D-4DEE-9989-E98B89BADEB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14-4702-B729-5426797272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14-4702-B729-5426797272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FA-4E53-858A-037AD377350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FA-4E53-858A-037AD377350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2025.23</c:v>
                </c:pt>
                <c:pt idx="3" formatCode="#,##0.00;&quot;△&quot;#,##0.00;&quot;-&quot;">
                  <c:v>1942.38</c:v>
                </c:pt>
                <c:pt idx="4" formatCode="#,##0.00;&quot;△&quot;#,##0.00;&quot;-&quot;">
                  <c:v>1821.42</c:v>
                </c:pt>
              </c:numCache>
            </c:numRef>
          </c:val>
          <c:extLst>
            <c:ext xmlns:c16="http://schemas.microsoft.com/office/drawing/2014/chart" uri="{C3380CC4-5D6E-409C-BE32-E72D297353CC}">
              <c16:uniqueId val="{00000000-7EC7-4142-9E3A-677C19A9E8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7EC7-4142-9E3A-677C19A9E8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46.3</c:v>
                </c:pt>
                <c:pt idx="1">
                  <c:v>45.79</c:v>
                </c:pt>
                <c:pt idx="2">
                  <c:v>54.35</c:v>
                </c:pt>
                <c:pt idx="3">
                  <c:v>60.59</c:v>
                </c:pt>
                <c:pt idx="4">
                  <c:v>24.37</c:v>
                </c:pt>
              </c:numCache>
            </c:numRef>
          </c:val>
          <c:extLst>
            <c:ext xmlns:c16="http://schemas.microsoft.com/office/drawing/2014/chart" uri="{C3380CC4-5D6E-409C-BE32-E72D297353CC}">
              <c16:uniqueId val="{00000000-0229-4F03-B8F9-B97CC19126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0229-4F03-B8F9-B97CC19126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303.91000000000003</c:v>
                </c:pt>
                <c:pt idx="1">
                  <c:v>308.39</c:v>
                </c:pt>
                <c:pt idx="2">
                  <c:v>272.7</c:v>
                </c:pt>
                <c:pt idx="3">
                  <c:v>265.26</c:v>
                </c:pt>
                <c:pt idx="4">
                  <c:v>671.85</c:v>
                </c:pt>
              </c:numCache>
            </c:numRef>
          </c:val>
          <c:extLst>
            <c:ext xmlns:c16="http://schemas.microsoft.com/office/drawing/2014/chart" uri="{C3380CC4-5D6E-409C-BE32-E72D297353CC}">
              <c16:uniqueId val="{00000000-B1C3-462B-BD30-9F17680AB7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1C3-462B-BD30-9F17680AB7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浜松市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802527</v>
      </c>
      <c r="AM8" s="69"/>
      <c r="AN8" s="69"/>
      <c r="AO8" s="69"/>
      <c r="AP8" s="69"/>
      <c r="AQ8" s="69"/>
      <c r="AR8" s="69"/>
      <c r="AS8" s="69"/>
      <c r="AT8" s="68">
        <f>データ!T6</f>
        <v>1558.06</v>
      </c>
      <c r="AU8" s="68"/>
      <c r="AV8" s="68"/>
      <c r="AW8" s="68"/>
      <c r="AX8" s="68"/>
      <c r="AY8" s="68"/>
      <c r="AZ8" s="68"/>
      <c r="BA8" s="68"/>
      <c r="BB8" s="68">
        <f>データ!U6</f>
        <v>515.08000000000004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0.24</v>
      </c>
      <c r="Q10" s="68"/>
      <c r="R10" s="68"/>
      <c r="S10" s="68"/>
      <c r="T10" s="68"/>
      <c r="U10" s="68"/>
      <c r="V10" s="68"/>
      <c r="W10" s="68">
        <f>データ!Q6</f>
        <v>91.43</v>
      </c>
      <c r="X10" s="68"/>
      <c r="Y10" s="68"/>
      <c r="Z10" s="68"/>
      <c r="AA10" s="68"/>
      <c r="AB10" s="68"/>
      <c r="AC10" s="68"/>
      <c r="AD10" s="69">
        <f>データ!R6</f>
        <v>2948</v>
      </c>
      <c r="AE10" s="69"/>
      <c r="AF10" s="69"/>
      <c r="AG10" s="69"/>
      <c r="AH10" s="69"/>
      <c r="AI10" s="69"/>
      <c r="AJ10" s="69"/>
      <c r="AK10" s="2"/>
      <c r="AL10" s="69">
        <f>データ!V6</f>
        <v>1923</v>
      </c>
      <c r="AM10" s="69"/>
      <c r="AN10" s="69"/>
      <c r="AO10" s="69"/>
      <c r="AP10" s="69"/>
      <c r="AQ10" s="69"/>
      <c r="AR10" s="69"/>
      <c r="AS10" s="69"/>
      <c r="AT10" s="68">
        <f>データ!W6</f>
        <v>1.34</v>
      </c>
      <c r="AU10" s="68"/>
      <c r="AV10" s="68"/>
      <c r="AW10" s="68"/>
      <c r="AX10" s="68"/>
      <c r="AY10" s="68"/>
      <c r="AZ10" s="68"/>
      <c r="BA10" s="68"/>
      <c r="BB10" s="68">
        <f>データ!X6</f>
        <v>1435.07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45</v>
      </c>
      <c r="O86" s="26" t="str">
        <f>データ!EO6</f>
        <v>【0.02】</v>
      </c>
    </row>
  </sheetData>
  <sheetProtection algorithmName="SHA-512" hashValue="mwOIGaGMwDlmxgr44jViIGYReJbyy/tND+IpuzsPcV8QhRItMIKLOU5ueITAISLjDQQmhuzBybMQaB2uVJwaww==" saltValue="6HFO77kGeP4aMpuO33HOO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221309</v>
      </c>
      <c r="D6" s="33">
        <f t="shared" si="3"/>
        <v>47</v>
      </c>
      <c r="E6" s="33">
        <f t="shared" si="3"/>
        <v>17</v>
      </c>
      <c r="F6" s="33">
        <f t="shared" si="3"/>
        <v>5</v>
      </c>
      <c r="G6" s="33">
        <f t="shared" si="3"/>
        <v>0</v>
      </c>
      <c r="H6" s="33" t="str">
        <f t="shared" si="3"/>
        <v>静岡県　浜松市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0.24</v>
      </c>
      <c r="Q6" s="34">
        <f t="shared" si="3"/>
        <v>91.43</v>
      </c>
      <c r="R6" s="34">
        <f t="shared" si="3"/>
        <v>2948</v>
      </c>
      <c r="S6" s="34">
        <f t="shared" si="3"/>
        <v>802527</v>
      </c>
      <c r="T6" s="34">
        <f t="shared" si="3"/>
        <v>1558.06</v>
      </c>
      <c r="U6" s="34">
        <f t="shared" si="3"/>
        <v>515.08000000000004</v>
      </c>
      <c r="V6" s="34">
        <f t="shared" si="3"/>
        <v>1923</v>
      </c>
      <c r="W6" s="34">
        <f t="shared" si="3"/>
        <v>1.34</v>
      </c>
      <c r="X6" s="34">
        <f t="shared" si="3"/>
        <v>1435.07</v>
      </c>
      <c r="Y6" s="35">
        <f>IF(Y7="",NA(),Y7)</f>
        <v>99.14</v>
      </c>
      <c r="Z6" s="35">
        <f t="shared" ref="Z6:AH6" si="4">IF(Z7="",NA(),Z7)</f>
        <v>99.88</v>
      </c>
      <c r="AA6" s="35">
        <f t="shared" si="4"/>
        <v>82.48</v>
      </c>
      <c r="AB6" s="35">
        <f t="shared" si="4"/>
        <v>65.319999999999993</v>
      </c>
      <c r="AC6" s="35">
        <f t="shared" si="4"/>
        <v>69.89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2025.23</v>
      </c>
      <c r="BI6" s="35">
        <f t="shared" si="7"/>
        <v>1942.38</v>
      </c>
      <c r="BJ6" s="35">
        <f t="shared" si="7"/>
        <v>1821.42</v>
      </c>
      <c r="BK6" s="35">
        <f t="shared" si="7"/>
        <v>1081.8</v>
      </c>
      <c r="BL6" s="35">
        <f t="shared" si="7"/>
        <v>974.93</v>
      </c>
      <c r="BM6" s="35">
        <f t="shared" si="7"/>
        <v>855.8</v>
      </c>
      <c r="BN6" s="35">
        <f t="shared" si="7"/>
        <v>789.46</v>
      </c>
      <c r="BO6" s="35">
        <f t="shared" si="7"/>
        <v>826.83</v>
      </c>
      <c r="BP6" s="34" t="str">
        <f>IF(BP7="","",IF(BP7="-","【-】","【"&amp;SUBSTITUTE(TEXT(BP7,"#,##0.00"),"-","△")&amp;"】"))</f>
        <v>【765.47】</v>
      </c>
      <c r="BQ6" s="35">
        <f>IF(BQ7="",NA(),BQ7)</f>
        <v>46.3</v>
      </c>
      <c r="BR6" s="35">
        <f t="shared" ref="BR6:BZ6" si="8">IF(BR7="",NA(),BR7)</f>
        <v>45.79</v>
      </c>
      <c r="BS6" s="35">
        <f t="shared" si="8"/>
        <v>54.35</v>
      </c>
      <c r="BT6" s="35">
        <f t="shared" si="8"/>
        <v>60.59</v>
      </c>
      <c r="BU6" s="35">
        <f t="shared" si="8"/>
        <v>24.37</v>
      </c>
      <c r="BV6" s="35">
        <f t="shared" si="8"/>
        <v>52.19</v>
      </c>
      <c r="BW6" s="35">
        <f t="shared" si="8"/>
        <v>55.32</v>
      </c>
      <c r="BX6" s="35">
        <f t="shared" si="8"/>
        <v>59.8</v>
      </c>
      <c r="BY6" s="35">
        <f t="shared" si="8"/>
        <v>57.77</v>
      </c>
      <c r="BZ6" s="35">
        <f t="shared" si="8"/>
        <v>57.31</v>
      </c>
      <c r="CA6" s="34" t="str">
        <f>IF(CA7="","",IF(CA7="-","【-】","【"&amp;SUBSTITUTE(TEXT(CA7,"#,##0.00"),"-","△")&amp;"】"))</f>
        <v>【59.59】</v>
      </c>
      <c r="CB6" s="35">
        <f>IF(CB7="",NA(),CB7)</f>
        <v>303.91000000000003</v>
      </c>
      <c r="CC6" s="35">
        <f t="shared" ref="CC6:CK6" si="9">IF(CC7="",NA(),CC7)</f>
        <v>308.39</v>
      </c>
      <c r="CD6" s="35">
        <f t="shared" si="9"/>
        <v>272.7</v>
      </c>
      <c r="CE6" s="35">
        <f t="shared" si="9"/>
        <v>265.26</v>
      </c>
      <c r="CF6" s="35">
        <f t="shared" si="9"/>
        <v>671.85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37.78</v>
      </c>
      <c r="CN6" s="35">
        <f t="shared" ref="CN6:CV6" si="10">IF(CN7="",NA(),CN7)</f>
        <v>35.94</v>
      </c>
      <c r="CO6" s="35">
        <f t="shared" si="10"/>
        <v>27.7</v>
      </c>
      <c r="CP6" s="35">
        <f t="shared" si="10"/>
        <v>35.229999999999997</v>
      </c>
      <c r="CQ6" s="35">
        <f t="shared" si="10"/>
        <v>42.14</v>
      </c>
      <c r="CR6" s="35">
        <f t="shared" si="10"/>
        <v>52.31</v>
      </c>
      <c r="CS6" s="35">
        <f t="shared" si="10"/>
        <v>60.65</v>
      </c>
      <c r="CT6" s="35">
        <f t="shared" si="10"/>
        <v>51.75</v>
      </c>
      <c r="CU6" s="35">
        <f t="shared" si="10"/>
        <v>50.68</v>
      </c>
      <c r="CV6" s="35">
        <f t="shared" si="10"/>
        <v>50.14</v>
      </c>
      <c r="CW6" s="34" t="str">
        <f>IF(CW7="","",IF(CW7="-","【-】","【"&amp;SUBSTITUTE(TEXT(CW7,"#,##0.00"),"-","△")&amp;"】"))</f>
        <v>【51.30】</v>
      </c>
      <c r="CX6" s="35">
        <f>IF(CX7="",NA(),CX7)</f>
        <v>91.84</v>
      </c>
      <c r="CY6" s="35">
        <f t="shared" ref="CY6:DG6" si="11">IF(CY7="",NA(),CY7)</f>
        <v>92.78</v>
      </c>
      <c r="CZ6" s="35">
        <f t="shared" si="11"/>
        <v>94.87</v>
      </c>
      <c r="DA6" s="35">
        <f t="shared" si="11"/>
        <v>95.2</v>
      </c>
      <c r="DB6" s="35">
        <f t="shared" si="11"/>
        <v>93.4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221309</v>
      </c>
      <c r="D7" s="37">
        <v>47</v>
      </c>
      <c r="E7" s="37">
        <v>17</v>
      </c>
      <c r="F7" s="37">
        <v>5</v>
      </c>
      <c r="G7" s="37">
        <v>0</v>
      </c>
      <c r="H7" s="37" t="s">
        <v>99</v>
      </c>
      <c r="I7" s="37" t="s">
        <v>100</v>
      </c>
      <c r="J7" s="37" t="s">
        <v>101</v>
      </c>
      <c r="K7" s="37" t="s">
        <v>102</v>
      </c>
      <c r="L7" s="37" t="s">
        <v>103</v>
      </c>
      <c r="M7" s="37" t="s">
        <v>104</v>
      </c>
      <c r="N7" s="38" t="s">
        <v>105</v>
      </c>
      <c r="O7" s="38" t="s">
        <v>106</v>
      </c>
      <c r="P7" s="38">
        <v>0.24</v>
      </c>
      <c r="Q7" s="38">
        <v>91.43</v>
      </c>
      <c r="R7" s="38">
        <v>2948</v>
      </c>
      <c r="S7" s="38">
        <v>802527</v>
      </c>
      <c r="T7" s="38">
        <v>1558.06</v>
      </c>
      <c r="U7" s="38">
        <v>515.08000000000004</v>
      </c>
      <c r="V7" s="38">
        <v>1923</v>
      </c>
      <c r="W7" s="38">
        <v>1.34</v>
      </c>
      <c r="X7" s="38">
        <v>1435.07</v>
      </c>
      <c r="Y7" s="38">
        <v>99.14</v>
      </c>
      <c r="Z7" s="38">
        <v>99.88</v>
      </c>
      <c r="AA7" s="38">
        <v>82.48</v>
      </c>
      <c r="AB7" s="38">
        <v>65.319999999999993</v>
      </c>
      <c r="AC7" s="38">
        <v>69.89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2025.23</v>
      </c>
      <c r="BI7" s="38">
        <v>1942.38</v>
      </c>
      <c r="BJ7" s="38">
        <v>1821.42</v>
      </c>
      <c r="BK7" s="38">
        <v>1081.8</v>
      </c>
      <c r="BL7" s="38">
        <v>974.93</v>
      </c>
      <c r="BM7" s="38">
        <v>855.8</v>
      </c>
      <c r="BN7" s="38">
        <v>789.46</v>
      </c>
      <c r="BO7" s="38">
        <v>826.83</v>
      </c>
      <c r="BP7" s="38">
        <v>765.47</v>
      </c>
      <c r="BQ7" s="38">
        <v>46.3</v>
      </c>
      <c r="BR7" s="38">
        <v>45.79</v>
      </c>
      <c r="BS7" s="38">
        <v>54.35</v>
      </c>
      <c r="BT7" s="38">
        <v>60.59</v>
      </c>
      <c r="BU7" s="38">
        <v>24.37</v>
      </c>
      <c r="BV7" s="38">
        <v>52.19</v>
      </c>
      <c r="BW7" s="38">
        <v>55.32</v>
      </c>
      <c r="BX7" s="38">
        <v>59.8</v>
      </c>
      <c r="BY7" s="38">
        <v>57.77</v>
      </c>
      <c r="BZ7" s="38">
        <v>57.31</v>
      </c>
      <c r="CA7" s="38">
        <v>59.59</v>
      </c>
      <c r="CB7" s="38">
        <v>303.91000000000003</v>
      </c>
      <c r="CC7" s="38">
        <v>308.39</v>
      </c>
      <c r="CD7" s="38">
        <v>272.7</v>
      </c>
      <c r="CE7" s="38">
        <v>265.26</v>
      </c>
      <c r="CF7" s="38">
        <v>671.85</v>
      </c>
      <c r="CG7" s="38">
        <v>296.14</v>
      </c>
      <c r="CH7" s="38">
        <v>283.17</v>
      </c>
      <c r="CI7" s="38">
        <v>263.76</v>
      </c>
      <c r="CJ7" s="38">
        <v>274.35000000000002</v>
      </c>
      <c r="CK7" s="38">
        <v>273.52</v>
      </c>
      <c r="CL7" s="38">
        <v>257.86</v>
      </c>
      <c r="CM7" s="38">
        <v>37.78</v>
      </c>
      <c r="CN7" s="38">
        <v>35.94</v>
      </c>
      <c r="CO7" s="38">
        <v>27.7</v>
      </c>
      <c r="CP7" s="38">
        <v>35.229999999999997</v>
      </c>
      <c r="CQ7" s="38">
        <v>42.14</v>
      </c>
      <c r="CR7" s="38">
        <v>52.31</v>
      </c>
      <c r="CS7" s="38">
        <v>60.65</v>
      </c>
      <c r="CT7" s="38">
        <v>51.75</v>
      </c>
      <c r="CU7" s="38">
        <v>50.68</v>
      </c>
      <c r="CV7" s="38">
        <v>50.14</v>
      </c>
      <c r="CW7" s="38">
        <v>51.3</v>
      </c>
      <c r="CX7" s="38">
        <v>91.84</v>
      </c>
      <c r="CY7" s="38">
        <v>92.78</v>
      </c>
      <c r="CZ7" s="38">
        <v>94.87</v>
      </c>
      <c r="DA7" s="38">
        <v>95.2</v>
      </c>
      <c r="DB7" s="38">
        <v>93.4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2020-12-04T03:05:06Z</dcterms:created>
  <dcterms:modified xsi:type="dcterms:W3CDTF">2021-02-09T07:35:23Z</dcterms:modified>
  <cp:category/>
</cp:coreProperties>
</file>