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EGZfuvBWqoly6EvVCyN3ImU6Qti07tdhfbHxJ+L4NfbX0dhU9628AC4TnY+VqF79utKbaAa7KUZWs3AMAkPI3A==" workbookSaltValue="0Qg2zYVWKyKjRfMtKEmyh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32" i="4"/>
  <c r="HM78" i="4"/>
  <c r="FL54" i="4"/>
  <c r="MN32" i="4"/>
  <c r="CS78" i="4"/>
  <c r="BX54" i="4"/>
  <c r="BX32" i="4"/>
  <c r="MN54" i="4"/>
  <c r="C11" i="5"/>
  <c r="D11" i="5"/>
  <c r="E11" i="5"/>
  <c r="B11" i="5"/>
  <c r="KC78" i="4" l="1"/>
  <c r="FH78" i="4"/>
  <c r="DS54" i="4"/>
  <c r="DS32" i="4"/>
  <c r="AE32" i="4"/>
  <c r="HG54" i="4"/>
  <c r="AN78" i="4"/>
  <c r="AE54" i="4"/>
  <c r="HG32" i="4"/>
  <c r="KU54" i="4"/>
  <c r="KU32" i="4"/>
  <c r="JJ78" i="4"/>
  <c r="GR54" i="4"/>
  <c r="GR32" i="4"/>
  <c r="EO78" i="4"/>
  <c r="DD54" i="4"/>
  <c r="DD32" i="4"/>
  <c r="U78" i="4"/>
  <c r="P54" i="4"/>
  <c r="P32" i="4"/>
  <c r="KF54" i="4"/>
  <c r="KF32" i="4"/>
  <c r="BZ78" i="4"/>
  <c r="BI32" i="4"/>
  <c r="LY54" i="4"/>
  <c r="LY32" i="4"/>
  <c r="LO78" i="4"/>
  <c r="IK54" i="4"/>
  <c r="IK32" i="4"/>
  <c r="GT78" i="4"/>
  <c r="EW54" i="4"/>
  <c r="EW32" i="4"/>
  <c r="BI54" i="4"/>
  <c r="GA78" i="4"/>
  <c r="EH54" i="4"/>
  <c r="BG78" i="4"/>
  <c r="AT54" i="4"/>
  <c r="AT32" i="4"/>
  <c r="LJ54" i="4"/>
  <c r="LJ32" i="4"/>
  <c r="EH32" i="4"/>
  <c r="KV78" i="4"/>
  <c r="HV54" i="4"/>
  <c r="HV32" i="4"/>
</calcChain>
</file>

<file path=xl/sharedStrings.xml><?xml version="1.0" encoding="utf-8"?>
<sst xmlns="http://schemas.openxmlformats.org/spreadsheetml/2006/main" count="286" uniqueCount="148">
  <si>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</si>
  <si>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</si>
  <si>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</si>
  <si>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</si>
  <si>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</si>
  <si>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</si>
  <si>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</si>
  <si>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</si>
  <si>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</si>
  <si>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</si>
  <si>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</si>
  <si>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</si>
  <si>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</si>
  <si>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</si>
  <si>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</si>
  <si>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</si>
  <si>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</si>
  <si>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</si>
  <si>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</si>
  <si>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</si>
  <si>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</si>
  <si>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</si>
  <si>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</si>
  <si>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</si>
  <si>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</si>
  <si>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</si>
  <si>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</si>
  <si>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</si>
  <si>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</si>
  <si>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</si>
  <si>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</si>
  <si>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</si>
  <si>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</si>
  <si>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</si>
  <si>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</si>
  <si>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</si>
  <si>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</si>
  <si>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</si>
  <si>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</si>
  <si>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</si>
  <si>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</si>
  <si>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</si>
  <si>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</si>
  <si>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</si>
  <si>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</si>
  <si>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</si>
  <si>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</si>
  <si>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</si>
  <si>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</si>
  <si>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</si>
  <si>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</si>
  <si>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</si>
  <si>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</si>
  <si>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</si>
  <si>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</si>
  <si>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</si>
  <si>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</si>
  <si>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</si>
  <si>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</si>
  <si>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</si>
  <si>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</si>
  <si>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</si>
  <si>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</si>
  <si>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</si>
  <si>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</si>
  <si>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</si>
  <si>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</si>
  <si>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</si>
  <si>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</si>
  <si>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</si>
  <si>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</si>
  <si>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</si>
  <si>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</si>
  <si>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</si>
  <si>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</si>
  <si>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</si>
  <si>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</si>
  <si>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</si>
  <si>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</si>
  <si>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</si>
  <si>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</si>
  <si>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</si>
  <si>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</si>
  <si>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</si>
  <si>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</si>
  <si>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</si>
  <si>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</si>
  <si>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</si>
  <si>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</si>
  <si>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</si>
  <si>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</si>
  <si>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</si>
  <si>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</si>
  <si>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</si>
  <si>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</si>
  <si>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</si>
  <si>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</si>
  <si>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</si>
  <si>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</si>
  <si>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</si>
  <si>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</si>
  <si>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</si>
  <si>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</si>
  <si>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</si>
  <si>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</si>
  <si>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</si>
  <si>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</si>
  <si>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</si>
  <si>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</si>
  <si>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</si>
  <si>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</si>
  <si>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</si>
  <si>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</si>
  <si>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</si>
  <si>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</si>
  <si>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</si>
  <si>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</si>
  <si>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</si>
  <si>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</si>
  <si>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</si>
  <si>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</si>
  <si>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</si>
  <si>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</si>
  <si>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</si>
  <si>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</si>
  <si>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</si>
  <si>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浜松市リハビリテーション病院</t>
  </si>
  <si>
    <t>当然財務</t>
  </si>
  <si>
    <t>病院事業</t>
  </si>
  <si>
    <t>一般病院</t>
  </si>
  <si>
    <t>200床以上～300床未満</t>
  </si>
  <si>
    <t>非設置</t>
  </si>
  <si>
    <t>指定管理者(代行制)</t>
  </si>
  <si>
    <t>対象</t>
  </si>
  <si>
    <t>訓</t>
  </si>
  <si>
    <t>-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</si>
  <si>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</si>
  <si>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</si>
  <si>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</si>
  <si>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</si>
  <si>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</si>
  <si>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</si>
  <si>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</si>
  <si>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</si>
  <si>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浜松市リハビリテーション病院は、地域のリハビリテーション医療の中核を担う病院として、急性期を過ぎた患者が日常生活や社会に復帰できるよう、専門的な治療や支援を行っており、質の高い回復期医療を提供している。</t>
    <phoneticPr fontId="5"/>
  </si>
  <si>
    <t>当院は、平成18年度より指定管理者制度を導入し、平成20年度から現在の指定管理者によって運営を行っている。市内で大規模な２病院の安定経営をしている社会福祉法人であり、民間病院の経営手法を取り入れて効率的な運営を行うとともに、専門的かつ高度なリハビリテーション医療を提供している。今後も、現行の運営形態を継続し、更なる経営健全化を目指していく。</t>
    <phoneticPr fontId="5"/>
  </si>
  <si>
    <t>経常収支比率は、平成27～29年度決算において、100%を超えている。職員の確保に努めた結果、入院体制が整備され、リハビリ提供単位数が増加したことによって収益増加に繋がり、経営の健全化を図ることができた。また、病床利用率も94.8%で、ほぼ満床の状態となっている。入院判定会議によるベットコントロールによって、効率の良い病院運営が行えている。</t>
    <phoneticPr fontId="5"/>
  </si>
  <si>
    <t>平成11年度に国から国立浜松病院の移譲を受け、浜松市リハビリテーション病院を開設したが、病院施設の老朽化は著しく耐震性も確保できないため、平成26年度に新病院の建設を行ったところである。また、医療機器については、耐用年数を経過している機器もあり、順次、更新が必要な状態となっている。</t>
    <rPh sb="80" eb="82">
      <t>ケンセツ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</si>
</sst>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90.6</c:v>
                </c:pt>
                <c:pt idx="1">
                  <c:v>77.900000000000006</c:v>
                </c:pt>
                <c:pt idx="2">
                  <c:v>90.1</c:v>
                </c:pt>
                <c:pt idx="3">
                  <c:v>94.9</c:v>
                </c:pt>
                <c:pt idx="4">
                  <c:v>94.8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C0-47C1-A99C-22655A6A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88928"/>
        <c:axId val="16266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69.099999999999994</c:v>
                </c:pt>
                <c:pt idx="2">
                  <c:v>69.8</c:v>
                </c:pt>
                <c:pt idx="3">
                  <c:v>71.2</c:v>
                </c:pt>
                <c:pt idx="4">
                  <c:v>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0-47C1-A99C-22655A6A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88928"/>
        <c:axId val="162668928"/>
      </c:lineChart>
      <c:dateAx>
        <c:axId val="16258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668928"/>
        <c:crosses val="autoZero"/>
        <c:auto val="1"/>
        <c:lblOffset val="100"/>
        <c:baseTimeUnit val="years"/>
      </c:dateAx>
      <c:valAx>
        <c:axId val="16266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2588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7268</c:v>
                </c:pt>
                <c:pt idx="1">
                  <c:v>7561</c:v>
                </c:pt>
                <c:pt idx="2">
                  <c:v>7225</c:v>
                </c:pt>
                <c:pt idx="3">
                  <c:v>7168</c:v>
                </c:pt>
                <c:pt idx="4">
                  <c:v>7011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D1-4A08-BBF2-73639BFA8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80672"/>
        <c:axId val="16479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9437</c:v>
                </c:pt>
                <c:pt idx="1">
                  <c:v>11173</c:v>
                </c:pt>
                <c:pt idx="2">
                  <c:v>11881</c:v>
                </c:pt>
                <c:pt idx="3">
                  <c:v>12023</c:v>
                </c:pt>
                <c:pt idx="4">
                  <c:v>12309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D1-4A08-BBF2-73639BFA8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80672"/>
        <c:axId val="164795136"/>
      </c:lineChart>
      <c:dateAx>
        <c:axId val="16478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95136"/>
        <c:crosses val="autoZero"/>
        <c:auto val="1"/>
        <c:lblOffset val="100"/>
        <c:baseTimeUnit val="years"/>
      </c:dateAx>
      <c:valAx>
        <c:axId val="16479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4780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30897</c:v>
                </c:pt>
                <c:pt idx="1">
                  <c:v>32652</c:v>
                </c:pt>
                <c:pt idx="2">
                  <c:v>31476</c:v>
                </c:pt>
                <c:pt idx="3">
                  <c:v>33755</c:v>
                </c:pt>
                <c:pt idx="4">
                  <c:v>35993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8E-49B5-9EB0-93D19D988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34240"/>
        <c:axId val="16503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31585</c:v>
                </c:pt>
                <c:pt idx="1">
                  <c:v>45099</c:v>
                </c:pt>
                <c:pt idx="2">
                  <c:v>45085</c:v>
                </c:pt>
                <c:pt idx="3">
                  <c:v>44825</c:v>
                </c:pt>
                <c:pt idx="4">
                  <c:v>45494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8E-49B5-9EB0-93D19D988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34240"/>
        <c:axId val="165036416"/>
      </c:lineChart>
      <c:dateAx>
        <c:axId val="16503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036416"/>
        <c:crosses val="autoZero"/>
        <c:auto val="1"/>
        <c:lblOffset val="100"/>
        <c:baseTimeUnit val="years"/>
      </c:dateAx>
      <c:valAx>
        <c:axId val="16503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5034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22.9</c:v>
                </c:pt>
                <c:pt idx="2">
                  <c:v>0</c:v>
                </c:pt>
                <c:pt idx="3">
                  <c:v>0.4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D-4A73-95FE-2E6F13445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83968"/>
        <c:axId val="16409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87.1</c:v>
                </c:pt>
                <c:pt idx="2">
                  <c:v>81.599999999999994</c:v>
                </c:pt>
                <c:pt idx="3">
                  <c:v>84.7</c:v>
                </c:pt>
                <c:pt idx="4">
                  <c:v>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BD-4A73-95FE-2E6F13445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83968"/>
        <c:axId val="164090240"/>
      </c:lineChart>
      <c:dateAx>
        <c:axId val="16408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090240"/>
        <c:crosses val="autoZero"/>
        <c:auto val="1"/>
        <c:lblOffset val="100"/>
        <c:baseTimeUnit val="years"/>
      </c:dateAx>
      <c:valAx>
        <c:axId val="16409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083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86.1</c:v>
                </c:pt>
                <c:pt idx="1">
                  <c:v>77.2</c:v>
                </c:pt>
                <c:pt idx="2">
                  <c:v>89.6</c:v>
                </c:pt>
                <c:pt idx="3">
                  <c:v>91.7</c:v>
                </c:pt>
                <c:pt idx="4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D3-4F0F-AD4B-CD31DC5D0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03072"/>
        <c:axId val="16441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88</c:v>
                </c:pt>
                <c:pt idx="2">
                  <c:v>86.2</c:v>
                </c:pt>
                <c:pt idx="3">
                  <c:v>85.7</c:v>
                </c:pt>
                <c:pt idx="4">
                  <c:v>85.9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D3-4F0F-AD4B-CD31DC5D0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03072"/>
        <c:axId val="164413440"/>
      </c:lineChart>
      <c:dateAx>
        <c:axId val="16440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413440"/>
        <c:crosses val="autoZero"/>
        <c:auto val="1"/>
        <c:lblOffset val="100"/>
        <c:baseTimeUnit val="years"/>
      </c:dateAx>
      <c:valAx>
        <c:axId val="16441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403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88.7</c:v>
                </c:pt>
                <c:pt idx="2">
                  <c:v>100.1</c:v>
                </c:pt>
                <c:pt idx="3">
                  <c:v>100.7</c:v>
                </c:pt>
                <c:pt idx="4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83-4759-9FE7-AE934E4A9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20064"/>
        <c:axId val="16412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97.9</c:v>
                </c:pt>
                <c:pt idx="2">
                  <c:v>96.6</c:v>
                </c:pt>
                <c:pt idx="3">
                  <c:v>96.2</c:v>
                </c:pt>
                <c:pt idx="4">
                  <c:v>97.2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83-4759-9FE7-AE934E4A9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20064"/>
        <c:axId val="164121984"/>
      </c:lineChart>
      <c:dateAx>
        <c:axId val="16412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21984"/>
        <c:crosses val="autoZero"/>
        <c:auto val="1"/>
        <c:lblOffset val="100"/>
        <c:baseTimeUnit val="years"/>
      </c:dateAx>
      <c:valAx>
        <c:axId val="16412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412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13.9</c:v>
                </c:pt>
                <c:pt idx="2">
                  <c:v>18.5</c:v>
                </c:pt>
                <c:pt idx="3">
                  <c:v>23.5</c:v>
                </c:pt>
                <c:pt idx="4">
                  <c:v>28.2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AB-45AF-A9CE-79DC5A24F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62176"/>
        <c:axId val="16416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49.7</c:v>
                </c:pt>
                <c:pt idx="2">
                  <c:v>48.1</c:v>
                </c:pt>
                <c:pt idx="3">
                  <c:v>44.7</c:v>
                </c:pt>
                <c:pt idx="4">
                  <c:v>46.9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AB-45AF-A9CE-79DC5A24F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62176"/>
        <c:axId val="164164352"/>
      </c:lineChart>
      <c:dateAx>
        <c:axId val="16416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64352"/>
        <c:crosses val="autoZero"/>
        <c:auto val="1"/>
        <c:lblOffset val="100"/>
        <c:baseTimeUnit val="years"/>
      </c:dateAx>
      <c:valAx>
        <c:axId val="16416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162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29.3</c:v>
                </c:pt>
                <c:pt idx="1">
                  <c:v>41.5</c:v>
                </c:pt>
                <c:pt idx="2">
                  <c:v>53</c:v>
                </c:pt>
                <c:pt idx="3">
                  <c:v>62</c:v>
                </c:pt>
                <c:pt idx="4">
                  <c:v>69.599999999999994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29-4489-8896-F962A4D69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74944"/>
        <c:axId val="164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66.900000000000006</c:v>
                </c:pt>
                <c:pt idx="2">
                  <c:v>66.5</c:v>
                </c:pt>
                <c:pt idx="3">
                  <c:v>64.2</c:v>
                </c:pt>
                <c:pt idx="4">
                  <c:v>67.3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29-4489-8896-F962A4D69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74944"/>
        <c:axId val="164276864"/>
      </c:lineChart>
      <c:dateAx>
        <c:axId val="16427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276864"/>
        <c:crosses val="autoZero"/>
        <c:auto val="1"/>
        <c:lblOffset val="100"/>
        <c:baseTimeUnit val="years"/>
      </c:dateAx>
      <c:valAx>
        <c:axId val="164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274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34430967</c:v>
                </c:pt>
                <c:pt idx="1">
                  <c:v>24493720</c:v>
                </c:pt>
                <c:pt idx="2">
                  <c:v>25799387</c:v>
                </c:pt>
                <c:pt idx="3">
                  <c:v>25934009</c:v>
                </c:pt>
                <c:pt idx="4">
                  <c:v>26019507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DA-4303-96AD-2E094630D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88544"/>
        <c:axId val="16419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34139294</c:v>
                </c:pt>
                <c:pt idx="1">
                  <c:v>37367806</c:v>
                </c:pt>
                <c:pt idx="2">
                  <c:v>39301664</c:v>
                </c:pt>
                <c:pt idx="3">
                  <c:v>41260555</c:v>
                </c:pt>
                <c:pt idx="4">
                  <c:v>41975086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DA-4303-96AD-2E094630D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88544"/>
        <c:axId val="164190464"/>
      </c:lineChart>
      <c:dateAx>
        <c:axId val="16418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90464"/>
        <c:crosses val="autoZero"/>
        <c:auto val="1"/>
        <c:lblOffset val="100"/>
        <c:baseTimeUnit val="years"/>
      </c:dateAx>
      <c:valAx>
        <c:axId val="16419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4188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8.1</c:v>
                </c:pt>
                <c:pt idx="1">
                  <c:v>9.1999999999999993</c:v>
                </c:pt>
                <c:pt idx="2">
                  <c:v>8.5</c:v>
                </c:pt>
                <c:pt idx="3">
                  <c:v>8.4</c:v>
                </c:pt>
                <c:pt idx="4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0A-4599-A86B-3914B69E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91968"/>
        <c:axId val="16469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21.3</c:v>
                </c:pt>
                <c:pt idx="2">
                  <c:v>22</c:v>
                </c:pt>
                <c:pt idx="3">
                  <c:v>20.9</c:v>
                </c:pt>
                <c:pt idx="4">
                  <c:v>20.7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0A-4599-A86B-3914B69E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91968"/>
        <c:axId val="164693888"/>
      </c:lineChart>
      <c:dateAx>
        <c:axId val="16469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693888"/>
        <c:crosses val="autoZero"/>
        <c:auto val="1"/>
        <c:lblOffset val="100"/>
        <c:baseTimeUnit val="years"/>
      </c:dateAx>
      <c:valAx>
        <c:axId val="16469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691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79.8</c:v>
                </c:pt>
                <c:pt idx="1">
                  <c:v>76.7</c:v>
                </c:pt>
                <c:pt idx="2">
                  <c:v>74.5</c:v>
                </c:pt>
                <c:pt idx="3">
                  <c:v>74.2</c:v>
                </c:pt>
                <c:pt idx="4">
                  <c:v>75.599999999999994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7F-46E8-B0E6-B01D84F47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4192"/>
        <c:axId val="16475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57.6</c:v>
                </c:pt>
                <c:pt idx="2">
                  <c:v>58.3</c:v>
                </c:pt>
                <c:pt idx="3">
                  <c:v>59.7</c:v>
                </c:pt>
                <c:pt idx="4">
                  <c:v>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7F-46E8-B0E6-B01D84F47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44192"/>
        <c:axId val="164754560"/>
      </c:lineChart>
      <c:dateAx>
        <c:axId val="16474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54560"/>
        <c:crosses val="autoZero"/>
        <c:auto val="1"/>
        <c:lblOffset val="100"/>
        <c:baseTimeUnit val="years"/>
      </c:dateAx>
      <c:valAx>
        <c:axId val="16475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744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GG46" zoomScaleNormal="100" zoomScaleSheetLayoutView="70" workbookViewId="0">
      <selection activeCell="NJ49" sqref="NJ49:NX65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静岡県浜松市　浜松市リハビリテーション病院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9" t="str">
        <f>データ!K6</f>
        <v>当然財務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200床以上～300床未満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非設置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180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>
        <f>データ!Z6</f>
        <v>45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9" t="str">
        <f>データ!P6</f>
        <v>指定管理者(代行制)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4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対象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訓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-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 t="str">
        <f>データ!AC6</f>
        <v>-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225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>
        <f>データ!U6</f>
        <v>807013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17397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非該当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１５：１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180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>
        <f>データ!AF6</f>
        <v>45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225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144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146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96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88.7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100.1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100.7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101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86.1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77.2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89.6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91.7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92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7.1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22.9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0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0.4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2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90.6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77.900000000000006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90.1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94.9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94.8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96.3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97.9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96.6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96.2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97.2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86.6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88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86.2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85.7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85.9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121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87.1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81.599999999999994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84.7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86.8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68.5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69.099999999999994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69.8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71.2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73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147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30897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32652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31476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33755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35993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7268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7561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7225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7168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7011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79.8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76.7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74.5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74.2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75.599999999999994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8.1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9.1999999999999993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8.5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8.4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8.3000000000000007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31585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45099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45085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44825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45494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9437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11173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11881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12023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12309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61.2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57.6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58.3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59.7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59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19.3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21.3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22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20.9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20.7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145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19.600000000000001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13.9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18.5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23.5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28.2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29.3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41.5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53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62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69.599999999999994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34430967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24493720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25799387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25934009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26019507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48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49.7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48.1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44.7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46.9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63.3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66.900000000000006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66.5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64.2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67.3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34139294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37367806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39301664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41260555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41975086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Z2y+c3uA045KSwnDrw8pmVLeJRlY5gD1dwC+E8BKg0z6f3xuzTM7YVVWJvS1OT7q8FgUB9qNMkAX6l9xlFJJDA==" saltValue="aG5CJ9GAR6KV7VZlppef/g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63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64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65</v>
      </c>
      <c r="B3" s="48" t="s">
        <v>66</v>
      </c>
      <c r="C3" s="48" t="s">
        <v>67</v>
      </c>
      <c r="D3" s="48" t="s">
        <v>68</v>
      </c>
      <c r="E3" s="48" t="s">
        <v>69</v>
      </c>
      <c r="F3" s="48" t="s">
        <v>70</v>
      </c>
      <c r="G3" s="48" t="s">
        <v>71</v>
      </c>
      <c r="H3" s="49" t="s">
        <v>72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73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74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76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77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78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79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80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81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82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83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84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85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86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110</v>
      </c>
      <c r="AT5" s="61" t="s">
        <v>111</v>
      </c>
      <c r="AU5" s="61" t="s">
        <v>112</v>
      </c>
      <c r="AV5" s="61" t="s">
        <v>113</v>
      </c>
      <c r="AW5" s="61" t="s">
        <v>114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110</v>
      </c>
      <c r="BE5" s="61" t="s">
        <v>111</v>
      </c>
      <c r="BF5" s="61" t="s">
        <v>112</v>
      </c>
      <c r="BG5" s="61" t="s">
        <v>113</v>
      </c>
      <c r="BH5" s="61" t="s">
        <v>114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110</v>
      </c>
      <c r="BP5" s="61" t="s">
        <v>111</v>
      </c>
      <c r="BQ5" s="61" t="s">
        <v>112</v>
      </c>
      <c r="BR5" s="61" t="s">
        <v>113</v>
      </c>
      <c r="BS5" s="61" t="s">
        <v>114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111</v>
      </c>
      <c r="CB5" s="61" t="s">
        <v>112</v>
      </c>
      <c r="CC5" s="61" t="s">
        <v>113</v>
      </c>
      <c r="CD5" s="61" t="s">
        <v>114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110</v>
      </c>
      <c r="CL5" s="61" t="s">
        <v>111</v>
      </c>
      <c r="CM5" s="61" t="s">
        <v>112</v>
      </c>
      <c r="CN5" s="61" t="s">
        <v>113</v>
      </c>
      <c r="CO5" s="61" t="s">
        <v>114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110</v>
      </c>
      <c r="CW5" s="61" t="s">
        <v>111</v>
      </c>
      <c r="CX5" s="61" t="s">
        <v>112</v>
      </c>
      <c r="CY5" s="61" t="s">
        <v>113</v>
      </c>
      <c r="CZ5" s="61" t="s">
        <v>114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110</v>
      </c>
      <c r="DH5" s="61" t="s">
        <v>111</v>
      </c>
      <c r="DI5" s="61" t="s">
        <v>112</v>
      </c>
      <c r="DJ5" s="61" t="s">
        <v>113</v>
      </c>
      <c r="DK5" s="61" t="s">
        <v>114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110</v>
      </c>
      <c r="DS5" s="61" t="s">
        <v>111</v>
      </c>
      <c r="DT5" s="61" t="s">
        <v>112</v>
      </c>
      <c r="DU5" s="61" t="s">
        <v>113</v>
      </c>
      <c r="DV5" s="61" t="s">
        <v>114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110</v>
      </c>
      <c r="ED5" s="61" t="s">
        <v>111</v>
      </c>
      <c r="EE5" s="61" t="s">
        <v>112</v>
      </c>
      <c r="EF5" s="61" t="s">
        <v>113</v>
      </c>
      <c r="EG5" s="61" t="s">
        <v>114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121</v>
      </c>
      <c r="EN5" s="61" t="s">
        <v>110</v>
      </c>
      <c r="EO5" s="61" t="s">
        <v>111</v>
      </c>
      <c r="EP5" s="61" t="s">
        <v>112</v>
      </c>
      <c r="EQ5" s="61" t="s">
        <v>113</v>
      </c>
      <c r="ER5" s="61" t="s">
        <v>114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122</v>
      </c>
      <c r="B6" s="62">
        <f>B8</f>
        <v>2017</v>
      </c>
      <c r="C6" s="62">
        <f t="shared" ref="C6:M6" si="2">C8</f>
        <v>221309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2</v>
      </c>
      <c r="H6" s="138" t="str">
        <f>IF(H8&lt;&gt;I8,H8,"")&amp;IF(I8&lt;&gt;J8,I8,"")&amp;"　"&amp;J8</f>
        <v>静岡県浜松市　浜松市リハビリテーション病院</v>
      </c>
      <c r="I6" s="139"/>
      <c r="J6" s="140"/>
      <c r="K6" s="62" t="str">
        <f t="shared" si="2"/>
        <v>当然財務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200床以上～300床未満</v>
      </c>
      <c r="O6" s="62" t="str">
        <f>O8</f>
        <v>非設置</v>
      </c>
      <c r="P6" s="62" t="str">
        <f>P8</f>
        <v>指定管理者(代行制)</v>
      </c>
      <c r="Q6" s="63">
        <f t="shared" ref="Q6:AG6" si="3">Q8</f>
        <v>4</v>
      </c>
      <c r="R6" s="62" t="str">
        <f t="shared" si="3"/>
        <v>対象</v>
      </c>
      <c r="S6" s="62" t="str">
        <f t="shared" si="3"/>
        <v>訓</v>
      </c>
      <c r="T6" s="62" t="str">
        <f t="shared" si="3"/>
        <v>-</v>
      </c>
      <c r="U6" s="63">
        <f>U8</f>
        <v>807013</v>
      </c>
      <c r="V6" s="63">
        <f>V8</f>
        <v>17397</v>
      </c>
      <c r="W6" s="62" t="str">
        <f>W8</f>
        <v>非該当</v>
      </c>
      <c r="X6" s="62" t="str">
        <f t="shared" si="3"/>
        <v>１５：１</v>
      </c>
      <c r="Y6" s="63">
        <f t="shared" si="3"/>
        <v>180</v>
      </c>
      <c r="Z6" s="63">
        <f t="shared" si="3"/>
        <v>45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225</v>
      </c>
      <c r="AE6" s="63">
        <f t="shared" si="3"/>
        <v>180</v>
      </c>
      <c r="AF6" s="63">
        <f t="shared" si="3"/>
        <v>45</v>
      </c>
      <c r="AG6" s="63">
        <f t="shared" si="3"/>
        <v>225</v>
      </c>
      <c r="AH6" s="64">
        <f>IF(AH8="-",NA(),AH8)</f>
        <v>96</v>
      </c>
      <c r="AI6" s="64">
        <f t="shared" ref="AI6:AQ6" si="4">IF(AI8="-",NA(),AI8)</f>
        <v>88.7</v>
      </c>
      <c r="AJ6" s="64">
        <f t="shared" si="4"/>
        <v>100.1</v>
      </c>
      <c r="AK6" s="64">
        <f t="shared" si="4"/>
        <v>100.7</v>
      </c>
      <c r="AL6" s="64">
        <f t="shared" si="4"/>
        <v>101</v>
      </c>
      <c r="AM6" s="64">
        <f t="shared" si="4"/>
        <v>96.3</v>
      </c>
      <c r="AN6" s="64">
        <f t="shared" si="4"/>
        <v>97.9</v>
      </c>
      <c r="AO6" s="64">
        <f t="shared" si="4"/>
        <v>96.6</v>
      </c>
      <c r="AP6" s="64">
        <f t="shared" si="4"/>
        <v>96.2</v>
      </c>
      <c r="AQ6" s="64">
        <f t="shared" si="4"/>
        <v>97.2</v>
      </c>
      <c r="AR6" s="64" t="str">
        <f>IF(AR8="-","【-】","【"&amp;SUBSTITUTE(TEXT(AR8,"#,##0.0"),"-","△")&amp;"】")</f>
        <v>【98.5】</v>
      </c>
      <c r="AS6" s="64">
        <f>IF(AS8="-",NA(),AS8)</f>
        <v>86.1</v>
      </c>
      <c r="AT6" s="64">
        <f t="shared" ref="AT6:BB6" si="5">IF(AT8="-",NA(),AT8)</f>
        <v>77.2</v>
      </c>
      <c r="AU6" s="64">
        <f t="shared" si="5"/>
        <v>89.6</v>
      </c>
      <c r="AV6" s="64">
        <f t="shared" si="5"/>
        <v>91.7</v>
      </c>
      <c r="AW6" s="64">
        <f t="shared" si="5"/>
        <v>92</v>
      </c>
      <c r="AX6" s="64">
        <f t="shared" si="5"/>
        <v>86.6</v>
      </c>
      <c r="AY6" s="64">
        <f t="shared" si="5"/>
        <v>88</v>
      </c>
      <c r="AZ6" s="64">
        <f t="shared" si="5"/>
        <v>86.2</v>
      </c>
      <c r="BA6" s="64">
        <f t="shared" si="5"/>
        <v>85.7</v>
      </c>
      <c r="BB6" s="64">
        <f t="shared" si="5"/>
        <v>85.9</v>
      </c>
      <c r="BC6" s="64" t="str">
        <f>IF(BC8="-","【-】","【"&amp;SUBSTITUTE(TEXT(BC8,"#,##0.0"),"-","△")&amp;"】")</f>
        <v>【89.7】</v>
      </c>
      <c r="BD6" s="64">
        <f>IF(BD8="-",NA(),BD8)</f>
        <v>7.1</v>
      </c>
      <c r="BE6" s="64">
        <f t="shared" ref="BE6:BM6" si="6">IF(BE8="-",NA(),BE8)</f>
        <v>22.9</v>
      </c>
      <c r="BF6" s="64">
        <f t="shared" si="6"/>
        <v>0</v>
      </c>
      <c r="BG6" s="64">
        <f t="shared" si="6"/>
        <v>0.4</v>
      </c>
      <c r="BH6" s="64">
        <f t="shared" si="6"/>
        <v>2</v>
      </c>
      <c r="BI6" s="64">
        <f t="shared" si="6"/>
        <v>121</v>
      </c>
      <c r="BJ6" s="64">
        <f t="shared" si="6"/>
        <v>87.1</v>
      </c>
      <c r="BK6" s="64">
        <f t="shared" si="6"/>
        <v>81.599999999999994</v>
      </c>
      <c r="BL6" s="64">
        <f t="shared" si="6"/>
        <v>84.7</v>
      </c>
      <c r="BM6" s="64">
        <f t="shared" si="6"/>
        <v>86.8</v>
      </c>
      <c r="BN6" s="64" t="str">
        <f>IF(BN8="-","【-】","【"&amp;SUBSTITUTE(TEXT(BN8,"#,##0.0"),"-","△")&amp;"】")</f>
        <v>【64.7】</v>
      </c>
      <c r="BO6" s="64">
        <f>IF(BO8="-",NA(),BO8)</f>
        <v>90.6</v>
      </c>
      <c r="BP6" s="64">
        <f t="shared" ref="BP6:BX6" si="7">IF(BP8="-",NA(),BP8)</f>
        <v>77.900000000000006</v>
      </c>
      <c r="BQ6" s="64">
        <f t="shared" si="7"/>
        <v>90.1</v>
      </c>
      <c r="BR6" s="64">
        <f t="shared" si="7"/>
        <v>94.9</v>
      </c>
      <c r="BS6" s="64">
        <f t="shared" si="7"/>
        <v>94.8</v>
      </c>
      <c r="BT6" s="64">
        <f t="shared" si="7"/>
        <v>68.5</v>
      </c>
      <c r="BU6" s="64">
        <f t="shared" si="7"/>
        <v>69.099999999999994</v>
      </c>
      <c r="BV6" s="64">
        <f t="shared" si="7"/>
        <v>69.8</v>
      </c>
      <c r="BW6" s="64">
        <f t="shared" si="7"/>
        <v>71.2</v>
      </c>
      <c r="BX6" s="64">
        <f t="shared" si="7"/>
        <v>73</v>
      </c>
      <c r="BY6" s="64" t="str">
        <f>IF(BY8="-","【-】","【"&amp;SUBSTITUTE(TEXT(BY8,"#,##0.0"),"-","△")&amp;"】")</f>
        <v>【74.8】</v>
      </c>
      <c r="BZ6" s="65">
        <f>IF(BZ8="-",NA(),BZ8)</f>
        <v>30897</v>
      </c>
      <c r="CA6" s="65">
        <f t="shared" ref="CA6:CI6" si="8">IF(CA8="-",NA(),CA8)</f>
        <v>32652</v>
      </c>
      <c r="CB6" s="65">
        <f t="shared" si="8"/>
        <v>31476</v>
      </c>
      <c r="CC6" s="65">
        <f t="shared" si="8"/>
        <v>33755</v>
      </c>
      <c r="CD6" s="65">
        <f t="shared" si="8"/>
        <v>35993</v>
      </c>
      <c r="CE6" s="65">
        <f t="shared" si="8"/>
        <v>31585</v>
      </c>
      <c r="CF6" s="65">
        <f t="shared" si="8"/>
        <v>45099</v>
      </c>
      <c r="CG6" s="65">
        <f t="shared" si="8"/>
        <v>45085</v>
      </c>
      <c r="CH6" s="65">
        <f t="shared" si="8"/>
        <v>44825</v>
      </c>
      <c r="CI6" s="65">
        <f t="shared" si="8"/>
        <v>45494</v>
      </c>
      <c r="CJ6" s="64" t="str">
        <f>IF(CJ8="-","【-】","【"&amp;SUBSTITUTE(TEXT(CJ8,"#,##0"),"-","△")&amp;"】")</f>
        <v>【50,718】</v>
      </c>
      <c r="CK6" s="65">
        <f>IF(CK8="-",NA(),CK8)</f>
        <v>7268</v>
      </c>
      <c r="CL6" s="65">
        <f t="shared" ref="CL6:CT6" si="9">IF(CL8="-",NA(),CL8)</f>
        <v>7561</v>
      </c>
      <c r="CM6" s="65">
        <f t="shared" si="9"/>
        <v>7225</v>
      </c>
      <c r="CN6" s="65">
        <f t="shared" si="9"/>
        <v>7168</v>
      </c>
      <c r="CO6" s="65">
        <f t="shared" si="9"/>
        <v>7011</v>
      </c>
      <c r="CP6" s="65">
        <f t="shared" si="9"/>
        <v>9437</v>
      </c>
      <c r="CQ6" s="65">
        <f t="shared" si="9"/>
        <v>11173</v>
      </c>
      <c r="CR6" s="65">
        <f t="shared" si="9"/>
        <v>11881</v>
      </c>
      <c r="CS6" s="65">
        <f t="shared" si="9"/>
        <v>12023</v>
      </c>
      <c r="CT6" s="65">
        <f t="shared" si="9"/>
        <v>12309</v>
      </c>
      <c r="CU6" s="64" t="str">
        <f>IF(CU8="-","【-】","【"&amp;SUBSTITUTE(TEXT(CU8,"#,##0"),"-","△")&amp;"】")</f>
        <v>【14,202】</v>
      </c>
      <c r="CV6" s="64">
        <f>IF(CV8="-",NA(),CV8)</f>
        <v>79.8</v>
      </c>
      <c r="CW6" s="64">
        <f t="shared" ref="CW6:DE6" si="10">IF(CW8="-",NA(),CW8)</f>
        <v>76.7</v>
      </c>
      <c r="CX6" s="64">
        <f t="shared" si="10"/>
        <v>74.5</v>
      </c>
      <c r="CY6" s="64">
        <f t="shared" si="10"/>
        <v>74.2</v>
      </c>
      <c r="CZ6" s="64">
        <f t="shared" si="10"/>
        <v>75.599999999999994</v>
      </c>
      <c r="DA6" s="64">
        <f t="shared" si="10"/>
        <v>61.2</v>
      </c>
      <c r="DB6" s="64">
        <f t="shared" si="10"/>
        <v>57.6</v>
      </c>
      <c r="DC6" s="64">
        <f t="shared" si="10"/>
        <v>58.3</v>
      </c>
      <c r="DD6" s="64">
        <f t="shared" si="10"/>
        <v>59.7</v>
      </c>
      <c r="DE6" s="64">
        <f t="shared" si="10"/>
        <v>59</v>
      </c>
      <c r="DF6" s="64" t="str">
        <f>IF(DF8="-","【-】","【"&amp;SUBSTITUTE(TEXT(DF8,"#,##0.0"),"-","△")&amp;"】")</f>
        <v>【55.0】</v>
      </c>
      <c r="DG6" s="64">
        <f>IF(DG8="-",NA(),DG8)</f>
        <v>8.1</v>
      </c>
      <c r="DH6" s="64">
        <f t="shared" ref="DH6:DP6" si="11">IF(DH8="-",NA(),DH8)</f>
        <v>9.1999999999999993</v>
      </c>
      <c r="DI6" s="64">
        <f t="shared" si="11"/>
        <v>8.5</v>
      </c>
      <c r="DJ6" s="64">
        <f t="shared" si="11"/>
        <v>8.4</v>
      </c>
      <c r="DK6" s="64">
        <f t="shared" si="11"/>
        <v>8.3000000000000007</v>
      </c>
      <c r="DL6" s="64">
        <f t="shared" si="11"/>
        <v>19.3</v>
      </c>
      <c r="DM6" s="64">
        <f t="shared" si="11"/>
        <v>21.3</v>
      </c>
      <c r="DN6" s="64">
        <f t="shared" si="11"/>
        <v>22</v>
      </c>
      <c r="DO6" s="64">
        <f t="shared" si="11"/>
        <v>20.9</v>
      </c>
      <c r="DP6" s="64">
        <f t="shared" si="11"/>
        <v>20.7</v>
      </c>
      <c r="DQ6" s="64" t="str">
        <f>IF(DQ8="-","【-】","【"&amp;SUBSTITUTE(TEXT(DQ8,"#,##0.0"),"-","△")&amp;"】")</f>
        <v>【24.3】</v>
      </c>
      <c r="DR6" s="64">
        <f>IF(DR8="-",NA(),DR8)</f>
        <v>19.600000000000001</v>
      </c>
      <c r="DS6" s="64">
        <f t="shared" ref="DS6:EA6" si="12">IF(DS8="-",NA(),DS8)</f>
        <v>13.9</v>
      </c>
      <c r="DT6" s="64">
        <f t="shared" si="12"/>
        <v>18.5</v>
      </c>
      <c r="DU6" s="64">
        <f t="shared" si="12"/>
        <v>23.5</v>
      </c>
      <c r="DV6" s="64">
        <f t="shared" si="12"/>
        <v>28.2</v>
      </c>
      <c r="DW6" s="64">
        <f t="shared" si="12"/>
        <v>48</v>
      </c>
      <c r="DX6" s="64">
        <f t="shared" si="12"/>
        <v>49.7</v>
      </c>
      <c r="DY6" s="64">
        <f t="shared" si="12"/>
        <v>48.1</v>
      </c>
      <c r="DZ6" s="64">
        <f t="shared" si="12"/>
        <v>44.7</v>
      </c>
      <c r="EA6" s="64">
        <f t="shared" si="12"/>
        <v>46.9</v>
      </c>
      <c r="EB6" s="64" t="str">
        <f>IF(EB8="-","【-】","【"&amp;SUBSTITUTE(TEXT(EB8,"#,##0.0"),"-","△")&amp;"】")</f>
        <v>【51.6】</v>
      </c>
      <c r="EC6" s="64">
        <f>IF(EC8="-",NA(),EC8)</f>
        <v>29.3</v>
      </c>
      <c r="ED6" s="64">
        <f t="shared" ref="ED6:EL6" si="13">IF(ED8="-",NA(),ED8)</f>
        <v>41.5</v>
      </c>
      <c r="EE6" s="64">
        <f t="shared" si="13"/>
        <v>53</v>
      </c>
      <c r="EF6" s="64">
        <f t="shared" si="13"/>
        <v>62</v>
      </c>
      <c r="EG6" s="64">
        <f t="shared" si="13"/>
        <v>69.599999999999994</v>
      </c>
      <c r="EH6" s="64">
        <f t="shared" si="13"/>
        <v>63.3</v>
      </c>
      <c r="EI6" s="64">
        <f t="shared" si="13"/>
        <v>66.900000000000006</v>
      </c>
      <c r="EJ6" s="64">
        <f t="shared" si="13"/>
        <v>66.5</v>
      </c>
      <c r="EK6" s="64">
        <f t="shared" si="13"/>
        <v>64.2</v>
      </c>
      <c r="EL6" s="64">
        <f t="shared" si="13"/>
        <v>67.3</v>
      </c>
      <c r="EM6" s="64" t="str">
        <f>IF(EM8="-","【-】","【"&amp;SUBSTITUTE(TEXT(EM8,"#,##0.0"),"-","△")&amp;"】")</f>
        <v>【67.6】</v>
      </c>
      <c r="EN6" s="65">
        <f>IF(EN8="-",NA(),EN8)</f>
        <v>34430967</v>
      </c>
      <c r="EO6" s="65">
        <f t="shared" ref="EO6:EW6" si="14">IF(EO8="-",NA(),EO8)</f>
        <v>24493720</v>
      </c>
      <c r="EP6" s="65">
        <f t="shared" si="14"/>
        <v>25799387</v>
      </c>
      <c r="EQ6" s="65">
        <f t="shared" si="14"/>
        <v>25934009</v>
      </c>
      <c r="ER6" s="65">
        <f t="shared" si="14"/>
        <v>26019507</v>
      </c>
      <c r="ES6" s="65">
        <f t="shared" si="14"/>
        <v>34139294</v>
      </c>
      <c r="ET6" s="65">
        <f t="shared" si="14"/>
        <v>37367806</v>
      </c>
      <c r="EU6" s="65">
        <f t="shared" si="14"/>
        <v>39301664</v>
      </c>
      <c r="EV6" s="65">
        <f t="shared" si="14"/>
        <v>41260555</v>
      </c>
      <c r="EW6" s="65">
        <f t="shared" si="14"/>
        <v>41975086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123</v>
      </c>
      <c r="B7" s="62">
        <f t="shared" ref="B7:AG7" si="15">B8</f>
        <v>2017</v>
      </c>
      <c r="C7" s="62">
        <f t="shared" si="15"/>
        <v>221309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2</v>
      </c>
      <c r="H7" s="62"/>
      <c r="I7" s="62"/>
      <c r="J7" s="62"/>
      <c r="K7" s="62" t="str">
        <f t="shared" si="15"/>
        <v>当然財務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200床以上～300床未満</v>
      </c>
      <c r="O7" s="62" t="str">
        <f>O8</f>
        <v>非設置</v>
      </c>
      <c r="P7" s="62" t="str">
        <f>P8</f>
        <v>指定管理者(代行制)</v>
      </c>
      <c r="Q7" s="63">
        <f t="shared" si="15"/>
        <v>4</v>
      </c>
      <c r="R7" s="62" t="str">
        <f t="shared" si="15"/>
        <v>対象</v>
      </c>
      <c r="S7" s="62" t="str">
        <f t="shared" si="15"/>
        <v>訓</v>
      </c>
      <c r="T7" s="62" t="str">
        <f t="shared" si="15"/>
        <v>-</v>
      </c>
      <c r="U7" s="63">
        <f>U8</f>
        <v>807013</v>
      </c>
      <c r="V7" s="63">
        <f>V8</f>
        <v>17397</v>
      </c>
      <c r="W7" s="62" t="str">
        <f>W8</f>
        <v>非該当</v>
      </c>
      <c r="X7" s="62" t="str">
        <f t="shared" si="15"/>
        <v>１５：１</v>
      </c>
      <c r="Y7" s="63">
        <f t="shared" si="15"/>
        <v>180</v>
      </c>
      <c r="Z7" s="63">
        <f t="shared" si="15"/>
        <v>45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225</v>
      </c>
      <c r="AE7" s="63">
        <f t="shared" si="15"/>
        <v>180</v>
      </c>
      <c r="AF7" s="63">
        <f t="shared" si="15"/>
        <v>45</v>
      </c>
      <c r="AG7" s="63">
        <f t="shared" si="15"/>
        <v>225</v>
      </c>
      <c r="AH7" s="64">
        <f>AH8</f>
        <v>96</v>
      </c>
      <c r="AI7" s="64">
        <f t="shared" ref="AI7:AQ7" si="16">AI8</f>
        <v>88.7</v>
      </c>
      <c r="AJ7" s="64">
        <f t="shared" si="16"/>
        <v>100.1</v>
      </c>
      <c r="AK7" s="64">
        <f t="shared" si="16"/>
        <v>100.7</v>
      </c>
      <c r="AL7" s="64">
        <f t="shared" si="16"/>
        <v>101</v>
      </c>
      <c r="AM7" s="64">
        <f t="shared" si="16"/>
        <v>96.3</v>
      </c>
      <c r="AN7" s="64">
        <f t="shared" si="16"/>
        <v>97.9</v>
      </c>
      <c r="AO7" s="64">
        <f t="shared" si="16"/>
        <v>96.6</v>
      </c>
      <c r="AP7" s="64">
        <f t="shared" si="16"/>
        <v>96.2</v>
      </c>
      <c r="AQ7" s="64">
        <f t="shared" si="16"/>
        <v>97.2</v>
      </c>
      <c r="AR7" s="64"/>
      <c r="AS7" s="64">
        <f>AS8</f>
        <v>86.1</v>
      </c>
      <c r="AT7" s="64">
        <f t="shared" ref="AT7:BB7" si="17">AT8</f>
        <v>77.2</v>
      </c>
      <c r="AU7" s="64">
        <f t="shared" si="17"/>
        <v>89.6</v>
      </c>
      <c r="AV7" s="64">
        <f t="shared" si="17"/>
        <v>91.7</v>
      </c>
      <c r="AW7" s="64">
        <f t="shared" si="17"/>
        <v>92</v>
      </c>
      <c r="AX7" s="64">
        <f t="shared" si="17"/>
        <v>86.6</v>
      </c>
      <c r="AY7" s="64">
        <f t="shared" si="17"/>
        <v>88</v>
      </c>
      <c r="AZ7" s="64">
        <f t="shared" si="17"/>
        <v>86.2</v>
      </c>
      <c r="BA7" s="64">
        <f t="shared" si="17"/>
        <v>85.7</v>
      </c>
      <c r="BB7" s="64">
        <f t="shared" si="17"/>
        <v>85.9</v>
      </c>
      <c r="BC7" s="64"/>
      <c r="BD7" s="64">
        <f>BD8</f>
        <v>7.1</v>
      </c>
      <c r="BE7" s="64">
        <f t="shared" ref="BE7:BM7" si="18">BE8</f>
        <v>22.9</v>
      </c>
      <c r="BF7" s="64">
        <f t="shared" si="18"/>
        <v>0</v>
      </c>
      <c r="BG7" s="64">
        <f t="shared" si="18"/>
        <v>0.4</v>
      </c>
      <c r="BH7" s="64">
        <f t="shared" si="18"/>
        <v>2</v>
      </c>
      <c r="BI7" s="64">
        <f t="shared" si="18"/>
        <v>121</v>
      </c>
      <c r="BJ7" s="64">
        <f t="shared" si="18"/>
        <v>87.1</v>
      </c>
      <c r="BK7" s="64">
        <f t="shared" si="18"/>
        <v>81.599999999999994</v>
      </c>
      <c r="BL7" s="64">
        <f t="shared" si="18"/>
        <v>84.7</v>
      </c>
      <c r="BM7" s="64">
        <f t="shared" si="18"/>
        <v>86.8</v>
      </c>
      <c r="BN7" s="64"/>
      <c r="BO7" s="64">
        <f>BO8</f>
        <v>90.6</v>
      </c>
      <c r="BP7" s="64">
        <f t="shared" ref="BP7:BX7" si="19">BP8</f>
        <v>77.900000000000006</v>
      </c>
      <c r="BQ7" s="64">
        <f t="shared" si="19"/>
        <v>90.1</v>
      </c>
      <c r="BR7" s="64">
        <f t="shared" si="19"/>
        <v>94.9</v>
      </c>
      <c r="BS7" s="64">
        <f t="shared" si="19"/>
        <v>94.8</v>
      </c>
      <c r="BT7" s="64">
        <f t="shared" si="19"/>
        <v>68.5</v>
      </c>
      <c r="BU7" s="64">
        <f t="shared" si="19"/>
        <v>69.099999999999994</v>
      </c>
      <c r="BV7" s="64">
        <f t="shared" si="19"/>
        <v>69.8</v>
      </c>
      <c r="BW7" s="64">
        <f t="shared" si="19"/>
        <v>71.2</v>
      </c>
      <c r="BX7" s="64">
        <f t="shared" si="19"/>
        <v>73</v>
      </c>
      <c r="BY7" s="64"/>
      <c r="BZ7" s="65">
        <f>BZ8</f>
        <v>30897</v>
      </c>
      <c r="CA7" s="65">
        <f t="shared" ref="CA7:CI7" si="20">CA8</f>
        <v>32652</v>
      </c>
      <c r="CB7" s="65">
        <f t="shared" si="20"/>
        <v>31476</v>
      </c>
      <c r="CC7" s="65">
        <f t="shared" si="20"/>
        <v>33755</v>
      </c>
      <c r="CD7" s="65">
        <f t="shared" si="20"/>
        <v>35993</v>
      </c>
      <c r="CE7" s="65">
        <f t="shared" si="20"/>
        <v>31585</v>
      </c>
      <c r="CF7" s="65">
        <f t="shared" si="20"/>
        <v>45099</v>
      </c>
      <c r="CG7" s="65">
        <f t="shared" si="20"/>
        <v>45085</v>
      </c>
      <c r="CH7" s="65">
        <f t="shared" si="20"/>
        <v>44825</v>
      </c>
      <c r="CI7" s="65">
        <f t="shared" si="20"/>
        <v>45494</v>
      </c>
      <c r="CJ7" s="64"/>
      <c r="CK7" s="65">
        <f>CK8</f>
        <v>7268</v>
      </c>
      <c r="CL7" s="65">
        <f t="shared" ref="CL7:CT7" si="21">CL8</f>
        <v>7561</v>
      </c>
      <c r="CM7" s="65">
        <f t="shared" si="21"/>
        <v>7225</v>
      </c>
      <c r="CN7" s="65">
        <f t="shared" si="21"/>
        <v>7168</v>
      </c>
      <c r="CO7" s="65">
        <f t="shared" si="21"/>
        <v>7011</v>
      </c>
      <c r="CP7" s="65">
        <f t="shared" si="21"/>
        <v>9437</v>
      </c>
      <c r="CQ7" s="65">
        <f t="shared" si="21"/>
        <v>11173</v>
      </c>
      <c r="CR7" s="65">
        <f t="shared" si="21"/>
        <v>11881</v>
      </c>
      <c r="CS7" s="65">
        <f t="shared" si="21"/>
        <v>12023</v>
      </c>
      <c r="CT7" s="65">
        <f t="shared" si="21"/>
        <v>12309</v>
      </c>
      <c r="CU7" s="64"/>
      <c r="CV7" s="64">
        <f>CV8</f>
        <v>79.8</v>
      </c>
      <c r="CW7" s="64">
        <f t="shared" ref="CW7:DE7" si="22">CW8</f>
        <v>76.7</v>
      </c>
      <c r="CX7" s="64">
        <f t="shared" si="22"/>
        <v>74.5</v>
      </c>
      <c r="CY7" s="64">
        <f t="shared" si="22"/>
        <v>74.2</v>
      </c>
      <c r="CZ7" s="64">
        <f t="shared" si="22"/>
        <v>75.599999999999994</v>
      </c>
      <c r="DA7" s="64">
        <f t="shared" si="22"/>
        <v>61.2</v>
      </c>
      <c r="DB7" s="64">
        <f t="shared" si="22"/>
        <v>57.6</v>
      </c>
      <c r="DC7" s="64">
        <f t="shared" si="22"/>
        <v>58.3</v>
      </c>
      <c r="DD7" s="64">
        <f t="shared" si="22"/>
        <v>59.7</v>
      </c>
      <c r="DE7" s="64">
        <f t="shared" si="22"/>
        <v>59</v>
      </c>
      <c r="DF7" s="64"/>
      <c r="DG7" s="64">
        <f>DG8</f>
        <v>8.1</v>
      </c>
      <c r="DH7" s="64">
        <f t="shared" ref="DH7:DP7" si="23">DH8</f>
        <v>9.1999999999999993</v>
      </c>
      <c r="DI7" s="64">
        <f t="shared" si="23"/>
        <v>8.5</v>
      </c>
      <c r="DJ7" s="64">
        <f t="shared" si="23"/>
        <v>8.4</v>
      </c>
      <c r="DK7" s="64">
        <f t="shared" si="23"/>
        <v>8.3000000000000007</v>
      </c>
      <c r="DL7" s="64">
        <f t="shared" si="23"/>
        <v>19.3</v>
      </c>
      <c r="DM7" s="64">
        <f t="shared" si="23"/>
        <v>21.3</v>
      </c>
      <c r="DN7" s="64">
        <f t="shared" si="23"/>
        <v>22</v>
      </c>
      <c r="DO7" s="64">
        <f t="shared" si="23"/>
        <v>20.9</v>
      </c>
      <c r="DP7" s="64">
        <f t="shared" si="23"/>
        <v>20.7</v>
      </c>
      <c r="DQ7" s="64"/>
      <c r="DR7" s="64">
        <f>DR8</f>
        <v>19.600000000000001</v>
      </c>
      <c r="DS7" s="64">
        <f t="shared" ref="DS7:EA7" si="24">DS8</f>
        <v>13.9</v>
      </c>
      <c r="DT7" s="64">
        <f t="shared" si="24"/>
        <v>18.5</v>
      </c>
      <c r="DU7" s="64">
        <f t="shared" si="24"/>
        <v>23.5</v>
      </c>
      <c r="DV7" s="64">
        <f t="shared" si="24"/>
        <v>28.2</v>
      </c>
      <c r="DW7" s="64">
        <f t="shared" si="24"/>
        <v>48</v>
      </c>
      <c r="DX7" s="64">
        <f t="shared" si="24"/>
        <v>49.7</v>
      </c>
      <c r="DY7" s="64">
        <f t="shared" si="24"/>
        <v>48.1</v>
      </c>
      <c r="DZ7" s="64">
        <f t="shared" si="24"/>
        <v>44.7</v>
      </c>
      <c r="EA7" s="64">
        <f t="shared" si="24"/>
        <v>46.9</v>
      </c>
      <c r="EB7" s="64"/>
      <c r="EC7" s="64">
        <f>EC8</f>
        <v>29.3</v>
      </c>
      <c r="ED7" s="64">
        <f t="shared" ref="ED7:EL7" si="25">ED8</f>
        <v>41.5</v>
      </c>
      <c r="EE7" s="64">
        <f t="shared" si="25"/>
        <v>53</v>
      </c>
      <c r="EF7" s="64">
        <f t="shared" si="25"/>
        <v>62</v>
      </c>
      <c r="EG7" s="64">
        <f t="shared" si="25"/>
        <v>69.599999999999994</v>
      </c>
      <c r="EH7" s="64">
        <f t="shared" si="25"/>
        <v>63.3</v>
      </c>
      <c r="EI7" s="64">
        <f t="shared" si="25"/>
        <v>66.900000000000006</v>
      </c>
      <c r="EJ7" s="64">
        <f t="shared" si="25"/>
        <v>66.5</v>
      </c>
      <c r="EK7" s="64">
        <f t="shared" si="25"/>
        <v>64.2</v>
      </c>
      <c r="EL7" s="64">
        <f t="shared" si="25"/>
        <v>67.3</v>
      </c>
      <c r="EM7" s="64"/>
      <c r="EN7" s="65">
        <f>EN8</f>
        <v>34430967</v>
      </c>
      <c r="EO7" s="65">
        <f t="shared" ref="EO7:EW7" si="26">EO8</f>
        <v>24493720</v>
      </c>
      <c r="EP7" s="65">
        <f t="shared" si="26"/>
        <v>25799387</v>
      </c>
      <c r="EQ7" s="65">
        <f t="shared" si="26"/>
        <v>25934009</v>
      </c>
      <c r="ER7" s="65">
        <f t="shared" si="26"/>
        <v>26019507</v>
      </c>
      <c r="ES7" s="65">
        <f t="shared" si="26"/>
        <v>34139294</v>
      </c>
      <c r="ET7" s="65">
        <f t="shared" si="26"/>
        <v>37367806</v>
      </c>
      <c r="EU7" s="65">
        <f t="shared" si="26"/>
        <v>39301664</v>
      </c>
      <c r="EV7" s="65">
        <f t="shared" si="26"/>
        <v>41260555</v>
      </c>
      <c r="EW7" s="65">
        <f t="shared" si="26"/>
        <v>41975086</v>
      </c>
      <c r="EX7" s="65"/>
    </row>
    <row r="8" spans="1:154" s="66" customFormat="1">
      <c r="A8" s="47"/>
      <c r="B8" s="67">
        <v>2017</v>
      </c>
      <c r="C8" s="67">
        <v>221309</v>
      </c>
      <c r="D8" s="67">
        <v>46</v>
      </c>
      <c r="E8" s="67">
        <v>6</v>
      </c>
      <c r="F8" s="67">
        <v>0</v>
      </c>
      <c r="G8" s="67">
        <v>2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7" t="s">
        <v>131</v>
      </c>
      <c r="P8" s="67" t="s">
        <v>132</v>
      </c>
      <c r="Q8" s="68">
        <v>4</v>
      </c>
      <c r="R8" s="67" t="s">
        <v>133</v>
      </c>
      <c r="S8" s="67" t="s">
        <v>134</v>
      </c>
      <c r="T8" s="67" t="s">
        <v>135</v>
      </c>
      <c r="U8" s="68">
        <v>807013</v>
      </c>
      <c r="V8" s="68">
        <v>17397</v>
      </c>
      <c r="W8" s="67" t="s">
        <v>136</v>
      </c>
      <c r="X8" s="69" t="s">
        <v>137</v>
      </c>
      <c r="Y8" s="68">
        <v>180</v>
      </c>
      <c r="Z8" s="68">
        <v>45</v>
      </c>
      <c r="AA8" s="68" t="s">
        <v>135</v>
      </c>
      <c r="AB8" s="68" t="s">
        <v>135</v>
      </c>
      <c r="AC8" s="68" t="s">
        <v>135</v>
      </c>
      <c r="AD8" s="68">
        <v>225</v>
      </c>
      <c r="AE8" s="68">
        <v>180</v>
      </c>
      <c r="AF8" s="68">
        <v>45</v>
      </c>
      <c r="AG8" s="68">
        <v>225</v>
      </c>
      <c r="AH8" s="70">
        <v>96</v>
      </c>
      <c r="AI8" s="70">
        <v>88.7</v>
      </c>
      <c r="AJ8" s="70">
        <v>100.1</v>
      </c>
      <c r="AK8" s="70">
        <v>100.7</v>
      </c>
      <c r="AL8" s="70">
        <v>101</v>
      </c>
      <c r="AM8" s="70">
        <v>96.3</v>
      </c>
      <c r="AN8" s="70">
        <v>97.9</v>
      </c>
      <c r="AO8" s="70">
        <v>96.6</v>
      </c>
      <c r="AP8" s="70">
        <v>96.2</v>
      </c>
      <c r="AQ8" s="70">
        <v>97.2</v>
      </c>
      <c r="AR8" s="70">
        <v>98.5</v>
      </c>
      <c r="AS8" s="70">
        <v>86.1</v>
      </c>
      <c r="AT8" s="70">
        <v>77.2</v>
      </c>
      <c r="AU8" s="70">
        <v>89.6</v>
      </c>
      <c r="AV8" s="70">
        <v>91.7</v>
      </c>
      <c r="AW8" s="70">
        <v>92</v>
      </c>
      <c r="AX8" s="70">
        <v>86.6</v>
      </c>
      <c r="AY8" s="70">
        <v>88</v>
      </c>
      <c r="AZ8" s="70">
        <v>86.2</v>
      </c>
      <c r="BA8" s="70">
        <v>85.7</v>
      </c>
      <c r="BB8" s="70">
        <v>85.9</v>
      </c>
      <c r="BC8" s="70">
        <v>89.7</v>
      </c>
      <c r="BD8" s="71">
        <v>7.1</v>
      </c>
      <c r="BE8" s="71">
        <v>22.9</v>
      </c>
      <c r="BF8" s="71">
        <v>0</v>
      </c>
      <c r="BG8" s="71">
        <v>0.4</v>
      </c>
      <c r="BH8" s="71">
        <v>2</v>
      </c>
      <c r="BI8" s="71">
        <v>121</v>
      </c>
      <c r="BJ8" s="71">
        <v>87.1</v>
      </c>
      <c r="BK8" s="71">
        <v>81.599999999999994</v>
      </c>
      <c r="BL8" s="71">
        <v>84.7</v>
      </c>
      <c r="BM8" s="71">
        <v>86.8</v>
      </c>
      <c r="BN8" s="71">
        <v>64.7</v>
      </c>
      <c r="BO8" s="70">
        <v>90.6</v>
      </c>
      <c r="BP8" s="70">
        <v>77.900000000000006</v>
      </c>
      <c r="BQ8" s="70">
        <v>90.1</v>
      </c>
      <c r="BR8" s="70">
        <v>94.9</v>
      </c>
      <c r="BS8" s="70">
        <v>94.8</v>
      </c>
      <c r="BT8" s="70">
        <v>68.5</v>
      </c>
      <c r="BU8" s="70">
        <v>69.099999999999994</v>
      </c>
      <c r="BV8" s="70">
        <v>69.8</v>
      </c>
      <c r="BW8" s="70">
        <v>71.2</v>
      </c>
      <c r="BX8" s="70">
        <v>73</v>
      </c>
      <c r="BY8" s="70">
        <v>74.8</v>
      </c>
      <c r="BZ8" s="71">
        <v>30897</v>
      </c>
      <c r="CA8" s="71">
        <v>32652</v>
      </c>
      <c r="CB8" s="71">
        <v>31476</v>
      </c>
      <c r="CC8" s="71">
        <v>33755</v>
      </c>
      <c r="CD8" s="71">
        <v>35993</v>
      </c>
      <c r="CE8" s="71">
        <v>31585</v>
      </c>
      <c r="CF8" s="71">
        <v>45099</v>
      </c>
      <c r="CG8" s="71">
        <v>45085</v>
      </c>
      <c r="CH8" s="71">
        <v>44825</v>
      </c>
      <c r="CI8" s="71">
        <v>45494</v>
      </c>
      <c r="CJ8" s="70">
        <v>50718</v>
      </c>
      <c r="CK8" s="71">
        <v>7268</v>
      </c>
      <c r="CL8" s="71">
        <v>7561</v>
      </c>
      <c r="CM8" s="71">
        <v>7225</v>
      </c>
      <c r="CN8" s="71">
        <v>7168</v>
      </c>
      <c r="CO8" s="71">
        <v>7011</v>
      </c>
      <c r="CP8" s="71">
        <v>9437</v>
      </c>
      <c r="CQ8" s="71">
        <v>11173</v>
      </c>
      <c r="CR8" s="71">
        <v>11881</v>
      </c>
      <c r="CS8" s="71">
        <v>12023</v>
      </c>
      <c r="CT8" s="71">
        <v>12309</v>
      </c>
      <c r="CU8" s="70">
        <v>14202</v>
      </c>
      <c r="CV8" s="71">
        <v>79.8</v>
      </c>
      <c r="CW8" s="71">
        <v>76.7</v>
      </c>
      <c r="CX8" s="71">
        <v>74.5</v>
      </c>
      <c r="CY8" s="71">
        <v>74.2</v>
      </c>
      <c r="CZ8" s="71">
        <v>75.599999999999994</v>
      </c>
      <c r="DA8" s="71">
        <v>61.2</v>
      </c>
      <c r="DB8" s="71">
        <v>57.6</v>
      </c>
      <c r="DC8" s="71">
        <v>58.3</v>
      </c>
      <c r="DD8" s="71">
        <v>59.7</v>
      </c>
      <c r="DE8" s="71">
        <v>59</v>
      </c>
      <c r="DF8" s="71">
        <v>55</v>
      </c>
      <c r="DG8" s="71">
        <v>8.1</v>
      </c>
      <c r="DH8" s="71">
        <v>9.1999999999999993</v>
      </c>
      <c r="DI8" s="71">
        <v>8.5</v>
      </c>
      <c r="DJ8" s="71">
        <v>8.4</v>
      </c>
      <c r="DK8" s="71">
        <v>8.3000000000000007</v>
      </c>
      <c r="DL8" s="71">
        <v>19.3</v>
      </c>
      <c r="DM8" s="71">
        <v>21.3</v>
      </c>
      <c r="DN8" s="71">
        <v>22</v>
      </c>
      <c r="DO8" s="71">
        <v>20.9</v>
      </c>
      <c r="DP8" s="71">
        <v>20.7</v>
      </c>
      <c r="DQ8" s="71">
        <v>24.3</v>
      </c>
      <c r="DR8" s="70">
        <v>19.600000000000001</v>
      </c>
      <c r="DS8" s="70">
        <v>13.9</v>
      </c>
      <c r="DT8" s="70">
        <v>18.5</v>
      </c>
      <c r="DU8" s="70">
        <v>23.5</v>
      </c>
      <c r="DV8" s="70">
        <v>28.2</v>
      </c>
      <c r="DW8" s="70">
        <v>48</v>
      </c>
      <c r="DX8" s="70">
        <v>49.7</v>
      </c>
      <c r="DY8" s="70">
        <v>48.1</v>
      </c>
      <c r="DZ8" s="70">
        <v>44.7</v>
      </c>
      <c r="EA8" s="70">
        <v>46.9</v>
      </c>
      <c r="EB8" s="70">
        <v>51.6</v>
      </c>
      <c r="EC8" s="70">
        <v>29.3</v>
      </c>
      <c r="ED8" s="70">
        <v>41.5</v>
      </c>
      <c r="EE8" s="70">
        <v>53</v>
      </c>
      <c r="EF8" s="70">
        <v>62</v>
      </c>
      <c r="EG8" s="70">
        <v>69.599999999999994</v>
      </c>
      <c r="EH8" s="70">
        <v>63.3</v>
      </c>
      <c r="EI8" s="70">
        <v>66.900000000000006</v>
      </c>
      <c r="EJ8" s="70">
        <v>66.5</v>
      </c>
      <c r="EK8" s="70">
        <v>64.2</v>
      </c>
      <c r="EL8" s="70">
        <v>67.3</v>
      </c>
      <c r="EM8" s="70">
        <v>67.599999999999994</v>
      </c>
      <c r="EN8" s="71">
        <v>34430967</v>
      </c>
      <c r="EO8" s="71">
        <v>24493720</v>
      </c>
      <c r="EP8" s="71">
        <v>25799387</v>
      </c>
      <c r="EQ8" s="71">
        <v>25934009</v>
      </c>
      <c r="ER8" s="71">
        <v>26019507</v>
      </c>
      <c r="ES8" s="71">
        <v>34139294</v>
      </c>
      <c r="ET8" s="71">
        <v>37367806</v>
      </c>
      <c r="EU8" s="71">
        <v>39301664</v>
      </c>
      <c r="EV8" s="71">
        <v>41260555</v>
      </c>
      <c r="EW8" s="71">
        <v>41975086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138</v>
      </c>
      <c r="C10" s="76" t="s">
        <v>139</v>
      </c>
      <c r="D10" s="76" t="s">
        <v>140</v>
      </c>
      <c r="E10" s="76" t="s">
        <v>141</v>
      </c>
      <c r="F10" s="76" t="s">
        <v>142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143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H0000</cp:lastModifiedBy>
  <dcterms:created xsi:type="dcterms:W3CDTF">2018-12-07T10:43:51Z</dcterms:created>
  <dcterms:modified xsi:type="dcterms:W3CDTF">2019-01-24T05:49:25Z</dcterms:modified>
  <cp:category/>
</cp:coreProperties>
</file>