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-cfs.city.hamamatsu.jp\H002106\90 調査・問い合わせ・苦情・通知等\R04（2022）\庁内\230125_【未】財政課経営比較分析表（R3決算)の分析等について\（駐車場47）【経営比較分析表】2021_221309_47_140\【経営比較分析表】2021_221309_47_140\"/>
    </mc:Choice>
  </mc:AlternateContent>
  <workbookProtection workbookAlgorithmName="SHA-512" workbookHashValue="QAtCWlpwgsKBG9r/1U+PvyfuyS5nUfNswOSKjUb7/GBs1n6vyupE2ProFsbJuTq5Eg2b5BlU+fbpHJ/OAE3J2A==" workbookSaltValue="9jRQQv270CY2rluhc4oOz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5" l="1"/>
  <c r="BG30" i="4" s="1"/>
  <c r="DT7" i="5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CV67" i="4" s="1"/>
  <c r="BZ7" i="5"/>
  <c r="BY7" i="5"/>
  <c r="BX7" i="5"/>
  <c r="BW7" i="5"/>
  <c r="JV53" i="4" s="1"/>
  <c r="BV7" i="5"/>
  <c r="BU7" i="5"/>
  <c r="BT7" i="5"/>
  <c r="BS7" i="5"/>
  <c r="KO52" i="4" s="1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N53" i="4" s="1"/>
  <c r="AZ7" i="5"/>
  <c r="AY7" i="5"/>
  <c r="AX7" i="5"/>
  <c r="AW7" i="5"/>
  <c r="BG52" i="4" s="1"/>
  <c r="AV7" i="5"/>
  <c r="AU7" i="5"/>
  <c r="AS7" i="5"/>
  <c r="AR7" i="5"/>
  <c r="GQ32" i="4" s="1"/>
  <c r="AQ7" i="5"/>
  <c r="AP7" i="5"/>
  <c r="AO7" i="5"/>
  <c r="AN7" i="5"/>
  <c r="HJ31" i="4" s="1"/>
  <c r="AM7" i="5"/>
  <c r="AL7" i="5"/>
  <c r="AK7" i="5"/>
  <c r="AJ7" i="5"/>
  <c r="EL31" i="4" s="1"/>
  <c r="AH7" i="5"/>
  <c r="AG7" i="5"/>
  <c r="AF7" i="5"/>
  <c r="AE7" i="5"/>
  <c r="AD7" i="5"/>
  <c r="AC7" i="5"/>
  <c r="AB7" i="5"/>
  <c r="AA7" i="5"/>
  <c r="Z7" i="5"/>
  <c r="Y7" i="5"/>
  <c r="X7" i="5"/>
  <c r="W7" i="5"/>
  <c r="JQ10" i="4" s="1"/>
  <c r="V7" i="5"/>
  <c r="U7" i="5"/>
  <c r="T7" i="5"/>
  <c r="S7" i="5"/>
  <c r="HX8" i="4" s="1"/>
  <c r="R7" i="5"/>
  <c r="Q7" i="5"/>
  <c r="P7" i="5"/>
  <c r="O7" i="5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HP76" i="4"/>
  <c r="CV76" i="4"/>
  <c r="AV76" i="4"/>
  <c r="MA53" i="4"/>
  <c r="LH53" i="4"/>
  <c r="KO53" i="4"/>
  <c r="JC53" i="4"/>
  <c r="HJ53" i="4"/>
  <c r="GQ53" i="4"/>
  <c r="FX53" i="4"/>
  <c r="FE53" i="4"/>
  <c r="EL53" i="4"/>
  <c r="CS53" i="4"/>
  <c r="BZ53" i="4"/>
  <c r="BG53" i="4"/>
  <c r="U53" i="4"/>
  <c r="MA52" i="4"/>
  <c r="LH52" i="4"/>
  <c r="JV52" i="4"/>
  <c r="JC52" i="4"/>
  <c r="HJ52" i="4"/>
  <c r="GQ52" i="4"/>
  <c r="FX52" i="4"/>
  <c r="FE52" i="4"/>
  <c r="EL52" i="4"/>
  <c r="CS52" i="4"/>
  <c r="BZ52" i="4"/>
  <c r="AN52" i="4"/>
  <c r="U52" i="4"/>
  <c r="KO51" i="4"/>
  <c r="BG51" i="4"/>
  <c r="MA32" i="4"/>
  <c r="LH32" i="4"/>
  <c r="KO32" i="4"/>
  <c r="JV32" i="4"/>
  <c r="JC32" i="4"/>
  <c r="HJ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GQ31" i="4"/>
  <c r="FX31" i="4"/>
  <c r="FE31" i="4"/>
  <c r="CS31" i="4"/>
  <c r="BZ31" i="4"/>
  <c r="BG31" i="4"/>
  <c r="AN31" i="4"/>
  <c r="U31" i="4"/>
  <c r="FX30" i="4"/>
  <c r="LJ10" i="4"/>
  <c r="HX10" i="4"/>
  <c r="DU10" i="4"/>
  <c r="CF10" i="4"/>
  <c r="B10" i="4"/>
  <c r="LJ8" i="4"/>
  <c r="JQ8" i="4"/>
  <c r="FJ8" i="4"/>
  <c r="DU8" i="4"/>
  <c r="CF8" i="4"/>
  <c r="B8" i="4"/>
  <c r="BZ76" i="4" l="1"/>
  <c r="HJ30" i="4"/>
  <c r="MI76" i="4"/>
  <c r="HJ51" i="4"/>
  <c r="MA30" i="4"/>
  <c r="IT76" i="4"/>
  <c r="CS51" i="4"/>
  <c r="CS30" i="4"/>
  <c r="MA51" i="4"/>
  <c r="KO30" i="4"/>
  <c r="FX51" i="4"/>
  <c r="LE76" i="4"/>
  <c r="C11" i="5"/>
  <c r="E11" i="5"/>
  <c r="B11" i="5"/>
  <c r="JC51" i="4" l="1"/>
  <c r="U51" i="4"/>
  <c r="KA76" i="4"/>
  <c r="EL51" i="4"/>
  <c r="JC30" i="4"/>
  <c r="GL76" i="4"/>
  <c r="EL30" i="4"/>
  <c r="U30" i="4"/>
  <c r="R76" i="4"/>
  <c r="BZ30" i="4"/>
  <c r="BK76" i="4"/>
  <c r="LH51" i="4"/>
  <c r="LT76" i="4"/>
  <c r="GQ51" i="4"/>
  <c r="LH30" i="4"/>
  <c r="IE76" i="4"/>
  <c r="BZ51" i="4"/>
  <c r="GQ30" i="4"/>
  <c r="KP76" i="4"/>
  <c r="HA76" i="4"/>
  <c r="AN51" i="4"/>
  <c r="FE30" i="4"/>
  <c r="AG76" i="4"/>
  <c r="JV51" i="4"/>
  <c r="FE51" i="4"/>
  <c r="JV30" i="4"/>
  <c r="AN30" i="4"/>
</calcChain>
</file>

<file path=xl/sharedStrings.xml><?xml version="1.0" encoding="utf-8"?>
<sst xmlns="http://schemas.openxmlformats.org/spreadsheetml/2006/main" count="278" uniqueCount="139">
  <si>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</si>
  <si>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</si>
  <si>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</si>
  <si>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</si>
  <si>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</si>
  <si>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</si>
  <si>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</si>
  <si>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</si>
  <si>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</si>
  <si>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</si>
  <si>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</si>
  <si>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</si>
  <si>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</si>
  <si>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</si>
  <si>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</si>
  <si>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</si>
  <si>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</si>
  <si>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</si>
  <si>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</si>
  <si>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</si>
  <si>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</si>
  <si>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</si>
  <si>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</si>
  <si>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</si>
  <si>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</si>
  <si>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</si>
  <si>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</si>
  <si>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</si>
  <si>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</si>
  <si>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</si>
  <si>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</si>
  <si>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</si>
  <si>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</si>
  <si>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</si>
  <si>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</si>
  <si>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</si>
  <si>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</si>
  <si>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</si>
  <si>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</si>
  <si>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</si>
  <si>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</si>
  <si>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</si>
  <si>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</si>
  <si>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</si>
  <si>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</si>
  <si>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</si>
  <si>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</si>
  <si>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</si>
  <si>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</si>
  <si>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</si>
  <si>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</si>
  <si>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</si>
  <si>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</si>
  <si>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</si>
  <si>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</si>
  <si>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</si>
  <si>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</si>
  <si>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</si>
  <si>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</si>
  <si>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</si>
  <si>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</si>
  <si>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</si>
  <si>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</si>
  <si>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</si>
  <si>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</si>
  <si>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</si>
  <si>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</si>
  <si>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</si>
  <si>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</si>
  <si>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</si>
  <si>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</si>
  <si>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</si>
  <si>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</si>
  <si>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</si>
  <si>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</si>
  <si>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</si>
  <si>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</si>
  <si>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</si>
  <si>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</si>
  <si>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</si>
  <si>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</si>
  <si>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</si>
  <si>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</si>
  <si>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</si>
  <si>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</si>
  <si>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</si>
  <si>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</si>
  <si>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</si>
  <si>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</si>
  <si>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</si>
  <si>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</si>
  <si>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</si>
  <si>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</si>
  <si>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</si>
  <si>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</si>
  <si>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</si>
  <si>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</si>
  <si>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</si>
  <si>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</si>
  <si>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</si>
  <si>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</si>
  <si>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</si>
  <si>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</si>
  <si>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</si>
  <si>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当該値(N-2)</t>
    <phoneticPr fontId="5"/>
  </si>
  <si>
    <t>当該値(N-1)</t>
    <phoneticPr fontId="5"/>
  </si>
  <si>
    <t>当該値(N-4)</t>
    <phoneticPr fontId="5"/>
  </si>
  <si>
    <t>当該値(N)</t>
    <phoneticPr fontId="5"/>
  </si>
  <si>
    <t>当該値(N-3)</t>
    <phoneticPr fontId="5"/>
  </si>
  <si>
    <t>当該値(N-1)</t>
    <phoneticPr fontId="5"/>
  </si>
  <si>
    <t>当該値(N-4)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</si>
  <si>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</si>
  <si>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</si>
  <si>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</si>
  <si>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</si>
  <si>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</si>
  <si>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</si>
  <si>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静岡県　浜松市</t>
  </si>
  <si>
    <t>新川南駐車場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</si>
  <si>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</si>
  <si>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</si>
  <si>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</si>
  <si>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</si>
  <si>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</si>
  <si>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</si>
  <si>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</si>
  <si>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</si>
  <si>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</si>
  <si>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</si>
  <si>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</si>
  <si>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</si>
  <si>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</si>
  <si>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</si>
  <si>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</si>
  <si>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</si>
  <si>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本駐車場は、河川上に位置する平面駐車場であるため⑦敷地の地価はない。また、企業債もない</t>
  </si>
  <si>
    <t>　本駐車場の周辺にはコインパーキングが多数あり、駐車需要が分散することから⑪稼働率は全国平均を下回る状況である。
　令和３年度は回復傾向にあるが、コロナ禍以前までは戻っていない。</t>
    <rPh sb="6" eb="8">
      <t>シュウヘン</t>
    </rPh>
    <rPh sb="19" eb="21">
      <t>タスウ</t>
    </rPh>
    <rPh sb="24" eb="26">
      <t>チュウシャ</t>
    </rPh>
    <rPh sb="26" eb="28">
      <t>ジュヨウ</t>
    </rPh>
    <rPh sb="29" eb="31">
      <t>ブンサン</t>
    </rPh>
    <phoneticPr fontId="5"/>
  </si>
  <si>
    <t>　無人の平面駐車場であり、多額の管理費用を要しないため経営上は良好な状況であるが、他の駐車場とあわせて駐車場の需給バランスを調査・劣化調査などを踏まえ、公の駐車場としての必要性・あり方について検討し、今後の方針を決定する。</t>
    <rPh sb="65" eb="67">
      <t>レッカ</t>
    </rPh>
    <rPh sb="67" eb="69">
      <t>チョウサ</t>
    </rPh>
    <rPh sb="72" eb="73">
      <t>フ</t>
    </rPh>
    <phoneticPr fontId="5"/>
  </si>
  <si>
    <t xml:space="preserve">  本駐車場は収容台数82台の比較的小規模な無人の平面駐車場であるため、事業規模が小さく、小額の修繕工事であっても経営指標への影響が大きい。年度間で指標に増減が生じているものの、一貫して他会計補助金を要しておらず独立採算制を保っており、概ね順調に運営されているものと考え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</si>
</sst>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374</c:v>
                </c:pt>
                <c:pt idx="1">
                  <c:v>399.7</c:v>
                </c:pt>
                <c:pt idx="2">
                  <c:v>335.4</c:v>
                </c:pt>
                <c:pt idx="3">
                  <c:v>25.9</c:v>
                </c:pt>
                <c:pt idx="4">
                  <c:v>489.5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7E-4DB4-B781-AB33CB267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471.5</c:v>
                </c:pt>
                <c:pt idx="1">
                  <c:v>384.2</c:v>
                </c:pt>
                <c:pt idx="2">
                  <c:v>754.2</c:v>
                </c:pt>
                <c:pt idx="3">
                  <c:v>383.4</c:v>
                </c:pt>
                <c:pt idx="4">
                  <c:v>338.4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7E-4DB4-B781-AB33CB267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44-41DC-B285-4CD6F94E3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58.4</c:v>
                </c:pt>
                <c:pt idx="1">
                  <c:v>83.1</c:v>
                </c:pt>
                <c:pt idx="2">
                  <c:v>54.4</c:v>
                </c:pt>
                <c:pt idx="3">
                  <c:v>70.3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44-41DC-B285-4CD6F94E3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88A-4065-ADA9-46D5D927B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A-4065-ADA9-46D5D927B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CA1-4A87-9C38-182F8FCC0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A1-4A87-9C38-182F8FCC0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F-4166-8645-6FBB4FC3B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</c:v>
                </c:pt>
                <c:pt idx="1">
                  <c:v>3.8</c:v>
                </c:pt>
                <c:pt idx="2">
                  <c:v>2</c:v>
                </c:pt>
                <c:pt idx="3">
                  <c:v>10.199999999999999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F-4166-8645-6FBB4FC3B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F-4487-B83F-E1E9BD629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21</c:v>
                </c:pt>
                <c:pt idx="1">
                  <c:v>17</c:v>
                </c:pt>
                <c:pt idx="2">
                  <c:v>15</c:v>
                </c:pt>
                <c:pt idx="3">
                  <c:v>407</c:v>
                </c:pt>
                <c:pt idx="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F-4487-B83F-E1E9BD629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173.2</c:v>
                </c:pt>
                <c:pt idx="1">
                  <c:v>192.7</c:v>
                </c:pt>
                <c:pt idx="2">
                  <c:v>157.30000000000001</c:v>
                </c:pt>
                <c:pt idx="3">
                  <c:v>117.1</c:v>
                </c:pt>
                <c:pt idx="4">
                  <c:v>124.4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8B-4896-B600-F2567E972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274.8</c:v>
                </c:pt>
                <c:pt idx="1">
                  <c:v>279.89999999999998</c:v>
                </c:pt>
                <c:pt idx="2">
                  <c:v>295.5</c:v>
                </c:pt>
                <c:pt idx="3">
                  <c:v>224.4</c:v>
                </c:pt>
                <c:pt idx="4">
                  <c:v>251.9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8B-4896-B600-F2567E972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274</c:v>
                </c:pt>
                <c:pt idx="1">
                  <c:v>299.7</c:v>
                </c:pt>
                <c:pt idx="2">
                  <c:v>235.4</c:v>
                </c:pt>
                <c:pt idx="3">
                  <c:v>-74.099999999999994</c:v>
                </c:pt>
                <c:pt idx="4">
                  <c:v>389.5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9-4CFF-96B9-CB62C27BE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38.299999999999997</c:v>
                </c:pt>
                <c:pt idx="1">
                  <c:v>30.4</c:v>
                </c:pt>
                <c:pt idx="2">
                  <c:v>33.6</c:v>
                </c:pt>
                <c:pt idx="3">
                  <c:v>-122.5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9-4CFF-96B9-CB62C27BE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17896</c:v>
                </c:pt>
                <c:pt idx="1">
                  <c:v>19797</c:v>
                </c:pt>
                <c:pt idx="2">
                  <c:v>16983</c:v>
                </c:pt>
                <c:pt idx="3">
                  <c:v>-5106</c:v>
                </c:pt>
                <c:pt idx="4">
                  <c:v>15395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1-4B73-9D70-1D577DD1D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7814</c:v>
                </c:pt>
                <c:pt idx="1">
                  <c:v>8183</c:v>
                </c:pt>
                <c:pt idx="2">
                  <c:v>7940</c:v>
                </c:pt>
                <c:pt idx="3">
                  <c:v>2576</c:v>
                </c:pt>
                <c:pt idx="4">
                  <c:v>4153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91-4B73-9D70-1D577DD1D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1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静岡県浜松市　新川南駐車場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駅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有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2060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125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51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82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300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138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374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399.7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335.4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25.9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489.5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173.2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192.7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157.30000000000001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117.1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124.4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471.5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384.2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754.2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383.4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338.4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6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3.8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2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10.199999999999999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5.0999999999999996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274.8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279.89999999999998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295.5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224.4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251.9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135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136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274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299.7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235.4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-74.099999999999994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389.5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17896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19797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16983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-5106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15395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21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17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15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407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166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38.299999999999997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30.4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33.6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-122.5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8.5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7814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8183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7940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2576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4153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137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55000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58.4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83.1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54.4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70.3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70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+jSGHY9QfTGdIKup1NFQLbNNxZCodLm1CFios92egqVKher/7gyZue9Yq7KVBAduY+QV6T6FC+VuJPEACzKOSA==" saltValue="5AZ8kLXKIEX4Qt/JXAIy9g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101</v>
      </c>
      <c r="AK5" s="47" t="s">
        <v>91</v>
      </c>
      <c r="AL5" s="47" t="s">
        <v>102</v>
      </c>
      <c r="AM5" s="47" t="s">
        <v>103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91</v>
      </c>
      <c r="AW5" s="47" t="s">
        <v>104</v>
      </c>
      <c r="AX5" s="47" t="s">
        <v>105</v>
      </c>
      <c r="AY5" s="47" t="s">
        <v>94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106</v>
      </c>
      <c r="BG5" s="47" t="s">
        <v>91</v>
      </c>
      <c r="BH5" s="47" t="s">
        <v>104</v>
      </c>
      <c r="BI5" s="47" t="s">
        <v>105</v>
      </c>
      <c r="BJ5" s="47" t="s">
        <v>107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101</v>
      </c>
      <c r="BR5" s="47" t="s">
        <v>108</v>
      </c>
      <c r="BS5" s="47" t="s">
        <v>104</v>
      </c>
      <c r="BT5" s="47" t="s">
        <v>109</v>
      </c>
      <c r="BU5" s="47" t="s">
        <v>107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110</v>
      </c>
      <c r="CC5" s="47" t="s">
        <v>91</v>
      </c>
      <c r="CD5" s="47" t="s">
        <v>92</v>
      </c>
      <c r="CE5" s="47" t="s">
        <v>103</v>
      </c>
      <c r="CF5" s="47" t="s">
        <v>111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101</v>
      </c>
      <c r="CP5" s="47" t="s">
        <v>91</v>
      </c>
      <c r="CQ5" s="47" t="s">
        <v>102</v>
      </c>
      <c r="CR5" s="47" t="s">
        <v>103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92</v>
      </c>
      <c r="DC5" s="47" t="s">
        <v>103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101</v>
      </c>
      <c r="DL5" s="47" t="s">
        <v>91</v>
      </c>
      <c r="DM5" s="47" t="s">
        <v>92</v>
      </c>
      <c r="DN5" s="47" t="s">
        <v>105</v>
      </c>
      <c r="DO5" s="47" t="s">
        <v>107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15">
      <c r="A6" s="37" t="s">
        <v>112</v>
      </c>
      <c r="B6" s="48">
        <f>B8</f>
        <v>2021</v>
      </c>
      <c r="C6" s="48">
        <f t="shared" ref="C6:X6" si="1">C8</f>
        <v>221309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3</v>
      </c>
      <c r="H6" s="48" t="str">
        <f>SUBSTITUTE(H8,"　","")</f>
        <v>静岡県浜松市</v>
      </c>
      <c r="I6" s="48" t="str">
        <f t="shared" si="1"/>
        <v>新川南駐車場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51</v>
      </c>
      <c r="S6" s="50" t="str">
        <f t="shared" si="1"/>
        <v>駅</v>
      </c>
      <c r="T6" s="50" t="str">
        <f t="shared" si="1"/>
        <v>有</v>
      </c>
      <c r="U6" s="51">
        <f t="shared" si="1"/>
        <v>2060</v>
      </c>
      <c r="V6" s="51">
        <f t="shared" si="1"/>
        <v>82</v>
      </c>
      <c r="W6" s="51">
        <f t="shared" si="1"/>
        <v>300</v>
      </c>
      <c r="X6" s="50" t="str">
        <f t="shared" si="1"/>
        <v>利用料金制</v>
      </c>
      <c r="Y6" s="52">
        <f>IF(Y8="-",NA(),Y8)</f>
        <v>374</v>
      </c>
      <c r="Z6" s="52">
        <f t="shared" ref="Z6:AH6" si="2">IF(Z8="-",NA(),Z8)</f>
        <v>399.7</v>
      </c>
      <c r="AA6" s="52">
        <f t="shared" si="2"/>
        <v>335.4</v>
      </c>
      <c r="AB6" s="52">
        <f t="shared" si="2"/>
        <v>25.9</v>
      </c>
      <c r="AC6" s="52">
        <f t="shared" si="2"/>
        <v>489.5</v>
      </c>
      <c r="AD6" s="52">
        <f t="shared" si="2"/>
        <v>471.5</v>
      </c>
      <c r="AE6" s="52">
        <f t="shared" si="2"/>
        <v>384.2</v>
      </c>
      <c r="AF6" s="52">
        <f t="shared" si="2"/>
        <v>754.2</v>
      </c>
      <c r="AG6" s="52">
        <f t="shared" si="2"/>
        <v>383.4</v>
      </c>
      <c r="AH6" s="52">
        <f t="shared" si="2"/>
        <v>338.4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6</v>
      </c>
      <c r="AP6" s="52">
        <f t="shared" si="3"/>
        <v>3.8</v>
      </c>
      <c r="AQ6" s="52">
        <f t="shared" si="3"/>
        <v>2</v>
      </c>
      <c r="AR6" s="52">
        <f t="shared" si="3"/>
        <v>10.199999999999999</v>
      </c>
      <c r="AS6" s="52">
        <f t="shared" si="3"/>
        <v>5.0999999999999996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21</v>
      </c>
      <c r="BA6" s="53">
        <f t="shared" si="4"/>
        <v>17</v>
      </c>
      <c r="BB6" s="53">
        <f t="shared" si="4"/>
        <v>15</v>
      </c>
      <c r="BC6" s="53">
        <f t="shared" si="4"/>
        <v>407</v>
      </c>
      <c r="BD6" s="53">
        <f t="shared" si="4"/>
        <v>166</v>
      </c>
      <c r="BE6" s="51" t="str">
        <f>IF(BE8="-","",IF(BE8="-","【-】","【"&amp;SUBSTITUTE(TEXT(BE8,"#,##0"),"-","△")&amp;"】"))</f>
        <v>【3,111】</v>
      </c>
      <c r="BF6" s="52">
        <f>IF(BF8="-",NA(),BF8)</f>
        <v>274</v>
      </c>
      <c r="BG6" s="52">
        <f t="shared" ref="BG6:BO6" si="5">IF(BG8="-",NA(),BG8)</f>
        <v>299.7</v>
      </c>
      <c r="BH6" s="52">
        <f t="shared" si="5"/>
        <v>235.4</v>
      </c>
      <c r="BI6" s="52">
        <f t="shared" si="5"/>
        <v>-74.099999999999994</v>
      </c>
      <c r="BJ6" s="52">
        <f t="shared" si="5"/>
        <v>389.5</v>
      </c>
      <c r="BK6" s="52">
        <f t="shared" si="5"/>
        <v>38.299999999999997</v>
      </c>
      <c r="BL6" s="52">
        <f t="shared" si="5"/>
        <v>30.4</v>
      </c>
      <c r="BM6" s="52">
        <f t="shared" si="5"/>
        <v>33.6</v>
      </c>
      <c r="BN6" s="52">
        <f t="shared" si="5"/>
        <v>-122.5</v>
      </c>
      <c r="BO6" s="52">
        <f t="shared" si="5"/>
        <v>8.5</v>
      </c>
      <c r="BP6" s="49" t="str">
        <f>IF(BP8="-","",IF(BP8="-","【-】","【"&amp;SUBSTITUTE(TEXT(BP8,"#,##0.0"),"-","△")&amp;"】"))</f>
        <v>【0.8】</v>
      </c>
      <c r="BQ6" s="53">
        <f>IF(BQ8="-",NA(),BQ8)</f>
        <v>17896</v>
      </c>
      <c r="BR6" s="53">
        <f t="shared" ref="BR6:BZ6" si="6">IF(BR8="-",NA(),BR8)</f>
        <v>19797</v>
      </c>
      <c r="BS6" s="53">
        <f t="shared" si="6"/>
        <v>16983</v>
      </c>
      <c r="BT6" s="53">
        <f t="shared" si="6"/>
        <v>-5106</v>
      </c>
      <c r="BU6" s="53">
        <f t="shared" si="6"/>
        <v>15395</v>
      </c>
      <c r="BV6" s="53">
        <f t="shared" si="6"/>
        <v>7814</v>
      </c>
      <c r="BW6" s="53">
        <f t="shared" si="6"/>
        <v>8183</v>
      </c>
      <c r="BX6" s="53">
        <f t="shared" si="6"/>
        <v>7940</v>
      </c>
      <c r="BY6" s="53">
        <f t="shared" si="6"/>
        <v>2576</v>
      </c>
      <c r="BZ6" s="53">
        <f t="shared" si="6"/>
        <v>4153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113</v>
      </c>
      <c r="CM6" s="51">
        <f t="shared" ref="CM6:CN6" si="7">CM8</f>
        <v>0</v>
      </c>
      <c r="CN6" s="51">
        <f t="shared" si="7"/>
        <v>55000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113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58.4</v>
      </c>
      <c r="DF6" s="52">
        <f t="shared" si="8"/>
        <v>83.1</v>
      </c>
      <c r="DG6" s="52">
        <f t="shared" si="8"/>
        <v>54.4</v>
      </c>
      <c r="DH6" s="52">
        <f t="shared" si="8"/>
        <v>70.3</v>
      </c>
      <c r="DI6" s="52">
        <f t="shared" si="8"/>
        <v>70</v>
      </c>
      <c r="DJ6" s="49" t="str">
        <f>IF(DJ8="-","",IF(DJ8="-","【-】","【"&amp;SUBSTITUTE(TEXT(DJ8,"#,##0.0"),"-","△")&amp;"】"))</f>
        <v>【99.8】</v>
      </c>
      <c r="DK6" s="52">
        <f>IF(DK8="-",NA(),DK8)</f>
        <v>173.2</v>
      </c>
      <c r="DL6" s="52">
        <f t="shared" ref="DL6:DT6" si="9">IF(DL8="-",NA(),DL8)</f>
        <v>192.7</v>
      </c>
      <c r="DM6" s="52">
        <f t="shared" si="9"/>
        <v>157.30000000000001</v>
      </c>
      <c r="DN6" s="52">
        <f t="shared" si="9"/>
        <v>117.1</v>
      </c>
      <c r="DO6" s="52">
        <f t="shared" si="9"/>
        <v>124.4</v>
      </c>
      <c r="DP6" s="52">
        <f t="shared" si="9"/>
        <v>274.8</v>
      </c>
      <c r="DQ6" s="52">
        <f t="shared" si="9"/>
        <v>279.89999999999998</v>
      </c>
      <c r="DR6" s="52">
        <f t="shared" si="9"/>
        <v>295.5</v>
      </c>
      <c r="DS6" s="52">
        <f t="shared" si="9"/>
        <v>224.4</v>
      </c>
      <c r="DT6" s="52">
        <f t="shared" si="9"/>
        <v>251.9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114</v>
      </c>
      <c r="B7" s="48">
        <f t="shared" ref="B7:X7" si="10">B8</f>
        <v>2021</v>
      </c>
      <c r="C7" s="48">
        <f t="shared" si="10"/>
        <v>221309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3</v>
      </c>
      <c r="H7" s="48" t="str">
        <f t="shared" si="10"/>
        <v>静岡県　浜松市</v>
      </c>
      <c r="I7" s="48" t="str">
        <f t="shared" si="10"/>
        <v>新川南駐車場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51</v>
      </c>
      <c r="S7" s="50" t="str">
        <f t="shared" si="10"/>
        <v>駅</v>
      </c>
      <c r="T7" s="50" t="str">
        <f t="shared" si="10"/>
        <v>有</v>
      </c>
      <c r="U7" s="51">
        <f t="shared" si="10"/>
        <v>2060</v>
      </c>
      <c r="V7" s="51">
        <f t="shared" si="10"/>
        <v>82</v>
      </c>
      <c r="W7" s="51">
        <f t="shared" si="10"/>
        <v>300</v>
      </c>
      <c r="X7" s="50" t="str">
        <f t="shared" si="10"/>
        <v>利用料金制</v>
      </c>
      <c r="Y7" s="52">
        <f>Y8</f>
        <v>374</v>
      </c>
      <c r="Z7" s="52">
        <f t="shared" ref="Z7:AH7" si="11">Z8</f>
        <v>399.7</v>
      </c>
      <c r="AA7" s="52">
        <f t="shared" si="11"/>
        <v>335.4</v>
      </c>
      <c r="AB7" s="52">
        <f t="shared" si="11"/>
        <v>25.9</v>
      </c>
      <c r="AC7" s="52">
        <f t="shared" si="11"/>
        <v>489.5</v>
      </c>
      <c r="AD7" s="52">
        <f t="shared" si="11"/>
        <v>471.5</v>
      </c>
      <c r="AE7" s="52">
        <f t="shared" si="11"/>
        <v>384.2</v>
      </c>
      <c r="AF7" s="52">
        <f t="shared" si="11"/>
        <v>754.2</v>
      </c>
      <c r="AG7" s="52">
        <f t="shared" si="11"/>
        <v>383.4</v>
      </c>
      <c r="AH7" s="52">
        <f t="shared" si="11"/>
        <v>338.4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6</v>
      </c>
      <c r="AP7" s="52">
        <f t="shared" si="12"/>
        <v>3.8</v>
      </c>
      <c r="AQ7" s="52">
        <f t="shared" si="12"/>
        <v>2</v>
      </c>
      <c r="AR7" s="52">
        <f t="shared" si="12"/>
        <v>10.199999999999999</v>
      </c>
      <c r="AS7" s="52">
        <f t="shared" si="12"/>
        <v>5.0999999999999996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21</v>
      </c>
      <c r="BA7" s="53">
        <f t="shared" si="13"/>
        <v>17</v>
      </c>
      <c r="BB7" s="53">
        <f t="shared" si="13"/>
        <v>15</v>
      </c>
      <c r="BC7" s="53">
        <f t="shared" si="13"/>
        <v>407</v>
      </c>
      <c r="BD7" s="53">
        <f t="shared" si="13"/>
        <v>166</v>
      </c>
      <c r="BE7" s="51"/>
      <c r="BF7" s="52">
        <f>BF8</f>
        <v>274</v>
      </c>
      <c r="BG7" s="52">
        <f t="shared" ref="BG7:BO7" si="14">BG8</f>
        <v>299.7</v>
      </c>
      <c r="BH7" s="52">
        <f t="shared" si="14"/>
        <v>235.4</v>
      </c>
      <c r="BI7" s="52">
        <f t="shared" si="14"/>
        <v>-74.099999999999994</v>
      </c>
      <c r="BJ7" s="52">
        <f t="shared" si="14"/>
        <v>389.5</v>
      </c>
      <c r="BK7" s="52">
        <f t="shared" si="14"/>
        <v>38.299999999999997</v>
      </c>
      <c r="BL7" s="52">
        <f t="shared" si="14"/>
        <v>30.4</v>
      </c>
      <c r="BM7" s="52">
        <f t="shared" si="14"/>
        <v>33.6</v>
      </c>
      <c r="BN7" s="52">
        <f t="shared" si="14"/>
        <v>-122.5</v>
      </c>
      <c r="BO7" s="52">
        <f t="shared" si="14"/>
        <v>8.5</v>
      </c>
      <c r="BP7" s="49"/>
      <c r="BQ7" s="53">
        <f>BQ8</f>
        <v>17896</v>
      </c>
      <c r="BR7" s="53">
        <f t="shared" ref="BR7:BZ7" si="15">BR8</f>
        <v>19797</v>
      </c>
      <c r="BS7" s="53">
        <f t="shared" si="15"/>
        <v>16983</v>
      </c>
      <c r="BT7" s="53">
        <f t="shared" si="15"/>
        <v>-5106</v>
      </c>
      <c r="BU7" s="53">
        <f t="shared" si="15"/>
        <v>15395</v>
      </c>
      <c r="BV7" s="53">
        <f t="shared" si="15"/>
        <v>7814</v>
      </c>
      <c r="BW7" s="53">
        <f t="shared" si="15"/>
        <v>8183</v>
      </c>
      <c r="BX7" s="53">
        <f t="shared" si="15"/>
        <v>7940</v>
      </c>
      <c r="BY7" s="53">
        <f t="shared" si="15"/>
        <v>2576</v>
      </c>
      <c r="BZ7" s="53">
        <f t="shared" si="15"/>
        <v>4153</v>
      </c>
      <c r="CA7" s="51"/>
      <c r="CB7" s="52" t="s">
        <v>115</v>
      </c>
      <c r="CC7" s="52" t="s">
        <v>115</v>
      </c>
      <c r="CD7" s="52" t="s">
        <v>115</v>
      </c>
      <c r="CE7" s="52" t="s">
        <v>115</v>
      </c>
      <c r="CF7" s="52" t="s">
        <v>115</v>
      </c>
      <c r="CG7" s="52" t="s">
        <v>115</v>
      </c>
      <c r="CH7" s="52" t="s">
        <v>115</v>
      </c>
      <c r="CI7" s="52" t="s">
        <v>115</v>
      </c>
      <c r="CJ7" s="52" t="s">
        <v>115</v>
      </c>
      <c r="CK7" s="52" t="s">
        <v>113</v>
      </c>
      <c r="CL7" s="49"/>
      <c r="CM7" s="51">
        <f>CM8</f>
        <v>0</v>
      </c>
      <c r="CN7" s="51">
        <f>CN8</f>
        <v>55000</v>
      </c>
      <c r="CO7" s="52" t="s">
        <v>115</v>
      </c>
      <c r="CP7" s="52" t="s">
        <v>115</v>
      </c>
      <c r="CQ7" s="52" t="s">
        <v>115</v>
      </c>
      <c r="CR7" s="52" t="s">
        <v>115</v>
      </c>
      <c r="CS7" s="52" t="s">
        <v>115</v>
      </c>
      <c r="CT7" s="52" t="s">
        <v>115</v>
      </c>
      <c r="CU7" s="52" t="s">
        <v>115</v>
      </c>
      <c r="CV7" s="52" t="s">
        <v>115</v>
      </c>
      <c r="CW7" s="52" t="s">
        <v>115</v>
      </c>
      <c r="CX7" s="52" t="s">
        <v>116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58.4</v>
      </c>
      <c r="DF7" s="52">
        <f t="shared" si="16"/>
        <v>83.1</v>
      </c>
      <c r="DG7" s="52">
        <f t="shared" si="16"/>
        <v>54.4</v>
      </c>
      <c r="DH7" s="52">
        <f t="shared" si="16"/>
        <v>70.3</v>
      </c>
      <c r="DI7" s="52">
        <f t="shared" si="16"/>
        <v>70</v>
      </c>
      <c r="DJ7" s="49"/>
      <c r="DK7" s="52">
        <f>DK8</f>
        <v>173.2</v>
      </c>
      <c r="DL7" s="52">
        <f t="shared" ref="DL7:DT7" si="17">DL8</f>
        <v>192.7</v>
      </c>
      <c r="DM7" s="52">
        <f t="shared" si="17"/>
        <v>157.30000000000001</v>
      </c>
      <c r="DN7" s="52">
        <f t="shared" si="17"/>
        <v>117.1</v>
      </c>
      <c r="DO7" s="52">
        <f t="shared" si="17"/>
        <v>124.4</v>
      </c>
      <c r="DP7" s="52">
        <f t="shared" si="17"/>
        <v>274.8</v>
      </c>
      <c r="DQ7" s="52">
        <f t="shared" si="17"/>
        <v>279.89999999999998</v>
      </c>
      <c r="DR7" s="52">
        <f t="shared" si="17"/>
        <v>295.5</v>
      </c>
      <c r="DS7" s="52">
        <f t="shared" si="17"/>
        <v>224.4</v>
      </c>
      <c r="DT7" s="52">
        <f t="shared" si="17"/>
        <v>251.9</v>
      </c>
      <c r="DU7" s="49"/>
    </row>
    <row r="8" spans="1:125" s="54" customFormat="1" x14ac:dyDescent="0.15">
      <c r="A8" s="37"/>
      <c r="B8" s="55">
        <v>2021</v>
      </c>
      <c r="C8" s="55">
        <v>221309</v>
      </c>
      <c r="D8" s="55">
        <v>47</v>
      </c>
      <c r="E8" s="55">
        <v>14</v>
      </c>
      <c r="F8" s="55">
        <v>0</v>
      </c>
      <c r="G8" s="55">
        <v>3</v>
      </c>
      <c r="H8" s="55" t="s">
        <v>117</v>
      </c>
      <c r="I8" s="55" t="s">
        <v>118</v>
      </c>
      <c r="J8" s="55" t="s">
        <v>119</v>
      </c>
      <c r="K8" s="55" t="s">
        <v>120</v>
      </c>
      <c r="L8" s="55" t="s">
        <v>121</v>
      </c>
      <c r="M8" s="55" t="s">
        <v>122</v>
      </c>
      <c r="N8" s="55" t="s">
        <v>123</v>
      </c>
      <c r="O8" s="56" t="s">
        <v>124</v>
      </c>
      <c r="P8" s="57" t="s">
        <v>125</v>
      </c>
      <c r="Q8" s="57" t="s">
        <v>126</v>
      </c>
      <c r="R8" s="58">
        <v>51</v>
      </c>
      <c r="S8" s="57" t="s">
        <v>127</v>
      </c>
      <c r="T8" s="57" t="s">
        <v>128</v>
      </c>
      <c r="U8" s="58">
        <v>2060</v>
      </c>
      <c r="V8" s="58">
        <v>82</v>
      </c>
      <c r="W8" s="58">
        <v>300</v>
      </c>
      <c r="X8" s="57" t="s">
        <v>129</v>
      </c>
      <c r="Y8" s="59">
        <v>374</v>
      </c>
      <c r="Z8" s="59">
        <v>399.7</v>
      </c>
      <c r="AA8" s="59">
        <v>335.4</v>
      </c>
      <c r="AB8" s="59">
        <v>25.9</v>
      </c>
      <c r="AC8" s="59">
        <v>489.5</v>
      </c>
      <c r="AD8" s="59">
        <v>471.5</v>
      </c>
      <c r="AE8" s="59">
        <v>384.2</v>
      </c>
      <c r="AF8" s="59">
        <v>754.2</v>
      </c>
      <c r="AG8" s="59">
        <v>383.4</v>
      </c>
      <c r="AH8" s="59">
        <v>338.4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6</v>
      </c>
      <c r="AP8" s="59">
        <v>3.8</v>
      </c>
      <c r="AQ8" s="59">
        <v>2</v>
      </c>
      <c r="AR8" s="59">
        <v>10.199999999999999</v>
      </c>
      <c r="AS8" s="59">
        <v>5.0999999999999996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21</v>
      </c>
      <c r="BA8" s="60">
        <v>17</v>
      </c>
      <c r="BB8" s="60">
        <v>15</v>
      </c>
      <c r="BC8" s="60">
        <v>407</v>
      </c>
      <c r="BD8" s="60">
        <v>166</v>
      </c>
      <c r="BE8" s="60">
        <v>3111</v>
      </c>
      <c r="BF8" s="59">
        <v>274</v>
      </c>
      <c r="BG8" s="59">
        <v>299.7</v>
      </c>
      <c r="BH8" s="59">
        <v>235.4</v>
      </c>
      <c r="BI8" s="59">
        <v>-74.099999999999994</v>
      </c>
      <c r="BJ8" s="59">
        <v>389.5</v>
      </c>
      <c r="BK8" s="59">
        <v>38.299999999999997</v>
      </c>
      <c r="BL8" s="59">
        <v>30.4</v>
      </c>
      <c r="BM8" s="59">
        <v>33.6</v>
      </c>
      <c r="BN8" s="59">
        <v>-122.5</v>
      </c>
      <c r="BO8" s="59">
        <v>8.5</v>
      </c>
      <c r="BP8" s="56">
        <v>0.8</v>
      </c>
      <c r="BQ8" s="60">
        <v>17896</v>
      </c>
      <c r="BR8" s="60">
        <v>19797</v>
      </c>
      <c r="BS8" s="60">
        <v>16983</v>
      </c>
      <c r="BT8" s="61">
        <v>-5106</v>
      </c>
      <c r="BU8" s="61">
        <v>15395</v>
      </c>
      <c r="BV8" s="60">
        <v>7814</v>
      </c>
      <c r="BW8" s="60">
        <v>8183</v>
      </c>
      <c r="BX8" s="60">
        <v>7940</v>
      </c>
      <c r="BY8" s="60">
        <v>2576</v>
      </c>
      <c r="BZ8" s="60">
        <v>4153</v>
      </c>
      <c r="CA8" s="58">
        <v>10906</v>
      </c>
      <c r="CB8" s="59" t="s">
        <v>121</v>
      </c>
      <c r="CC8" s="59" t="s">
        <v>121</v>
      </c>
      <c r="CD8" s="59" t="s">
        <v>121</v>
      </c>
      <c r="CE8" s="59" t="s">
        <v>121</v>
      </c>
      <c r="CF8" s="59" t="s">
        <v>121</v>
      </c>
      <c r="CG8" s="59" t="s">
        <v>121</v>
      </c>
      <c r="CH8" s="59" t="s">
        <v>121</v>
      </c>
      <c r="CI8" s="59" t="s">
        <v>121</v>
      </c>
      <c r="CJ8" s="59" t="s">
        <v>121</v>
      </c>
      <c r="CK8" s="59" t="s">
        <v>121</v>
      </c>
      <c r="CL8" s="56" t="s">
        <v>121</v>
      </c>
      <c r="CM8" s="58">
        <v>0</v>
      </c>
      <c r="CN8" s="58">
        <v>55000</v>
      </c>
      <c r="CO8" s="59" t="s">
        <v>121</v>
      </c>
      <c r="CP8" s="59" t="s">
        <v>121</v>
      </c>
      <c r="CQ8" s="59" t="s">
        <v>121</v>
      </c>
      <c r="CR8" s="59" t="s">
        <v>121</v>
      </c>
      <c r="CS8" s="59" t="s">
        <v>121</v>
      </c>
      <c r="CT8" s="59" t="s">
        <v>121</v>
      </c>
      <c r="CU8" s="59" t="s">
        <v>121</v>
      </c>
      <c r="CV8" s="59" t="s">
        <v>121</v>
      </c>
      <c r="CW8" s="59" t="s">
        <v>121</v>
      </c>
      <c r="CX8" s="59" t="s">
        <v>121</v>
      </c>
      <c r="CY8" s="56" t="s">
        <v>121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58.4</v>
      </c>
      <c r="DF8" s="59">
        <v>83.1</v>
      </c>
      <c r="DG8" s="59">
        <v>54.4</v>
      </c>
      <c r="DH8" s="59">
        <v>70.3</v>
      </c>
      <c r="DI8" s="59">
        <v>70</v>
      </c>
      <c r="DJ8" s="56">
        <v>99.8</v>
      </c>
      <c r="DK8" s="59">
        <v>173.2</v>
      </c>
      <c r="DL8" s="59">
        <v>192.7</v>
      </c>
      <c r="DM8" s="59">
        <v>157.30000000000001</v>
      </c>
      <c r="DN8" s="59">
        <v>117.1</v>
      </c>
      <c r="DO8" s="59">
        <v>124.4</v>
      </c>
      <c r="DP8" s="59">
        <v>274.8</v>
      </c>
      <c r="DQ8" s="59">
        <v>279.89999999999998</v>
      </c>
      <c r="DR8" s="59">
        <v>295.5</v>
      </c>
      <c r="DS8" s="59">
        <v>224.4</v>
      </c>
      <c r="DT8" s="59">
        <v>251.9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130</v>
      </c>
      <c r="C10" s="64" t="s">
        <v>131</v>
      </c>
      <c r="D10" s="64" t="s">
        <v>132</v>
      </c>
      <c r="E10" s="64" t="s">
        <v>133</v>
      </c>
      <c r="F10" s="64" t="s">
        <v>134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2023-01-26T09:32:44Z</cp:lastPrinted>
  <dcterms:created xsi:type="dcterms:W3CDTF">2022-12-09T03:27:09Z</dcterms:created>
  <dcterms:modified xsi:type="dcterms:W3CDTF">2023-01-26T10:41:28Z</dcterms:modified>
  <cp:category/>
</cp:coreProperties>
</file>