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-cfs.city.hamamatsu.jp\H002106\90 調査・問い合わせ・苦情・通知等\R04（2022）\庁内\230125_【未】財政課経営比較分析表（R3決算)の分析等について\（駐車場47）【経営比較分析表】2021_221309_47_140\【経営比較分析表】2021_221309_47_140\"/>
    </mc:Choice>
  </mc:AlternateContent>
  <workbookProtection workbookAlgorithmName="SHA-512" workbookHashValue="4KwG0ziPbAi9gHGBofBHMu4/1aqjZYqtoZ9BzNmaTkYDkpV4dkjIuwbCGaIyRWrjD06JKDtkhE82nE1L302z8Q==" workbookSaltValue="dx7wGOiuF62il/xQXroNm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MA51" i="4"/>
  <c r="IT76" i="4"/>
  <c r="CS51" i="4"/>
  <c r="HJ30" i="4"/>
  <c r="CS30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HA76" i="4"/>
  <c r="AN51" i="4"/>
  <c r="FE30" i="4"/>
  <c r="KP76" i="4"/>
  <c r="FE51" i="4"/>
  <c r="AN30" i="4"/>
  <c r="AG76" i="4"/>
  <c r="JV51" i="4"/>
  <c r="JV30" i="4"/>
  <c r="HP76" i="4"/>
  <c r="FX30" i="4"/>
  <c r="BG30" i="4"/>
  <c r="LE76" i="4"/>
  <c r="FX51" i="4"/>
  <c r="AV76" i="4"/>
  <c r="KO51" i="4"/>
  <c r="KO30" i="4"/>
  <c r="BG51" i="4"/>
  <c r="KA76" i="4"/>
  <c r="EL51" i="4"/>
  <c r="JC30" i="4"/>
  <c r="U30" i="4"/>
  <c r="GL76" i="4"/>
  <c r="U51" i="4"/>
  <c r="EL30" i="4"/>
  <c r="R76" i="4"/>
  <c r="JC51" i="4"/>
</calcChain>
</file>

<file path=xl/sharedStrings.xml><?xml version="1.0" encoding="utf-8"?>
<sst xmlns="http://schemas.openxmlformats.org/spreadsheetml/2006/main" count="278" uniqueCount="136">
  <si>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</si>
  <si>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</si>
  <si>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</si>
  <si>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</si>
  <si>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</si>
  <si>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</si>
  <si>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</si>
  <si>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</si>
  <si>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</si>
  <si>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</si>
  <si>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</si>
  <si>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</si>
  <si>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</si>
  <si>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</si>
  <si>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</si>
  <si>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</si>
  <si>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</si>
  <si>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</si>
  <si>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</si>
  <si>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</si>
  <si>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</si>
  <si>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</si>
  <si>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</si>
  <si>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</si>
  <si>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</si>
  <si>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</si>
  <si>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</si>
  <si>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</si>
  <si>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</si>
  <si>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</si>
  <si>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</si>
  <si>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</si>
  <si>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</si>
  <si>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</si>
  <si>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</si>
  <si>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</si>
  <si>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</si>
  <si>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</si>
  <si>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</si>
  <si>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</si>
  <si>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</si>
  <si>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</si>
  <si>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</si>
  <si>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</si>
  <si>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</si>
  <si>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</si>
  <si>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</si>
  <si>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</si>
  <si>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</si>
  <si>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</si>
  <si>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</si>
  <si>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</si>
  <si>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</si>
  <si>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</si>
  <si>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</si>
  <si>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</si>
  <si>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</si>
  <si>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</si>
  <si>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</si>
  <si>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</si>
  <si>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</si>
  <si>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</si>
  <si>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</si>
  <si>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</si>
  <si>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</si>
  <si>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</si>
  <si>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</si>
  <si>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</si>
  <si>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</si>
  <si>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</si>
  <si>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</si>
  <si>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</si>
  <si>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</si>
  <si>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</si>
  <si>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</si>
  <si>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</si>
  <si>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</si>
  <si>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</si>
  <si>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</si>
  <si>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</si>
  <si>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</si>
  <si>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</si>
  <si>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</si>
  <si>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</si>
  <si>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</si>
  <si>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</si>
  <si>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</si>
  <si>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</si>
  <si>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</si>
  <si>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</si>
  <si>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</si>
  <si>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</si>
  <si>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</si>
  <si>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</si>
  <si>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</si>
  <si>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</si>
  <si>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</si>
  <si>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</si>
  <si>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</si>
  <si>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</si>
  <si>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</si>
  <si>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</si>
  <si>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</si>
  <si>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当該値(N-3)</t>
    <phoneticPr fontId="5"/>
  </si>
  <si>
    <t>当該値(N-3)</t>
    <phoneticPr fontId="5"/>
  </si>
  <si>
    <t>当該値(N-2)</t>
    <phoneticPr fontId="5"/>
  </si>
  <si>
    <t>当該値(N-4)</t>
    <phoneticPr fontId="5"/>
  </si>
  <si>
    <t>当該値(N-1)</t>
    <phoneticPr fontId="5"/>
  </si>
  <si>
    <t>当該値(N-1)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</si>
  <si>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</si>
  <si>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</si>
  <si>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</si>
  <si>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</si>
  <si>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</si>
  <si>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静岡県　浜松市</t>
  </si>
  <si>
    <t>駅南地下駐車場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</si>
  <si>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</si>
  <si>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</si>
  <si>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</si>
  <si>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</si>
  <si>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</si>
  <si>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</si>
  <si>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 届出駐車場</t>
  </si>
  <si>
    <t>地下式</t>
  </si>
  <si>
    <t>駅</t>
  </si>
  <si>
    <t>有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</si>
  <si>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</si>
  <si>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</si>
  <si>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</si>
  <si>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</si>
  <si>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</si>
  <si>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</si>
  <si>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本駐車場は収容台数333台の機械式・自走式併用の地下駐車場である。他会計補助金を要しておらず独立採算制を保っており、各指標からも概ね順調に運営されていると考える。</t>
    <rPh sb="1" eb="2">
      <t>ホン</t>
    </rPh>
    <rPh sb="2" eb="4">
      <t>チュウシャ</t>
    </rPh>
    <rPh sb="4" eb="5">
      <t>ジョウ</t>
    </rPh>
    <rPh sb="6" eb="8">
      <t>シュウヨウ</t>
    </rPh>
    <rPh sb="8" eb="10">
      <t>ダイスウ</t>
    </rPh>
    <rPh sb="13" eb="14">
      <t>ダイ</t>
    </rPh>
    <rPh sb="15" eb="18">
      <t>キカイシキ</t>
    </rPh>
    <rPh sb="19" eb="22">
      <t>ジソウシキ</t>
    </rPh>
    <rPh sb="22" eb="24">
      <t>ヘイヨウ</t>
    </rPh>
    <rPh sb="25" eb="27">
      <t>チカ</t>
    </rPh>
    <rPh sb="27" eb="30">
      <t>チュウシャジョウ</t>
    </rPh>
    <phoneticPr fontId="5"/>
  </si>
  <si>
    <t>　本駐車場はJR浜松駅に隣接する本市の一等地に位置しており、別用途に活用している地上部を含めた⑦敷地の地価は高い。地下の駐車場であり敷地は有効活用されている。また、平成26年度に実施した改良工事に伴う企業債を償還中であるが、事業規模と比較し小さいため、指標への影響は少ない。</t>
    <rPh sb="54" eb="55">
      <t>タカ</t>
    </rPh>
    <rPh sb="57" eb="59">
      <t>チカ</t>
    </rPh>
    <rPh sb="66" eb="68">
      <t>シキチ</t>
    </rPh>
    <phoneticPr fontId="5"/>
  </si>
  <si>
    <t>　平成27年より、JR浜松駅南口の渋滞緩和、円滑な交通環境の確保のため入場後20分以内に出場する車両の駐車料金を無料とする措置を開始した。20分以内の利用者は年々増加しており、その他の利用も比較的短時間が多く、⑪稼働状況は高い状況であったが、令和２年度はコロナ禍により減少し、令和３年度は回復傾向にあるが、コロナ禍以前までは戻っていない。</t>
    <rPh sb="1" eb="3">
      <t>ヘイセイ</t>
    </rPh>
    <rPh sb="5" eb="6">
      <t>ネン</t>
    </rPh>
    <rPh sb="22" eb="24">
      <t>エンカツ</t>
    </rPh>
    <rPh sb="25" eb="27">
      <t>コウツウ</t>
    </rPh>
    <rPh sb="27" eb="29">
      <t>カンキョウ</t>
    </rPh>
    <rPh sb="30" eb="32">
      <t>カクホ</t>
    </rPh>
    <rPh sb="64" eb="66">
      <t>カイシ</t>
    </rPh>
    <rPh sb="71" eb="72">
      <t>フン</t>
    </rPh>
    <rPh sb="72" eb="74">
      <t>イナイ</t>
    </rPh>
    <rPh sb="90" eb="91">
      <t>ホカ</t>
    </rPh>
    <rPh sb="92" eb="94">
      <t>リヨウ</t>
    </rPh>
    <rPh sb="113" eb="115">
      <t>ジョウキョウ</t>
    </rPh>
    <rPh sb="121" eb="123">
      <t>レイワ</t>
    </rPh>
    <rPh sb="124" eb="126">
      <t>ネンド</t>
    </rPh>
    <rPh sb="130" eb="131">
      <t>カ</t>
    </rPh>
    <rPh sb="134" eb="136">
      <t>ゲンショウ</t>
    </rPh>
    <phoneticPr fontId="5"/>
  </si>
  <si>
    <t>　現状経営状況は良好であり、JR浜松駅南口の混雑解消という公益性も高い駐車場である。一方、建設後25年以上経過しており、機械式駐車場の老朽化なども進展し、設備の更新や大規模改修などの大規模な投資が必要となる。公の駐車場として継続するため、計画的な修繕・改修を行い、安定的な経営を行っていく。</t>
    <rPh sb="16" eb="18">
      <t>ハママツ</t>
    </rPh>
    <rPh sb="42" eb="44">
      <t>イッポウ</t>
    </rPh>
    <rPh sb="45" eb="47">
      <t>ケンセツ</t>
    </rPh>
    <rPh sb="47" eb="48">
      <t>ゴ</t>
    </rPh>
    <rPh sb="50" eb="51">
      <t>ネン</t>
    </rPh>
    <rPh sb="51" eb="53">
      <t>イジョウ</t>
    </rPh>
    <rPh sb="53" eb="55">
      <t>ケイカ</t>
    </rPh>
    <rPh sb="60" eb="63">
      <t>キカイシキ</t>
    </rPh>
    <rPh sb="63" eb="66">
      <t>チュウシャジョウ</t>
    </rPh>
    <rPh sb="67" eb="70">
      <t>ロウキュウカ</t>
    </rPh>
    <rPh sb="73" eb="75">
      <t>シンテン</t>
    </rPh>
    <rPh sb="112" eb="114">
      <t>ケイゾク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</si>
</sst>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207.6</c:v>
                </c:pt>
                <c:pt idx="1">
                  <c:v>184.6</c:v>
                </c:pt>
                <c:pt idx="2">
                  <c:v>233.2</c:v>
                </c:pt>
                <c:pt idx="3">
                  <c:v>168</c:v>
                </c:pt>
                <c:pt idx="4">
                  <c:v>193.4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5-4F6C-BC6B-5FDE04579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121.3</c:v>
                </c:pt>
                <c:pt idx="1">
                  <c:v>123.6</c:v>
                </c:pt>
                <c:pt idx="2">
                  <c:v>121.8</c:v>
                </c:pt>
                <c:pt idx="3">
                  <c:v>111.3</c:v>
                </c:pt>
                <c:pt idx="4">
                  <c:v>158.80000000000001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55-4F6C-BC6B-5FDE04579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39.799999999999997</c:v>
                </c:pt>
                <c:pt idx="1">
                  <c:v>35.200000000000003</c:v>
                </c:pt>
                <c:pt idx="2">
                  <c:v>30.2</c:v>
                </c:pt>
                <c:pt idx="3">
                  <c:v>32.799999999999997</c:v>
                </c:pt>
                <c:pt idx="4">
                  <c:v>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71-49B1-9815-5AD83DCDB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224</c:v>
                </c:pt>
                <c:pt idx="1">
                  <c:v>178.3</c:v>
                </c:pt>
                <c:pt idx="2">
                  <c:v>163.69999999999999</c:v>
                </c:pt>
                <c:pt idx="3">
                  <c:v>88</c:v>
                </c:pt>
                <c:pt idx="4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1-49B1-9815-5AD83DCDB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965-426E-89FB-75D37936E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65-426E-89FB-75D37936E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0D9-4591-9A5C-013DDD85E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D9-4591-9A5C-013DDD85E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D-4773-9EF0-7F1A222F0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15.8</c:v>
                </c:pt>
                <c:pt idx="1">
                  <c:v>11.2</c:v>
                </c:pt>
                <c:pt idx="2">
                  <c:v>6.5</c:v>
                </c:pt>
                <c:pt idx="3">
                  <c:v>10.1</c:v>
                </c:pt>
                <c:pt idx="4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8D-4773-9EF0-7F1A222F0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6A-49DB-AD28-E9F80E2A6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123</c:v>
                </c:pt>
                <c:pt idx="1">
                  <c:v>103</c:v>
                </c:pt>
                <c:pt idx="2">
                  <c:v>54</c:v>
                </c:pt>
                <c:pt idx="3">
                  <c:v>654</c:v>
                </c:pt>
                <c:pt idx="4">
                  <c:v>2466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6A-49DB-AD28-E9F80E2A6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297</c:v>
                </c:pt>
                <c:pt idx="1">
                  <c:v>326.7</c:v>
                </c:pt>
                <c:pt idx="2">
                  <c:v>327.9</c:v>
                </c:pt>
                <c:pt idx="3">
                  <c:v>268.2</c:v>
                </c:pt>
                <c:pt idx="4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31-407D-9813-BD42283EE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186.8</c:v>
                </c:pt>
                <c:pt idx="1">
                  <c:v>184.2</c:v>
                </c:pt>
                <c:pt idx="2">
                  <c:v>184.2</c:v>
                </c:pt>
                <c:pt idx="3">
                  <c:v>153.80000000000001</c:v>
                </c:pt>
                <c:pt idx="4">
                  <c:v>163.5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31-407D-9813-BD42283EE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134</c:v>
                </c:pt>
                <c:pt idx="1">
                  <c:v>105.2</c:v>
                </c:pt>
                <c:pt idx="2">
                  <c:v>167</c:v>
                </c:pt>
                <c:pt idx="3">
                  <c:v>90.5</c:v>
                </c:pt>
                <c:pt idx="4">
                  <c:v>119.7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CE-4DC2-8154-7627CC712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12.6</c:v>
                </c:pt>
                <c:pt idx="1">
                  <c:v>8.9</c:v>
                </c:pt>
                <c:pt idx="2">
                  <c:v>2.2000000000000002</c:v>
                </c:pt>
                <c:pt idx="3">
                  <c:v>-81</c:v>
                </c:pt>
                <c:pt idx="4">
                  <c:v>-25.1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CE-4DC2-8154-7627CC712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102816</c:v>
                </c:pt>
                <c:pt idx="1">
                  <c:v>91347</c:v>
                </c:pt>
                <c:pt idx="2">
                  <c:v>111280</c:v>
                </c:pt>
                <c:pt idx="3">
                  <c:v>64918</c:v>
                </c:pt>
                <c:pt idx="4">
                  <c:v>84363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8-4201-A0CE-9FDF8323A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33330</c:v>
                </c:pt>
                <c:pt idx="1">
                  <c:v>18961</c:v>
                </c:pt>
                <c:pt idx="2">
                  <c:v>16100</c:v>
                </c:pt>
                <c:pt idx="3">
                  <c:v>4836</c:v>
                </c:pt>
                <c:pt idx="4">
                  <c:v>37213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48-4201-A0CE-9FDF8323A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10" zoomScaleNormal="100" zoomScaleSheetLayoutView="70" workbookViewId="0">
      <selection activeCell="NE91" sqref="NE91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静岡県浜松市　駅南地下駐車場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Ａ２Ｂ１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駅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有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10273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122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地下式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28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333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450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利用料金制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132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207.6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184.6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233.2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168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193.4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297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326.7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327.9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268.2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297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121.3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123.6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121.8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111.3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158.80000000000001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15.8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11.2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6.5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10.1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8.6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186.8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184.2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184.2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153.80000000000001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163.5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133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134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134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105.2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167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90.5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119.7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102816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91347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111280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64918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84363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123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103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54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654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2466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12.6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8.9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2.2000000000000002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-81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-25.1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33330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18961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16100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4836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37213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135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1431373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H29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H30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R01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R02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R03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91000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H29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H30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R01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R02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R03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H29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H30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R01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R02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R03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39.799999999999997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35.200000000000003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30.2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32.799999999999997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23.2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224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178.3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163.69999999999999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88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77.3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0jpDncUuvIhYZxWNZlXljyEocH4b7czUui4U9Zz4+LIR7AtyqnRKTnxPVG5WxePcz3LzsrCZT7sXdoPju1afxg==" saltValue="Gr6j/kHPvWaQyP4nYRxO9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100</v>
      </c>
      <c r="AL5" s="47" t="s">
        <v>101</v>
      </c>
      <c r="AM5" s="47" t="s">
        <v>91</v>
      </c>
      <c r="AN5" s="47" t="s">
        <v>102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99</v>
      </c>
      <c r="AV5" s="47" t="s">
        <v>103</v>
      </c>
      <c r="AW5" s="47" t="s">
        <v>101</v>
      </c>
      <c r="AX5" s="47" t="s">
        <v>91</v>
      </c>
      <c r="AY5" s="47" t="s">
        <v>102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99</v>
      </c>
      <c r="BG5" s="47" t="s">
        <v>104</v>
      </c>
      <c r="BH5" s="47" t="s">
        <v>105</v>
      </c>
      <c r="BI5" s="47" t="s">
        <v>91</v>
      </c>
      <c r="BJ5" s="47" t="s">
        <v>92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106</v>
      </c>
      <c r="BR5" s="47" t="s">
        <v>89</v>
      </c>
      <c r="BS5" s="47" t="s">
        <v>105</v>
      </c>
      <c r="BT5" s="47" t="s">
        <v>107</v>
      </c>
      <c r="BU5" s="47" t="s">
        <v>92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106</v>
      </c>
      <c r="CC5" s="47" t="s">
        <v>104</v>
      </c>
      <c r="CD5" s="47" t="s">
        <v>101</v>
      </c>
      <c r="CE5" s="47" t="s">
        <v>108</v>
      </c>
      <c r="CF5" s="47" t="s">
        <v>102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99</v>
      </c>
      <c r="CP5" s="47" t="s">
        <v>100</v>
      </c>
      <c r="CQ5" s="47" t="s">
        <v>101</v>
      </c>
      <c r="CR5" s="47" t="s">
        <v>107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99</v>
      </c>
      <c r="DA5" s="47" t="s">
        <v>103</v>
      </c>
      <c r="DB5" s="47" t="s">
        <v>109</v>
      </c>
      <c r="DC5" s="47" t="s">
        <v>91</v>
      </c>
      <c r="DD5" s="47" t="s">
        <v>102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99</v>
      </c>
      <c r="DL5" s="47" t="s">
        <v>100</v>
      </c>
      <c r="DM5" s="47" t="s">
        <v>101</v>
      </c>
      <c r="DN5" s="47" t="s">
        <v>91</v>
      </c>
      <c r="DO5" s="47" t="s">
        <v>102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110</v>
      </c>
      <c r="B6" s="48">
        <f>B8</f>
        <v>2021</v>
      </c>
      <c r="C6" s="48">
        <f t="shared" ref="C6:X6" si="1">C8</f>
        <v>221309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9</v>
      </c>
      <c r="H6" s="48" t="str">
        <f>SUBSTITUTE(H8,"　","")</f>
        <v>静岡県浜松市</v>
      </c>
      <c r="I6" s="48" t="str">
        <f t="shared" si="1"/>
        <v>駅南地下駐車場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 届出駐車場</v>
      </c>
      <c r="Q6" s="50" t="str">
        <f t="shared" si="1"/>
        <v>地下式</v>
      </c>
      <c r="R6" s="51">
        <f t="shared" si="1"/>
        <v>28</v>
      </c>
      <c r="S6" s="50" t="str">
        <f t="shared" si="1"/>
        <v>駅</v>
      </c>
      <c r="T6" s="50" t="str">
        <f t="shared" si="1"/>
        <v>有</v>
      </c>
      <c r="U6" s="51">
        <f t="shared" si="1"/>
        <v>10273</v>
      </c>
      <c r="V6" s="51">
        <f t="shared" si="1"/>
        <v>333</v>
      </c>
      <c r="W6" s="51">
        <f t="shared" si="1"/>
        <v>450</v>
      </c>
      <c r="X6" s="50" t="str">
        <f t="shared" si="1"/>
        <v>利用料金制</v>
      </c>
      <c r="Y6" s="52">
        <f>IF(Y8="-",NA(),Y8)</f>
        <v>207.6</v>
      </c>
      <c r="Z6" s="52">
        <f t="shared" ref="Z6:AH6" si="2">IF(Z8="-",NA(),Z8)</f>
        <v>184.6</v>
      </c>
      <c r="AA6" s="52">
        <f t="shared" si="2"/>
        <v>233.2</v>
      </c>
      <c r="AB6" s="52">
        <f t="shared" si="2"/>
        <v>168</v>
      </c>
      <c r="AC6" s="52">
        <f t="shared" si="2"/>
        <v>193.4</v>
      </c>
      <c r="AD6" s="52">
        <f t="shared" si="2"/>
        <v>121.3</v>
      </c>
      <c r="AE6" s="52">
        <f t="shared" si="2"/>
        <v>123.6</v>
      </c>
      <c r="AF6" s="52">
        <f t="shared" si="2"/>
        <v>121.8</v>
      </c>
      <c r="AG6" s="52">
        <f t="shared" si="2"/>
        <v>111.3</v>
      </c>
      <c r="AH6" s="52">
        <f t="shared" si="2"/>
        <v>158.80000000000001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15.8</v>
      </c>
      <c r="AP6" s="52">
        <f t="shared" si="3"/>
        <v>11.2</v>
      </c>
      <c r="AQ6" s="52">
        <f t="shared" si="3"/>
        <v>6.5</v>
      </c>
      <c r="AR6" s="52">
        <f t="shared" si="3"/>
        <v>10.1</v>
      </c>
      <c r="AS6" s="52">
        <f t="shared" si="3"/>
        <v>8.6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123</v>
      </c>
      <c r="BA6" s="53">
        <f t="shared" si="4"/>
        <v>103</v>
      </c>
      <c r="BB6" s="53">
        <f t="shared" si="4"/>
        <v>54</v>
      </c>
      <c r="BC6" s="53">
        <f t="shared" si="4"/>
        <v>654</v>
      </c>
      <c r="BD6" s="53">
        <f t="shared" si="4"/>
        <v>2466</v>
      </c>
      <c r="BE6" s="51" t="str">
        <f>IF(BE8="-","",IF(BE8="-","【-】","【"&amp;SUBSTITUTE(TEXT(BE8,"#,##0"),"-","△")&amp;"】"))</f>
        <v>【3,111】</v>
      </c>
      <c r="BF6" s="52">
        <f>IF(BF8="-",NA(),BF8)</f>
        <v>134</v>
      </c>
      <c r="BG6" s="52">
        <f t="shared" ref="BG6:BO6" si="5">IF(BG8="-",NA(),BG8)</f>
        <v>105.2</v>
      </c>
      <c r="BH6" s="52">
        <f t="shared" si="5"/>
        <v>167</v>
      </c>
      <c r="BI6" s="52">
        <f t="shared" si="5"/>
        <v>90.5</v>
      </c>
      <c r="BJ6" s="52">
        <f t="shared" si="5"/>
        <v>119.7</v>
      </c>
      <c r="BK6" s="52">
        <f t="shared" si="5"/>
        <v>12.6</v>
      </c>
      <c r="BL6" s="52">
        <f t="shared" si="5"/>
        <v>8.9</v>
      </c>
      <c r="BM6" s="52">
        <f t="shared" si="5"/>
        <v>2.2000000000000002</v>
      </c>
      <c r="BN6" s="52">
        <f t="shared" si="5"/>
        <v>-81</v>
      </c>
      <c r="BO6" s="52">
        <f t="shared" si="5"/>
        <v>-25.1</v>
      </c>
      <c r="BP6" s="49" t="str">
        <f>IF(BP8="-","",IF(BP8="-","【-】","【"&amp;SUBSTITUTE(TEXT(BP8,"#,##0.0"),"-","△")&amp;"】"))</f>
        <v>【0.8】</v>
      </c>
      <c r="BQ6" s="53">
        <f>IF(BQ8="-",NA(),BQ8)</f>
        <v>102816</v>
      </c>
      <c r="BR6" s="53">
        <f t="shared" ref="BR6:BZ6" si="6">IF(BR8="-",NA(),BR8)</f>
        <v>91347</v>
      </c>
      <c r="BS6" s="53">
        <f t="shared" si="6"/>
        <v>111280</v>
      </c>
      <c r="BT6" s="53">
        <f t="shared" si="6"/>
        <v>64918</v>
      </c>
      <c r="BU6" s="53">
        <f t="shared" si="6"/>
        <v>84363</v>
      </c>
      <c r="BV6" s="53">
        <f t="shared" si="6"/>
        <v>33330</v>
      </c>
      <c r="BW6" s="53">
        <f t="shared" si="6"/>
        <v>18961</v>
      </c>
      <c r="BX6" s="53">
        <f t="shared" si="6"/>
        <v>16100</v>
      </c>
      <c r="BY6" s="53">
        <f t="shared" si="6"/>
        <v>4836</v>
      </c>
      <c r="BZ6" s="53">
        <f t="shared" si="6"/>
        <v>37213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111</v>
      </c>
      <c r="CM6" s="51">
        <f t="shared" ref="CM6:CN6" si="7">CM8</f>
        <v>1431373</v>
      </c>
      <c r="CN6" s="51">
        <f t="shared" si="7"/>
        <v>91000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111</v>
      </c>
      <c r="CZ6" s="52">
        <f>IF(CZ8="-",NA(),CZ8)</f>
        <v>39.799999999999997</v>
      </c>
      <c r="DA6" s="52">
        <f t="shared" ref="DA6:DI6" si="8">IF(DA8="-",NA(),DA8)</f>
        <v>35.200000000000003</v>
      </c>
      <c r="DB6" s="52">
        <f t="shared" si="8"/>
        <v>30.2</v>
      </c>
      <c r="DC6" s="52">
        <f t="shared" si="8"/>
        <v>32.799999999999997</v>
      </c>
      <c r="DD6" s="52">
        <f t="shared" si="8"/>
        <v>23.2</v>
      </c>
      <c r="DE6" s="52">
        <f t="shared" si="8"/>
        <v>224</v>
      </c>
      <c r="DF6" s="52">
        <f t="shared" si="8"/>
        <v>178.3</v>
      </c>
      <c r="DG6" s="52">
        <f t="shared" si="8"/>
        <v>163.69999999999999</v>
      </c>
      <c r="DH6" s="52">
        <f t="shared" si="8"/>
        <v>88</v>
      </c>
      <c r="DI6" s="52">
        <f t="shared" si="8"/>
        <v>77.3</v>
      </c>
      <c r="DJ6" s="49" t="str">
        <f>IF(DJ8="-","",IF(DJ8="-","【-】","【"&amp;SUBSTITUTE(TEXT(DJ8,"#,##0.0"),"-","△")&amp;"】"))</f>
        <v>【99.8】</v>
      </c>
      <c r="DK6" s="52">
        <f>IF(DK8="-",NA(),DK8)</f>
        <v>297</v>
      </c>
      <c r="DL6" s="52">
        <f t="shared" ref="DL6:DT6" si="9">IF(DL8="-",NA(),DL8)</f>
        <v>326.7</v>
      </c>
      <c r="DM6" s="52">
        <f t="shared" si="9"/>
        <v>327.9</v>
      </c>
      <c r="DN6" s="52">
        <f t="shared" si="9"/>
        <v>268.2</v>
      </c>
      <c r="DO6" s="52">
        <f t="shared" si="9"/>
        <v>297</v>
      </c>
      <c r="DP6" s="52">
        <f t="shared" si="9"/>
        <v>186.8</v>
      </c>
      <c r="DQ6" s="52">
        <f t="shared" si="9"/>
        <v>184.2</v>
      </c>
      <c r="DR6" s="52">
        <f t="shared" si="9"/>
        <v>184.2</v>
      </c>
      <c r="DS6" s="52">
        <f t="shared" si="9"/>
        <v>153.80000000000001</v>
      </c>
      <c r="DT6" s="52">
        <f t="shared" si="9"/>
        <v>163.5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112</v>
      </c>
      <c r="B7" s="48">
        <f t="shared" ref="B7:X7" si="10">B8</f>
        <v>2021</v>
      </c>
      <c r="C7" s="48">
        <f t="shared" si="10"/>
        <v>221309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9</v>
      </c>
      <c r="H7" s="48" t="str">
        <f t="shared" si="10"/>
        <v>静岡県　浜松市</v>
      </c>
      <c r="I7" s="48" t="str">
        <f t="shared" si="10"/>
        <v>駅南地下駐車場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 届出駐車場</v>
      </c>
      <c r="Q7" s="50" t="str">
        <f t="shared" si="10"/>
        <v>地下式</v>
      </c>
      <c r="R7" s="51">
        <f t="shared" si="10"/>
        <v>28</v>
      </c>
      <c r="S7" s="50" t="str">
        <f t="shared" si="10"/>
        <v>駅</v>
      </c>
      <c r="T7" s="50" t="str">
        <f t="shared" si="10"/>
        <v>有</v>
      </c>
      <c r="U7" s="51">
        <f t="shared" si="10"/>
        <v>10273</v>
      </c>
      <c r="V7" s="51">
        <f t="shared" si="10"/>
        <v>333</v>
      </c>
      <c r="W7" s="51">
        <f t="shared" si="10"/>
        <v>450</v>
      </c>
      <c r="X7" s="50" t="str">
        <f t="shared" si="10"/>
        <v>利用料金制</v>
      </c>
      <c r="Y7" s="52">
        <f>Y8</f>
        <v>207.6</v>
      </c>
      <c r="Z7" s="52">
        <f t="shared" ref="Z7:AH7" si="11">Z8</f>
        <v>184.6</v>
      </c>
      <c r="AA7" s="52">
        <f t="shared" si="11"/>
        <v>233.2</v>
      </c>
      <c r="AB7" s="52">
        <f t="shared" si="11"/>
        <v>168</v>
      </c>
      <c r="AC7" s="52">
        <f t="shared" si="11"/>
        <v>193.4</v>
      </c>
      <c r="AD7" s="52">
        <f t="shared" si="11"/>
        <v>121.3</v>
      </c>
      <c r="AE7" s="52">
        <f t="shared" si="11"/>
        <v>123.6</v>
      </c>
      <c r="AF7" s="52">
        <f t="shared" si="11"/>
        <v>121.8</v>
      </c>
      <c r="AG7" s="52">
        <f t="shared" si="11"/>
        <v>111.3</v>
      </c>
      <c r="AH7" s="52">
        <f t="shared" si="11"/>
        <v>158.80000000000001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15.8</v>
      </c>
      <c r="AP7" s="52">
        <f t="shared" si="12"/>
        <v>11.2</v>
      </c>
      <c r="AQ7" s="52">
        <f t="shared" si="12"/>
        <v>6.5</v>
      </c>
      <c r="AR7" s="52">
        <f t="shared" si="12"/>
        <v>10.1</v>
      </c>
      <c r="AS7" s="52">
        <f t="shared" si="12"/>
        <v>8.6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123</v>
      </c>
      <c r="BA7" s="53">
        <f t="shared" si="13"/>
        <v>103</v>
      </c>
      <c r="BB7" s="53">
        <f t="shared" si="13"/>
        <v>54</v>
      </c>
      <c r="BC7" s="53">
        <f t="shared" si="13"/>
        <v>654</v>
      </c>
      <c r="BD7" s="53">
        <f t="shared" si="13"/>
        <v>2466</v>
      </c>
      <c r="BE7" s="51"/>
      <c r="BF7" s="52">
        <f>BF8</f>
        <v>134</v>
      </c>
      <c r="BG7" s="52">
        <f t="shared" ref="BG7:BO7" si="14">BG8</f>
        <v>105.2</v>
      </c>
      <c r="BH7" s="52">
        <f t="shared" si="14"/>
        <v>167</v>
      </c>
      <c r="BI7" s="52">
        <f t="shared" si="14"/>
        <v>90.5</v>
      </c>
      <c r="BJ7" s="52">
        <f t="shared" si="14"/>
        <v>119.7</v>
      </c>
      <c r="BK7" s="52">
        <f t="shared" si="14"/>
        <v>12.6</v>
      </c>
      <c r="BL7" s="52">
        <f t="shared" si="14"/>
        <v>8.9</v>
      </c>
      <c r="BM7" s="52">
        <f t="shared" si="14"/>
        <v>2.2000000000000002</v>
      </c>
      <c r="BN7" s="52">
        <f t="shared" si="14"/>
        <v>-81</v>
      </c>
      <c r="BO7" s="52">
        <f t="shared" si="14"/>
        <v>-25.1</v>
      </c>
      <c r="BP7" s="49"/>
      <c r="BQ7" s="53">
        <f>BQ8</f>
        <v>102816</v>
      </c>
      <c r="BR7" s="53">
        <f t="shared" ref="BR7:BZ7" si="15">BR8</f>
        <v>91347</v>
      </c>
      <c r="BS7" s="53">
        <f t="shared" si="15"/>
        <v>111280</v>
      </c>
      <c r="BT7" s="53">
        <f t="shared" si="15"/>
        <v>64918</v>
      </c>
      <c r="BU7" s="53">
        <f t="shared" si="15"/>
        <v>84363</v>
      </c>
      <c r="BV7" s="53">
        <f t="shared" si="15"/>
        <v>33330</v>
      </c>
      <c r="BW7" s="53">
        <f t="shared" si="15"/>
        <v>18961</v>
      </c>
      <c r="BX7" s="53">
        <f t="shared" si="15"/>
        <v>16100</v>
      </c>
      <c r="BY7" s="53">
        <f t="shared" si="15"/>
        <v>4836</v>
      </c>
      <c r="BZ7" s="53">
        <f t="shared" si="15"/>
        <v>37213</v>
      </c>
      <c r="CA7" s="51"/>
      <c r="CB7" s="52" t="s">
        <v>113</v>
      </c>
      <c r="CC7" s="52" t="s">
        <v>113</v>
      </c>
      <c r="CD7" s="52" t="s">
        <v>113</v>
      </c>
      <c r="CE7" s="52" t="s">
        <v>113</v>
      </c>
      <c r="CF7" s="52" t="s">
        <v>113</v>
      </c>
      <c r="CG7" s="52" t="s">
        <v>113</v>
      </c>
      <c r="CH7" s="52" t="s">
        <v>113</v>
      </c>
      <c r="CI7" s="52" t="s">
        <v>113</v>
      </c>
      <c r="CJ7" s="52" t="s">
        <v>113</v>
      </c>
      <c r="CK7" s="52" t="s">
        <v>111</v>
      </c>
      <c r="CL7" s="49"/>
      <c r="CM7" s="51">
        <f>CM8</f>
        <v>1431373</v>
      </c>
      <c r="CN7" s="51">
        <f>CN8</f>
        <v>91000</v>
      </c>
      <c r="CO7" s="52" t="s">
        <v>113</v>
      </c>
      <c r="CP7" s="52" t="s">
        <v>113</v>
      </c>
      <c r="CQ7" s="52" t="s">
        <v>113</v>
      </c>
      <c r="CR7" s="52" t="s">
        <v>113</v>
      </c>
      <c r="CS7" s="52" t="s">
        <v>113</v>
      </c>
      <c r="CT7" s="52" t="s">
        <v>113</v>
      </c>
      <c r="CU7" s="52" t="s">
        <v>113</v>
      </c>
      <c r="CV7" s="52" t="s">
        <v>113</v>
      </c>
      <c r="CW7" s="52" t="s">
        <v>113</v>
      </c>
      <c r="CX7" s="52" t="s">
        <v>111</v>
      </c>
      <c r="CY7" s="49"/>
      <c r="CZ7" s="52">
        <f>CZ8</f>
        <v>39.799999999999997</v>
      </c>
      <c r="DA7" s="52">
        <f t="shared" ref="DA7:DI7" si="16">DA8</f>
        <v>35.200000000000003</v>
      </c>
      <c r="DB7" s="52">
        <f t="shared" si="16"/>
        <v>30.2</v>
      </c>
      <c r="DC7" s="52">
        <f t="shared" si="16"/>
        <v>32.799999999999997</v>
      </c>
      <c r="DD7" s="52">
        <f t="shared" si="16"/>
        <v>23.2</v>
      </c>
      <c r="DE7" s="52">
        <f t="shared" si="16"/>
        <v>224</v>
      </c>
      <c r="DF7" s="52">
        <f t="shared" si="16"/>
        <v>178.3</v>
      </c>
      <c r="DG7" s="52">
        <f t="shared" si="16"/>
        <v>163.69999999999999</v>
      </c>
      <c r="DH7" s="52">
        <f t="shared" si="16"/>
        <v>88</v>
      </c>
      <c r="DI7" s="52">
        <f t="shared" si="16"/>
        <v>77.3</v>
      </c>
      <c r="DJ7" s="49"/>
      <c r="DK7" s="52">
        <f>DK8</f>
        <v>297</v>
      </c>
      <c r="DL7" s="52">
        <f t="shared" ref="DL7:DT7" si="17">DL8</f>
        <v>326.7</v>
      </c>
      <c r="DM7" s="52">
        <f t="shared" si="17"/>
        <v>327.9</v>
      </c>
      <c r="DN7" s="52">
        <f t="shared" si="17"/>
        <v>268.2</v>
      </c>
      <c r="DO7" s="52">
        <f t="shared" si="17"/>
        <v>297</v>
      </c>
      <c r="DP7" s="52">
        <f t="shared" si="17"/>
        <v>186.8</v>
      </c>
      <c r="DQ7" s="52">
        <f t="shared" si="17"/>
        <v>184.2</v>
      </c>
      <c r="DR7" s="52">
        <f t="shared" si="17"/>
        <v>184.2</v>
      </c>
      <c r="DS7" s="52">
        <f t="shared" si="17"/>
        <v>153.80000000000001</v>
      </c>
      <c r="DT7" s="52">
        <f t="shared" si="17"/>
        <v>163.5</v>
      </c>
      <c r="DU7" s="49"/>
    </row>
    <row r="8" spans="1:125" s="54" customFormat="1" x14ac:dyDescent="0.15">
      <c r="A8" s="37"/>
      <c r="B8" s="55">
        <v>2021</v>
      </c>
      <c r="C8" s="55">
        <v>221309</v>
      </c>
      <c r="D8" s="55">
        <v>47</v>
      </c>
      <c r="E8" s="55">
        <v>14</v>
      </c>
      <c r="F8" s="55">
        <v>0</v>
      </c>
      <c r="G8" s="55">
        <v>9</v>
      </c>
      <c r="H8" s="55" t="s">
        <v>114</v>
      </c>
      <c r="I8" s="55" t="s">
        <v>115</v>
      </c>
      <c r="J8" s="55" t="s">
        <v>116</v>
      </c>
      <c r="K8" s="55" t="s">
        <v>117</v>
      </c>
      <c r="L8" s="55" t="s">
        <v>118</v>
      </c>
      <c r="M8" s="55" t="s">
        <v>119</v>
      </c>
      <c r="N8" s="55" t="s">
        <v>120</v>
      </c>
      <c r="O8" s="56" t="s">
        <v>121</v>
      </c>
      <c r="P8" s="57" t="s">
        <v>122</v>
      </c>
      <c r="Q8" s="57" t="s">
        <v>123</v>
      </c>
      <c r="R8" s="58">
        <v>28</v>
      </c>
      <c r="S8" s="57" t="s">
        <v>124</v>
      </c>
      <c r="T8" s="57" t="s">
        <v>125</v>
      </c>
      <c r="U8" s="58">
        <v>10273</v>
      </c>
      <c r="V8" s="58">
        <v>333</v>
      </c>
      <c r="W8" s="58">
        <v>450</v>
      </c>
      <c r="X8" s="57" t="s">
        <v>126</v>
      </c>
      <c r="Y8" s="59">
        <v>207.6</v>
      </c>
      <c r="Z8" s="59">
        <v>184.6</v>
      </c>
      <c r="AA8" s="59">
        <v>233.2</v>
      </c>
      <c r="AB8" s="59">
        <v>168</v>
      </c>
      <c r="AC8" s="59">
        <v>193.4</v>
      </c>
      <c r="AD8" s="59">
        <v>121.3</v>
      </c>
      <c r="AE8" s="59">
        <v>123.6</v>
      </c>
      <c r="AF8" s="59">
        <v>121.8</v>
      </c>
      <c r="AG8" s="59">
        <v>111.3</v>
      </c>
      <c r="AH8" s="59">
        <v>158.80000000000001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15.8</v>
      </c>
      <c r="AP8" s="59">
        <v>11.2</v>
      </c>
      <c r="AQ8" s="59">
        <v>6.5</v>
      </c>
      <c r="AR8" s="59">
        <v>10.1</v>
      </c>
      <c r="AS8" s="59">
        <v>8.6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123</v>
      </c>
      <c r="BA8" s="60">
        <v>103</v>
      </c>
      <c r="BB8" s="60">
        <v>54</v>
      </c>
      <c r="BC8" s="60">
        <v>654</v>
      </c>
      <c r="BD8" s="60">
        <v>2466</v>
      </c>
      <c r="BE8" s="60">
        <v>3111</v>
      </c>
      <c r="BF8" s="59">
        <v>134</v>
      </c>
      <c r="BG8" s="59">
        <v>105.2</v>
      </c>
      <c r="BH8" s="59">
        <v>167</v>
      </c>
      <c r="BI8" s="59">
        <v>90.5</v>
      </c>
      <c r="BJ8" s="59">
        <v>119.7</v>
      </c>
      <c r="BK8" s="59">
        <v>12.6</v>
      </c>
      <c r="BL8" s="59">
        <v>8.9</v>
      </c>
      <c r="BM8" s="59">
        <v>2.2000000000000002</v>
      </c>
      <c r="BN8" s="59">
        <v>-81</v>
      </c>
      <c r="BO8" s="59">
        <v>-25.1</v>
      </c>
      <c r="BP8" s="56">
        <v>0.8</v>
      </c>
      <c r="BQ8" s="60">
        <v>102816</v>
      </c>
      <c r="BR8" s="60">
        <v>91347</v>
      </c>
      <c r="BS8" s="60">
        <v>111280</v>
      </c>
      <c r="BT8" s="61">
        <v>64918</v>
      </c>
      <c r="BU8" s="61">
        <v>84363</v>
      </c>
      <c r="BV8" s="60">
        <v>33330</v>
      </c>
      <c r="BW8" s="60">
        <v>18961</v>
      </c>
      <c r="BX8" s="60">
        <v>16100</v>
      </c>
      <c r="BY8" s="60">
        <v>4836</v>
      </c>
      <c r="BZ8" s="60">
        <v>37213</v>
      </c>
      <c r="CA8" s="58">
        <v>10906</v>
      </c>
      <c r="CB8" s="59" t="s">
        <v>118</v>
      </c>
      <c r="CC8" s="59" t="s">
        <v>118</v>
      </c>
      <c r="CD8" s="59" t="s">
        <v>118</v>
      </c>
      <c r="CE8" s="59" t="s">
        <v>118</v>
      </c>
      <c r="CF8" s="59" t="s">
        <v>118</v>
      </c>
      <c r="CG8" s="59" t="s">
        <v>118</v>
      </c>
      <c r="CH8" s="59" t="s">
        <v>118</v>
      </c>
      <c r="CI8" s="59" t="s">
        <v>118</v>
      </c>
      <c r="CJ8" s="59" t="s">
        <v>118</v>
      </c>
      <c r="CK8" s="59" t="s">
        <v>118</v>
      </c>
      <c r="CL8" s="56" t="s">
        <v>118</v>
      </c>
      <c r="CM8" s="58">
        <v>1431373</v>
      </c>
      <c r="CN8" s="58">
        <v>91000</v>
      </c>
      <c r="CO8" s="59" t="s">
        <v>118</v>
      </c>
      <c r="CP8" s="59" t="s">
        <v>118</v>
      </c>
      <c r="CQ8" s="59" t="s">
        <v>118</v>
      </c>
      <c r="CR8" s="59" t="s">
        <v>118</v>
      </c>
      <c r="CS8" s="59" t="s">
        <v>118</v>
      </c>
      <c r="CT8" s="59" t="s">
        <v>118</v>
      </c>
      <c r="CU8" s="59" t="s">
        <v>118</v>
      </c>
      <c r="CV8" s="59" t="s">
        <v>118</v>
      </c>
      <c r="CW8" s="59" t="s">
        <v>118</v>
      </c>
      <c r="CX8" s="59" t="s">
        <v>118</v>
      </c>
      <c r="CY8" s="56" t="s">
        <v>118</v>
      </c>
      <c r="CZ8" s="59">
        <v>39.799999999999997</v>
      </c>
      <c r="DA8" s="59">
        <v>35.200000000000003</v>
      </c>
      <c r="DB8" s="59">
        <v>30.2</v>
      </c>
      <c r="DC8" s="59">
        <v>32.799999999999997</v>
      </c>
      <c r="DD8" s="59">
        <v>23.2</v>
      </c>
      <c r="DE8" s="59">
        <v>224</v>
      </c>
      <c r="DF8" s="59">
        <v>178.3</v>
      </c>
      <c r="DG8" s="59">
        <v>163.69999999999999</v>
      </c>
      <c r="DH8" s="59">
        <v>88</v>
      </c>
      <c r="DI8" s="59">
        <v>77.3</v>
      </c>
      <c r="DJ8" s="56">
        <v>99.8</v>
      </c>
      <c r="DK8" s="59">
        <v>297</v>
      </c>
      <c r="DL8" s="59">
        <v>326.7</v>
      </c>
      <c r="DM8" s="59">
        <v>327.9</v>
      </c>
      <c r="DN8" s="59">
        <v>268.2</v>
      </c>
      <c r="DO8" s="59">
        <v>297</v>
      </c>
      <c r="DP8" s="59">
        <v>186.8</v>
      </c>
      <c r="DQ8" s="59">
        <v>184.2</v>
      </c>
      <c r="DR8" s="59">
        <v>184.2</v>
      </c>
      <c r="DS8" s="59">
        <v>153.80000000000001</v>
      </c>
      <c r="DT8" s="59">
        <v>163.5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127</v>
      </c>
      <c r="C10" s="64" t="s">
        <v>128</v>
      </c>
      <c r="D10" s="64" t="s">
        <v>129</v>
      </c>
      <c r="E10" s="64" t="s">
        <v>130</v>
      </c>
      <c r="F10" s="64" t="s">
        <v>131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2023-01-26T09:19:29Z</cp:lastPrinted>
  <dcterms:created xsi:type="dcterms:W3CDTF">2022-12-09T03:27:11Z</dcterms:created>
  <dcterms:modified xsi:type="dcterms:W3CDTF">2023-01-26T10:41:17Z</dcterms:modified>
  <cp:category/>
</cp:coreProperties>
</file>