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l1V9fMjvLV9S2Dg3s1Qhu3GhrNvSYiakWt6BspfzxPnPBpW9Skvu2Ermv/KTl/MEqNHmP+3g0UJxScZnHqDlw==" workbookSaltValue="IvqJz6Q+iIWfr+B0PHpcF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CS78" i="4"/>
  <c r="BX54" i="4"/>
  <c r="BX32" i="4"/>
  <c r="FL32" i="4"/>
  <c r="MN54" i="4"/>
  <c r="MN32" i="4"/>
  <c r="C11" i="5"/>
  <c r="D11" i="5"/>
  <c r="E11" i="5"/>
  <c r="B11" i="5"/>
  <c r="FH78" i="4" l="1"/>
  <c r="DS54" i="4"/>
  <c r="DS32" i="4"/>
  <c r="AE54" i="4"/>
  <c r="AE32" i="4"/>
  <c r="AN78" i="4"/>
  <c r="KU54" i="4"/>
  <c r="KU32" i="4"/>
  <c r="KC78" i="4"/>
  <c r="HG54" i="4"/>
  <c r="HG32" i="4"/>
  <c r="JJ78" i="4"/>
  <c r="GR54" i="4"/>
  <c r="GR32" i="4"/>
  <c r="DD32" i="4"/>
  <c r="U78" i="4"/>
  <c r="P54" i="4"/>
  <c r="P32" i="4"/>
  <c r="DD54" i="4"/>
  <c r="KF54" i="4"/>
  <c r="KF32" i="4"/>
  <c r="EO78" i="4"/>
  <c r="LY54" i="4"/>
  <c r="LY32" i="4"/>
  <c r="LO78" i="4"/>
  <c r="GT78" i="4"/>
  <c r="EW54" i="4"/>
  <c r="EW32" i="4"/>
  <c r="BZ78" i="4"/>
  <c r="BI54" i="4"/>
  <c r="BI32" i="4"/>
  <c r="IK54" i="4"/>
  <c r="IK32" i="4"/>
  <c r="BG78" i="4"/>
  <c r="AT54" i="4"/>
  <c r="AT32" i="4"/>
  <c r="LJ32" i="4"/>
  <c r="LJ54" i="4"/>
  <c r="KV78" i="4"/>
  <c r="HV54" i="4"/>
  <c r="HV32" i="4"/>
  <c r="GA78" i="4"/>
  <c r="EH54" i="4"/>
  <c r="EH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<sst xmlns="http://schemas.openxmlformats.org/spreadsheetml/2006/main" count="326" uniqueCount="179">
  <si>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</si>
  <si>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</si>
  <si>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</si>
  <si>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</si>
  <si>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</si>
  <si>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</si>
  <si>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</si>
  <si>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</si>
  <si>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</si>
  <si>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</si>
  <si>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</si>
  <si>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</si>
  <si>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</si>
  <si>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</si>
  <si>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</si>
  <si>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</si>
  <si>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</si>
  <si>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</si>
  <si>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</si>
  <si>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</si>
  <si>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</si>
  <si>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</si>
  <si>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</si>
  <si>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</si>
  <si>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</si>
  <si>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</si>
  <si>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</si>
  <si>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</si>
  <si>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</si>
  <si>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</si>
  <si>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</si>
  <si>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</si>
  <si>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</si>
  <si>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</si>
  <si>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</si>
  <si>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</si>
  <si>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</si>
  <si>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</si>
  <si>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</si>
  <si>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</si>
  <si>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</si>
  <si>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</si>
  <si>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</si>
  <si>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</si>
  <si>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</si>
  <si>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</si>
  <si>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</si>
  <si>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</si>
  <si>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</si>
  <si>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</si>
  <si>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</si>
  <si>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</si>
  <si>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</si>
  <si>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</si>
  <si>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</si>
  <si>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</si>
  <si>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</si>
  <si>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</si>
  <si>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</si>
  <si>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</si>
  <si>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</si>
  <si>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</si>
  <si>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</si>
  <si>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</si>
  <si>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</si>
  <si>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</si>
  <si>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</si>
  <si>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</si>
  <si>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</si>
  <si>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</si>
  <si>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</si>
  <si>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</si>
  <si>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</si>
  <si>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</si>
  <si>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</si>
  <si>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</si>
  <si>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</si>
  <si>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</si>
  <si>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</si>
  <si>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</si>
  <si>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</si>
  <si>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</si>
  <si>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</si>
  <si>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</si>
  <si>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</si>
  <si>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</si>
  <si>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</si>
  <si>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</si>
  <si>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</si>
  <si>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</si>
  <si>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</si>
  <si>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</si>
  <si>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</si>
  <si>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</si>
  <si>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</si>
  <si>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</si>
  <si>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</si>
  <si>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</si>
  <si>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</si>
  <si>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</si>
  <si>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</si>
  <si>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</si>
  <si>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</si>
  <si>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</si>
  <si>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</si>
  <si>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</si>
  <si>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</si>
  <si>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</si>
  <si>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</si>
  <si>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</si>
  <si>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</si>
  <si>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</si>
  <si>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</si>
  <si>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</si>
  <si>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</si>
  <si>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</si>
  <si>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</si>
  <si>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</si>
  <si>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</si>
  <si>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</si>
  <si>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</si>
  <si>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</si>
  <si>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</si>
  <si>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</si>
  <si>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</si>
  <si>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</si>
  <si>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</si>
  <si>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</si>
  <si>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</si>
  <si>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</si>
  <si>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</si>
  <si>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</si>
  <si>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</si>
  <si>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</si>
  <si>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</si>
  <si>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</si>
  <si>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</si>
  <si>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</si>
  <si>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</si>
  <si>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</si>
  <si>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</si>
  <si>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</si>
  <si>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</si>
  <si>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</si>
  <si>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</si>
  <si>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</si>
  <si>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</si>
  <si>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</si>
  <si>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</si>
  <si>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</si>
  <si>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</si>
  <si>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</si>
  <si>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</si>
  <si>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</si>
  <si>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</si>
  <si>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</si>
  <si>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</si>
  <si>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</si>
  <si>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</si>
  <si>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</si>
  <si>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</si>
  <si>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</si>
  <si>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</si>
  <si>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50床未満</t>
  </si>
  <si>
    <t>非設置</t>
  </si>
  <si>
    <t>直営</t>
  </si>
  <si>
    <t>ド</t>
  </si>
  <si>
    <t>救 感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</si>
  <si>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</si>
  <si>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</si>
  <si>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</si>
  <si>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</si>
  <si>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</si>
  <si>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</si>
  <si>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</si>
  <si>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にある唯一の公立病院であり、第二次救急病院として患者を受け入れるとともに、「へき地医療拠点病院」の指定を受け、地域の保健予防活動や附属診療所への職員派遣、訪問診療や往診、無医地区への巡回診療を行うなど、地域完結型医療の推進に取り組んでい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7" eb="29">
      <t>ユイイツ</t>
    </rPh>
    <rPh sb="30" eb="32">
      <t>コウリツ</t>
    </rPh>
    <rPh sb="32" eb="34">
      <t>ビョウイン</t>
    </rPh>
    <rPh sb="38" eb="39">
      <t>ダイ</t>
    </rPh>
    <rPh sb="39" eb="41">
      <t>ニジ</t>
    </rPh>
    <rPh sb="41" eb="43">
      <t>キュウキュウ</t>
    </rPh>
    <rPh sb="43" eb="45">
      <t>ビョウイン</t>
    </rPh>
    <rPh sb="48" eb="50">
      <t>カンジャ</t>
    </rPh>
    <rPh sb="51" eb="52">
      <t>ウ</t>
    </rPh>
    <rPh sb="53" eb="54">
      <t>イ</t>
    </rPh>
    <rPh sb="64" eb="65">
      <t>チ</t>
    </rPh>
    <rPh sb="65" eb="67">
      <t>イリョウ</t>
    </rPh>
    <rPh sb="67" eb="69">
      <t>キョテン</t>
    </rPh>
    <rPh sb="69" eb="71">
      <t>ビョウイン</t>
    </rPh>
    <rPh sb="73" eb="75">
      <t>シテイ</t>
    </rPh>
    <rPh sb="76" eb="77">
      <t>ウ</t>
    </rPh>
    <rPh sb="79" eb="81">
      <t>チイキ</t>
    </rPh>
    <rPh sb="82" eb="84">
      <t>ホケン</t>
    </rPh>
    <rPh sb="84" eb="86">
      <t>ヨボウ</t>
    </rPh>
    <rPh sb="86" eb="88">
      <t>カツドウ</t>
    </rPh>
    <rPh sb="89" eb="91">
      <t>フゾク</t>
    </rPh>
    <rPh sb="91" eb="94">
      <t>シンリョウジョ</t>
    </rPh>
    <rPh sb="96" eb="98">
      <t>ショクイン</t>
    </rPh>
    <rPh sb="98" eb="100">
      <t>ハケン</t>
    </rPh>
    <rPh sb="101" eb="103">
      <t>ホウモン</t>
    </rPh>
    <rPh sb="103" eb="105">
      <t>シンリョウ</t>
    </rPh>
    <rPh sb="106" eb="108">
      <t>オウシン</t>
    </rPh>
    <rPh sb="109" eb="111">
      <t>ムイ</t>
    </rPh>
    <rPh sb="111" eb="113">
      <t>チク</t>
    </rPh>
    <rPh sb="115" eb="117">
      <t>ジュンカイ</t>
    </rPh>
    <rPh sb="117" eb="119">
      <t>シンリョウ</t>
    </rPh>
    <rPh sb="120" eb="121">
      <t>オコナ</t>
    </rPh>
    <rPh sb="125" eb="127">
      <t>チイキ</t>
    </rPh>
    <rPh sb="127" eb="130">
      <t>カンケツガタ</t>
    </rPh>
    <rPh sb="130" eb="132">
      <t>イリョウ</t>
    </rPh>
    <rPh sb="133" eb="135">
      <t>スイシン</t>
    </rPh>
    <rPh sb="136" eb="137">
      <t>ト</t>
    </rPh>
    <rPh sb="138" eb="139">
      <t>ク</t>
    </rPh>
    <phoneticPr fontId="5"/>
  </si>
  <si>
    <t>浜松市国民健康保険佐久間病院は、浜松市天竜区北部の医療と福祉の中核となる病院で、高齢化率が高い当該地域にとって、極めて重要な医療機関である。
また、新型コロナウイルス感染症への対応として発熱等診療医療機関の指定を受け、発熱診療や抗原検査を実施するなど新型コロナウイルスの感染防止に努めている。
引き続き、医師の確保や設備等更新といった当病院が抱えている課題にきめ細やかに対応し、医療水準を持続的に確保していく必要がある。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5" eb="27">
      <t>イリョウ</t>
    </rPh>
    <rPh sb="28" eb="30">
      <t>フクシ</t>
    </rPh>
    <rPh sb="31" eb="33">
      <t>チュウカク</t>
    </rPh>
    <rPh sb="36" eb="38">
      <t>ビョウイン</t>
    </rPh>
    <rPh sb="40" eb="43">
      <t>コウレイカ</t>
    </rPh>
    <rPh sb="43" eb="44">
      <t>リツ</t>
    </rPh>
    <rPh sb="45" eb="46">
      <t>タカ</t>
    </rPh>
    <rPh sb="47" eb="49">
      <t>トウガイ</t>
    </rPh>
    <rPh sb="49" eb="51">
      <t>チイキ</t>
    </rPh>
    <rPh sb="56" eb="57">
      <t>キワ</t>
    </rPh>
    <rPh sb="59" eb="61">
      <t>ジュウヨウ</t>
    </rPh>
    <rPh sb="62" eb="64">
      <t>イリョウ</t>
    </rPh>
    <rPh sb="64" eb="66">
      <t>キカン</t>
    </rPh>
    <rPh sb="74" eb="76">
      <t>シンガタ</t>
    </rPh>
    <rPh sb="83" eb="86">
      <t>カンセンショウ</t>
    </rPh>
    <rPh sb="88" eb="90">
      <t>タイオウ</t>
    </rPh>
    <rPh sb="93" eb="95">
      <t>ハツネツ</t>
    </rPh>
    <rPh sb="95" eb="96">
      <t>トウ</t>
    </rPh>
    <rPh sb="96" eb="98">
      <t>シンリョウ</t>
    </rPh>
    <rPh sb="98" eb="100">
      <t>イリョウ</t>
    </rPh>
    <rPh sb="100" eb="102">
      <t>キカン</t>
    </rPh>
    <rPh sb="103" eb="105">
      <t>シテイ</t>
    </rPh>
    <rPh sb="106" eb="107">
      <t>ウ</t>
    </rPh>
    <rPh sb="109" eb="111">
      <t>ハツネツ</t>
    </rPh>
    <rPh sb="111" eb="113">
      <t>シンリョウ</t>
    </rPh>
    <rPh sb="114" eb="116">
      <t>コウゲン</t>
    </rPh>
    <rPh sb="116" eb="118">
      <t>ケンサ</t>
    </rPh>
    <rPh sb="119" eb="121">
      <t>ジッシ</t>
    </rPh>
    <rPh sb="125" eb="127">
      <t>シンガタ</t>
    </rPh>
    <rPh sb="135" eb="137">
      <t>カンセン</t>
    </rPh>
    <rPh sb="137" eb="139">
      <t>ボウシ</t>
    </rPh>
    <rPh sb="140" eb="141">
      <t>ツト</t>
    </rPh>
    <rPh sb="147" eb="148">
      <t>ヒ</t>
    </rPh>
    <rPh sb="149" eb="150">
      <t>ツヅ</t>
    </rPh>
    <rPh sb="152" eb="154">
      <t>イシ</t>
    </rPh>
    <rPh sb="155" eb="157">
      <t>カクホ</t>
    </rPh>
    <rPh sb="158" eb="160">
      <t>セツビ</t>
    </rPh>
    <rPh sb="160" eb="161">
      <t>トウ</t>
    </rPh>
    <rPh sb="161" eb="163">
      <t>コウシン</t>
    </rPh>
    <rPh sb="167" eb="168">
      <t>トウ</t>
    </rPh>
    <rPh sb="168" eb="170">
      <t>ビョウイン</t>
    </rPh>
    <rPh sb="171" eb="172">
      <t>カカ</t>
    </rPh>
    <rPh sb="176" eb="178">
      <t>カダイ</t>
    </rPh>
    <rPh sb="185" eb="187">
      <t>タイオウ</t>
    </rPh>
    <rPh sb="189" eb="191">
      <t>イリョウ</t>
    </rPh>
    <rPh sb="191" eb="193">
      <t>スイジュン</t>
    </rPh>
    <rPh sb="194" eb="197">
      <t>ジゾクテキ</t>
    </rPh>
    <rPh sb="198" eb="200">
      <t>カクホ</t>
    </rPh>
    <rPh sb="204" eb="206">
      <t>ヒツヨウ</t>
    </rPh>
    <phoneticPr fontId="5"/>
  </si>
  <si>
    <t>令和3年度から療養病床20床を削減し、一般病床40床の運営とすることで経営の効率化を図った。一方で、過疎化による人口減少に加え、新型コロナウイルス感染症による受診控えや感染予防対策の定着などの影響から、入院・外来患者数が減少していることで、医業収支比率は平均値を下回っている。</t>
    <rPh sb="0" eb="2">
      <t>レイワ</t>
    </rPh>
    <rPh sb="3" eb="5">
      <t>ネンド</t>
    </rPh>
    <rPh sb="19" eb="21">
      <t>イッパン</t>
    </rPh>
    <rPh sb="21" eb="23">
      <t>ビョウショウ</t>
    </rPh>
    <rPh sb="25" eb="26">
      <t>ショウ</t>
    </rPh>
    <rPh sb="27" eb="29">
      <t>ウンエイ</t>
    </rPh>
    <rPh sb="35" eb="37">
      <t>ケイエイ</t>
    </rPh>
    <rPh sb="38" eb="41">
      <t>コウリツカ</t>
    </rPh>
    <rPh sb="42" eb="43">
      <t>ハカ</t>
    </rPh>
    <rPh sb="46" eb="48">
      <t>イッポウ</t>
    </rPh>
    <rPh sb="50" eb="53">
      <t>カソカ</t>
    </rPh>
    <rPh sb="56" eb="58">
      <t>ジンコウ</t>
    </rPh>
    <rPh sb="58" eb="60">
      <t>ゲンショウ</t>
    </rPh>
    <rPh sb="61" eb="62">
      <t>クワ</t>
    </rPh>
    <rPh sb="64" eb="66">
      <t>シンガタ</t>
    </rPh>
    <rPh sb="73" eb="76">
      <t>カンセンショウ</t>
    </rPh>
    <rPh sb="79" eb="81">
      <t>ジュシン</t>
    </rPh>
    <rPh sb="81" eb="82">
      <t>ヒカ</t>
    </rPh>
    <rPh sb="84" eb="86">
      <t>カンセン</t>
    </rPh>
    <rPh sb="86" eb="88">
      <t>ヨボウ</t>
    </rPh>
    <rPh sb="88" eb="90">
      <t>タイサク</t>
    </rPh>
    <rPh sb="91" eb="93">
      <t>テイチャク</t>
    </rPh>
    <rPh sb="96" eb="98">
      <t>エイキョウ</t>
    </rPh>
    <rPh sb="101" eb="103">
      <t>ニュウイン</t>
    </rPh>
    <rPh sb="104" eb="106">
      <t>ガイライ</t>
    </rPh>
    <rPh sb="106" eb="109">
      <t>カンジャスウ</t>
    </rPh>
    <rPh sb="110" eb="112">
      <t>ゲンショウ</t>
    </rPh>
    <rPh sb="120" eb="122">
      <t>イギョウ</t>
    </rPh>
    <rPh sb="122" eb="124">
      <t>シュウシ</t>
    </rPh>
    <rPh sb="124" eb="126">
      <t>ヒリツ</t>
    </rPh>
    <rPh sb="127" eb="130">
      <t>ヘイキンチ</t>
    </rPh>
    <rPh sb="131" eb="133">
      <t>シタマワ</t>
    </rPh>
    <phoneticPr fontId="5"/>
  </si>
  <si>
    <t>浜松市国民健康保険佐久間病院は、19年前に改築を行っており、有形固定資産減価償却率は平均値に比べ低くなっているが、一方で、医療機器は耐用年数を経過するものが増加し順次更新を行っているが、器械備品減価償却率は平均値を上回っている。</t>
    <rPh sb="18" eb="20">
      <t>ネンマエ</t>
    </rPh>
    <rPh sb="21" eb="23">
      <t>カイチク</t>
    </rPh>
    <rPh sb="24" eb="25">
      <t>オコナ</t>
    </rPh>
    <rPh sb="30" eb="32">
      <t>ユウケイ</t>
    </rPh>
    <rPh sb="32" eb="34">
      <t>コテイ</t>
    </rPh>
    <rPh sb="34" eb="36">
      <t>シサン</t>
    </rPh>
    <rPh sb="36" eb="38">
      <t>ゲンカ</t>
    </rPh>
    <rPh sb="38" eb="40">
      <t>ショウキャク</t>
    </rPh>
    <rPh sb="40" eb="41">
      <t>リツ</t>
    </rPh>
    <rPh sb="42" eb="45">
      <t>ヘイキンチ</t>
    </rPh>
    <rPh sb="46" eb="47">
      <t>クラ</t>
    </rPh>
    <rPh sb="48" eb="49">
      <t>ヒク</t>
    </rPh>
    <rPh sb="61" eb="63">
      <t>イリョウ</t>
    </rPh>
    <rPh sb="63" eb="65">
      <t>キキ</t>
    </rPh>
    <rPh sb="66" eb="68">
      <t>タイヨウ</t>
    </rPh>
    <rPh sb="68" eb="70">
      <t>ネンスウ</t>
    </rPh>
    <rPh sb="71" eb="73">
      <t>ケイカ</t>
    </rPh>
    <rPh sb="78" eb="80">
      <t>ゾウカ</t>
    </rPh>
    <rPh sb="81" eb="83">
      <t>ジュンジ</t>
    </rPh>
    <rPh sb="83" eb="85">
      <t>コウシン</t>
    </rPh>
    <rPh sb="86" eb="87">
      <t>オコナ</t>
    </rPh>
    <rPh sb="93" eb="95">
      <t>キカイ</t>
    </rPh>
    <rPh sb="95" eb="97">
      <t>ビヒン</t>
    </rPh>
    <rPh sb="97" eb="99">
      <t>ゲンカ</t>
    </rPh>
    <rPh sb="99" eb="101">
      <t>ショウキャク</t>
    </rPh>
    <rPh sb="101" eb="102">
      <t>リツ</t>
    </rPh>
    <rPh sb="103" eb="106">
      <t>ヘイキンチ</t>
    </rPh>
    <rPh sb="107" eb="10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</si>
</sst>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c:v>
                </c:pt>
                <c:pt idx="1">
                  <c:v>68.5</c:v>
                </c:pt>
                <c:pt idx="2">
                  <c:v>76</c:v>
                </c:pt>
                <c:pt idx="3">
                  <c:v>52.2</c:v>
                </c:pt>
                <c:pt idx="4">
                  <c:v>62.4</c:v>
                </c:pt>
              </c:numCache>
            </c:numRef>
          </c:val>
          <c:extLst xmlns:c16r2="http://schemas.microsoft.com/office/drawing/2015/06/chart">
            <c:ext xmlns:c16="http://schemas.microsoft.com/office/drawing/2014/chart" uri="{C3380CC4-5D6E-409C-BE32-E72D297353CC}">
              <c16:uniqueId val="{00000000-4F04-4125-832E-F740FFDF73D1}"/>
            </c:ext>
          </c:extLst>
        </c:ser>
        <c:dLbls>
          <c:showLegendKey val="0"/>
          <c:showVal val="0"/>
          <c:showCatName val="0"/>
          <c:showSerName val="0"/>
          <c:showPercent val="0"/>
          <c:showBubbleSize val="0"/>
        </c:dLbls>
        <c:gapWidth val="150"/>
        <c:axId val="263050752"/>
        <c:axId val="2630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56.5</c:v>
                </c:pt>
              </c:numCache>
            </c:numRef>
          </c:val>
          <c:smooth val="0"/>
          <c:extLst xmlns:c16r2="http://schemas.microsoft.com/office/drawing/2015/06/chart">
            <c:ext xmlns:c16="http://schemas.microsoft.com/office/drawing/2014/chart" uri="{C3380CC4-5D6E-409C-BE32-E72D297353CC}">
              <c16:uniqueId val="{00000001-4F04-4125-832E-F740FFDF73D1}"/>
            </c:ext>
          </c:extLst>
        </c:ser>
        <c:dLbls>
          <c:showLegendKey val="0"/>
          <c:showVal val="0"/>
          <c:showCatName val="0"/>
          <c:showSerName val="0"/>
          <c:showPercent val="0"/>
          <c:showBubbleSize val="0"/>
        </c:dLbls>
        <c:marker val="1"/>
        <c:smooth val="0"/>
        <c:axId val="263050752"/>
        <c:axId val="263052672"/>
      </c:lineChart>
      <c:catAx>
        <c:axId val="263050752"/>
        <c:scaling>
          <c:orientation val="minMax"/>
        </c:scaling>
        <c:delete val="1"/>
        <c:axPos val="b"/>
        <c:numFmt formatCode="General" sourceLinked="1"/>
        <c:majorTickMark val="none"/>
        <c:minorTickMark val="none"/>
        <c:tickLblPos val="none"/>
        <c:crossAx val="263052672"/>
        <c:crosses val="autoZero"/>
        <c:auto val="1"/>
        <c:lblAlgn val="ctr"/>
        <c:lblOffset val="100"/>
        <c:noMultiLvlLbl val="1"/>
      </c:catAx>
      <c:valAx>
        <c:axId val="2630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0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BF-46BC-B8AE-1721B96F1C56}"/>
            </c:ext>
          </c:extLst>
        </c:ser>
        <c:dLbls>
          <c:showLegendKey val="0"/>
          <c:showVal val="0"/>
          <c:showCatName val="0"/>
          <c:showSerName val="0"/>
          <c:showPercent val="0"/>
          <c:showBubbleSize val="0"/>
        </c:dLbls>
        <c:gapWidth val="150"/>
        <c:axId val="263890432"/>
        <c:axId val="2638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141.6</c:v>
                </c:pt>
              </c:numCache>
            </c:numRef>
          </c:val>
          <c:smooth val="0"/>
          <c:extLst xmlns:c16r2="http://schemas.microsoft.com/office/drawing/2015/06/chart">
            <c:ext xmlns:c16="http://schemas.microsoft.com/office/drawing/2014/chart" uri="{C3380CC4-5D6E-409C-BE32-E72D297353CC}">
              <c16:uniqueId val="{00000001-9ABF-46BC-B8AE-1721B96F1C56}"/>
            </c:ext>
          </c:extLst>
        </c:ser>
        <c:dLbls>
          <c:showLegendKey val="0"/>
          <c:showVal val="0"/>
          <c:showCatName val="0"/>
          <c:showSerName val="0"/>
          <c:showPercent val="0"/>
          <c:showBubbleSize val="0"/>
        </c:dLbls>
        <c:marker val="1"/>
        <c:smooth val="0"/>
        <c:axId val="263890432"/>
        <c:axId val="263892352"/>
      </c:lineChart>
      <c:catAx>
        <c:axId val="263890432"/>
        <c:scaling>
          <c:orientation val="minMax"/>
        </c:scaling>
        <c:delete val="1"/>
        <c:axPos val="b"/>
        <c:numFmt formatCode="General" sourceLinked="1"/>
        <c:majorTickMark val="none"/>
        <c:minorTickMark val="none"/>
        <c:tickLblPos val="none"/>
        <c:crossAx val="263892352"/>
        <c:crosses val="autoZero"/>
        <c:auto val="1"/>
        <c:lblAlgn val="ctr"/>
        <c:lblOffset val="100"/>
        <c:noMultiLvlLbl val="1"/>
      </c:catAx>
      <c:valAx>
        <c:axId val="26389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8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57.5</c:v>
                </c:pt>
                <c:pt idx="1">
                  <c:v>55.3</c:v>
                </c:pt>
                <c:pt idx="2">
                  <c:v>54.8</c:v>
                </c:pt>
                <c:pt idx="3">
                  <c:v>44.6</c:v>
                </c:pt>
                <c:pt idx="4">
                  <c:v>45.8</c:v>
                </c:pt>
              </c:numCache>
            </c:numRef>
          </c:val>
          <c:extLst xmlns:c16r2="http://schemas.microsoft.com/office/drawing/2015/06/chart">
            <c:ext xmlns:c16="http://schemas.microsoft.com/office/drawing/2014/chart" uri="{C3380CC4-5D6E-409C-BE32-E72D297353CC}">
              <c16:uniqueId val="{00000000-DC83-49B0-AC24-1DD398AAB833}"/>
            </c:ext>
          </c:extLst>
        </c:ser>
        <c:dLbls>
          <c:showLegendKey val="0"/>
          <c:showVal val="0"/>
          <c:showCatName val="0"/>
          <c:showSerName val="0"/>
          <c:showPercent val="0"/>
          <c:showBubbleSize val="0"/>
        </c:dLbls>
        <c:gapWidth val="150"/>
        <c:axId val="263943296"/>
        <c:axId val="263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67.599999999999994</c:v>
                </c:pt>
              </c:numCache>
            </c:numRef>
          </c:val>
          <c:smooth val="0"/>
          <c:extLst xmlns:c16r2="http://schemas.microsoft.com/office/drawing/2015/06/chart">
            <c:ext xmlns:c16="http://schemas.microsoft.com/office/drawing/2014/chart" uri="{C3380CC4-5D6E-409C-BE32-E72D297353CC}">
              <c16:uniqueId val="{00000001-DC83-49B0-AC24-1DD398AAB833}"/>
            </c:ext>
          </c:extLst>
        </c:ser>
        <c:dLbls>
          <c:showLegendKey val="0"/>
          <c:showVal val="0"/>
          <c:showCatName val="0"/>
          <c:showSerName val="0"/>
          <c:showPercent val="0"/>
          <c:showBubbleSize val="0"/>
        </c:dLbls>
        <c:marker val="1"/>
        <c:smooth val="0"/>
        <c:axId val="263943296"/>
        <c:axId val="263945216"/>
      </c:lineChart>
      <c:catAx>
        <c:axId val="263943296"/>
        <c:scaling>
          <c:orientation val="minMax"/>
        </c:scaling>
        <c:delete val="1"/>
        <c:axPos val="b"/>
        <c:numFmt formatCode="General" sourceLinked="1"/>
        <c:majorTickMark val="none"/>
        <c:minorTickMark val="none"/>
        <c:tickLblPos val="none"/>
        <c:crossAx val="263945216"/>
        <c:crosses val="autoZero"/>
        <c:auto val="1"/>
        <c:lblAlgn val="ctr"/>
        <c:lblOffset val="100"/>
        <c:noMultiLvlLbl val="1"/>
      </c:catAx>
      <c:valAx>
        <c:axId val="26394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9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c:v>
                </c:pt>
                <c:pt idx="1">
                  <c:v>101.5</c:v>
                </c:pt>
                <c:pt idx="2">
                  <c:v>96.4</c:v>
                </c:pt>
                <c:pt idx="3">
                  <c:v>100.4</c:v>
                </c:pt>
                <c:pt idx="4">
                  <c:v>112</c:v>
                </c:pt>
              </c:numCache>
            </c:numRef>
          </c:val>
          <c:extLst xmlns:c16r2="http://schemas.microsoft.com/office/drawing/2015/06/chart">
            <c:ext xmlns:c16="http://schemas.microsoft.com/office/drawing/2014/chart" uri="{C3380CC4-5D6E-409C-BE32-E72D297353CC}">
              <c16:uniqueId val="{00000000-F72E-467D-AA46-DE943474B008}"/>
            </c:ext>
          </c:extLst>
        </c:ser>
        <c:dLbls>
          <c:showLegendKey val="0"/>
          <c:showVal val="0"/>
          <c:showCatName val="0"/>
          <c:showSerName val="0"/>
          <c:showPercent val="0"/>
          <c:showBubbleSize val="0"/>
        </c:dLbls>
        <c:gapWidth val="150"/>
        <c:axId val="263987968"/>
        <c:axId val="2639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101.9</c:v>
                </c:pt>
              </c:numCache>
            </c:numRef>
          </c:val>
          <c:smooth val="0"/>
          <c:extLst xmlns:c16r2="http://schemas.microsoft.com/office/drawing/2015/06/chart">
            <c:ext xmlns:c16="http://schemas.microsoft.com/office/drawing/2014/chart" uri="{C3380CC4-5D6E-409C-BE32-E72D297353CC}">
              <c16:uniqueId val="{00000001-F72E-467D-AA46-DE943474B008}"/>
            </c:ext>
          </c:extLst>
        </c:ser>
        <c:dLbls>
          <c:showLegendKey val="0"/>
          <c:showVal val="0"/>
          <c:showCatName val="0"/>
          <c:showSerName val="0"/>
          <c:showPercent val="0"/>
          <c:showBubbleSize val="0"/>
        </c:dLbls>
        <c:marker val="1"/>
        <c:smooth val="0"/>
        <c:axId val="263987968"/>
        <c:axId val="263989888"/>
      </c:lineChart>
      <c:catAx>
        <c:axId val="263987968"/>
        <c:scaling>
          <c:orientation val="minMax"/>
        </c:scaling>
        <c:delete val="1"/>
        <c:axPos val="b"/>
        <c:numFmt formatCode="General" sourceLinked="1"/>
        <c:majorTickMark val="none"/>
        <c:minorTickMark val="none"/>
        <c:tickLblPos val="none"/>
        <c:crossAx val="263989888"/>
        <c:crosses val="autoZero"/>
        <c:auto val="1"/>
        <c:lblAlgn val="ctr"/>
        <c:lblOffset val="100"/>
        <c:noMultiLvlLbl val="1"/>
      </c:catAx>
      <c:valAx>
        <c:axId val="26398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39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42.8</c:v>
                </c:pt>
                <c:pt idx="1">
                  <c:v>43.4</c:v>
                </c:pt>
                <c:pt idx="2">
                  <c:v>44.9</c:v>
                </c:pt>
                <c:pt idx="3">
                  <c:v>45.4</c:v>
                </c:pt>
                <c:pt idx="4">
                  <c:v>48.6</c:v>
                </c:pt>
              </c:numCache>
            </c:numRef>
          </c:val>
          <c:extLst xmlns:c16r2="http://schemas.microsoft.com/office/drawing/2015/06/chart">
            <c:ext xmlns:c16="http://schemas.microsoft.com/office/drawing/2014/chart" uri="{C3380CC4-5D6E-409C-BE32-E72D297353CC}">
              <c16:uniqueId val="{00000000-B658-4341-8DA0-5AD35F7C586A}"/>
            </c:ext>
          </c:extLst>
        </c:ser>
        <c:dLbls>
          <c:showLegendKey val="0"/>
          <c:showVal val="0"/>
          <c:showCatName val="0"/>
          <c:showSerName val="0"/>
          <c:showPercent val="0"/>
          <c:showBubbleSize val="0"/>
        </c:dLbls>
        <c:gapWidth val="150"/>
        <c:axId val="264034560"/>
        <c:axId val="2641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56.9</c:v>
                </c:pt>
              </c:numCache>
            </c:numRef>
          </c:val>
          <c:smooth val="0"/>
          <c:extLst xmlns:c16r2="http://schemas.microsoft.com/office/drawing/2015/06/chart">
            <c:ext xmlns:c16="http://schemas.microsoft.com/office/drawing/2014/chart" uri="{C3380CC4-5D6E-409C-BE32-E72D297353CC}">
              <c16:uniqueId val="{00000001-B658-4341-8DA0-5AD35F7C586A}"/>
            </c:ext>
          </c:extLst>
        </c:ser>
        <c:dLbls>
          <c:showLegendKey val="0"/>
          <c:showVal val="0"/>
          <c:showCatName val="0"/>
          <c:showSerName val="0"/>
          <c:showPercent val="0"/>
          <c:showBubbleSize val="0"/>
        </c:dLbls>
        <c:marker val="1"/>
        <c:smooth val="0"/>
        <c:axId val="264034560"/>
        <c:axId val="264176000"/>
      </c:lineChart>
      <c:catAx>
        <c:axId val="264034560"/>
        <c:scaling>
          <c:orientation val="minMax"/>
        </c:scaling>
        <c:delete val="1"/>
        <c:axPos val="b"/>
        <c:numFmt formatCode="General" sourceLinked="1"/>
        <c:majorTickMark val="none"/>
        <c:minorTickMark val="none"/>
        <c:tickLblPos val="none"/>
        <c:crossAx val="264176000"/>
        <c:crosses val="autoZero"/>
        <c:auto val="1"/>
        <c:lblAlgn val="ctr"/>
        <c:lblOffset val="100"/>
        <c:noMultiLvlLbl val="1"/>
      </c:catAx>
      <c:valAx>
        <c:axId val="26417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0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83.4</c:v>
                </c:pt>
                <c:pt idx="1">
                  <c:v>81.2</c:v>
                </c:pt>
                <c:pt idx="2">
                  <c:v>79</c:v>
                </c:pt>
                <c:pt idx="3">
                  <c:v>79.3</c:v>
                </c:pt>
                <c:pt idx="4">
                  <c:v>84</c:v>
                </c:pt>
              </c:numCache>
            </c:numRef>
          </c:val>
          <c:extLst xmlns:c16r2="http://schemas.microsoft.com/office/drawing/2015/06/chart">
            <c:ext xmlns:c16="http://schemas.microsoft.com/office/drawing/2014/chart" uri="{C3380CC4-5D6E-409C-BE32-E72D297353CC}">
              <c16:uniqueId val="{00000000-6CD8-40F7-888A-667905A1B29B}"/>
            </c:ext>
          </c:extLst>
        </c:ser>
        <c:dLbls>
          <c:showLegendKey val="0"/>
          <c:showVal val="0"/>
          <c:showCatName val="0"/>
          <c:showSerName val="0"/>
          <c:showPercent val="0"/>
          <c:showBubbleSize val="0"/>
        </c:dLbls>
        <c:gapWidth val="150"/>
        <c:axId val="264218496"/>
        <c:axId val="2642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71.5</c:v>
                </c:pt>
              </c:numCache>
            </c:numRef>
          </c:val>
          <c:smooth val="0"/>
          <c:extLst xmlns:c16r2="http://schemas.microsoft.com/office/drawing/2015/06/chart">
            <c:ext xmlns:c16="http://schemas.microsoft.com/office/drawing/2014/chart" uri="{C3380CC4-5D6E-409C-BE32-E72D297353CC}">
              <c16:uniqueId val="{00000001-6CD8-40F7-888A-667905A1B29B}"/>
            </c:ext>
          </c:extLst>
        </c:ser>
        <c:dLbls>
          <c:showLegendKey val="0"/>
          <c:showVal val="0"/>
          <c:showCatName val="0"/>
          <c:showSerName val="0"/>
          <c:showPercent val="0"/>
          <c:showBubbleSize val="0"/>
        </c:dLbls>
        <c:marker val="1"/>
        <c:smooth val="0"/>
        <c:axId val="264218496"/>
        <c:axId val="264228864"/>
      </c:lineChart>
      <c:catAx>
        <c:axId val="264218496"/>
        <c:scaling>
          <c:orientation val="minMax"/>
        </c:scaling>
        <c:delete val="1"/>
        <c:axPos val="b"/>
        <c:numFmt formatCode="General" sourceLinked="1"/>
        <c:majorTickMark val="none"/>
        <c:minorTickMark val="none"/>
        <c:tickLblPos val="none"/>
        <c:crossAx val="264228864"/>
        <c:crosses val="autoZero"/>
        <c:auto val="1"/>
        <c:lblAlgn val="ctr"/>
        <c:lblOffset val="100"/>
        <c:noMultiLvlLbl val="1"/>
      </c:catAx>
      <c:valAx>
        <c:axId val="26422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2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43504400</c:v>
                </c:pt>
                <c:pt idx="1">
                  <c:v>44836083</c:v>
                </c:pt>
                <c:pt idx="2">
                  <c:v>45812317</c:v>
                </c:pt>
                <c:pt idx="3">
                  <c:v>46241250</c:v>
                </c:pt>
                <c:pt idx="4">
                  <c:v>69628275</c:v>
                </c:pt>
              </c:numCache>
            </c:numRef>
          </c:val>
          <c:extLst xmlns:c16r2="http://schemas.microsoft.com/office/drawing/2015/06/chart">
            <c:ext xmlns:c16="http://schemas.microsoft.com/office/drawing/2014/chart" uri="{C3380CC4-5D6E-409C-BE32-E72D297353CC}">
              <c16:uniqueId val="{00000000-AC62-4DAB-AC77-D77EB6921D12}"/>
            </c:ext>
          </c:extLst>
        </c:ser>
        <c:dLbls>
          <c:showLegendKey val="0"/>
          <c:showVal val="0"/>
          <c:showCatName val="0"/>
          <c:showSerName val="0"/>
          <c:showPercent val="0"/>
          <c:showBubbleSize val="0"/>
        </c:dLbls>
        <c:gapWidth val="150"/>
        <c:axId val="264259072"/>
        <c:axId val="2642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47725874</c:v>
                </c:pt>
              </c:numCache>
            </c:numRef>
          </c:val>
          <c:smooth val="0"/>
          <c:extLst xmlns:c16r2="http://schemas.microsoft.com/office/drawing/2015/06/chart">
            <c:ext xmlns:c16="http://schemas.microsoft.com/office/drawing/2014/chart" uri="{C3380CC4-5D6E-409C-BE32-E72D297353CC}">
              <c16:uniqueId val="{00000001-AC62-4DAB-AC77-D77EB6921D12}"/>
            </c:ext>
          </c:extLst>
        </c:ser>
        <c:dLbls>
          <c:showLegendKey val="0"/>
          <c:showVal val="0"/>
          <c:showCatName val="0"/>
          <c:showSerName val="0"/>
          <c:showPercent val="0"/>
          <c:showBubbleSize val="0"/>
        </c:dLbls>
        <c:marker val="1"/>
        <c:smooth val="0"/>
        <c:axId val="264259072"/>
        <c:axId val="264260992"/>
      </c:lineChart>
      <c:catAx>
        <c:axId val="264259072"/>
        <c:scaling>
          <c:orientation val="minMax"/>
        </c:scaling>
        <c:delete val="1"/>
        <c:axPos val="b"/>
        <c:numFmt formatCode="General" sourceLinked="1"/>
        <c:majorTickMark val="none"/>
        <c:minorTickMark val="none"/>
        <c:tickLblPos val="none"/>
        <c:crossAx val="264260992"/>
        <c:crosses val="autoZero"/>
        <c:auto val="1"/>
        <c:lblAlgn val="ctr"/>
        <c:lblOffset val="100"/>
        <c:noMultiLvlLbl val="1"/>
      </c:catAx>
      <c:valAx>
        <c:axId val="26426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25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c:v>
                </c:pt>
                <c:pt idx="1">
                  <c:v>21.6</c:v>
                </c:pt>
                <c:pt idx="2">
                  <c:v>21.5</c:v>
                </c:pt>
                <c:pt idx="3">
                  <c:v>21.4</c:v>
                </c:pt>
                <c:pt idx="4">
                  <c:v>20.7</c:v>
                </c:pt>
              </c:numCache>
            </c:numRef>
          </c:val>
          <c:extLst xmlns:c16r2="http://schemas.microsoft.com/office/drawing/2015/06/chart">
            <c:ext xmlns:c16="http://schemas.microsoft.com/office/drawing/2014/chart" uri="{C3380CC4-5D6E-409C-BE32-E72D297353CC}">
              <c16:uniqueId val="{00000000-703E-4D59-B04F-4EC1B062C002}"/>
            </c:ext>
          </c:extLst>
        </c:ser>
        <c:dLbls>
          <c:showLegendKey val="0"/>
          <c:showVal val="0"/>
          <c:showCatName val="0"/>
          <c:showSerName val="0"/>
          <c:showPercent val="0"/>
          <c:showBubbleSize val="0"/>
        </c:dLbls>
        <c:gapWidth val="150"/>
        <c:axId val="264307840"/>
        <c:axId val="2643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14.9</c:v>
                </c:pt>
              </c:numCache>
            </c:numRef>
          </c:val>
          <c:smooth val="0"/>
          <c:extLst xmlns:c16r2="http://schemas.microsoft.com/office/drawing/2015/06/chart">
            <c:ext xmlns:c16="http://schemas.microsoft.com/office/drawing/2014/chart" uri="{C3380CC4-5D6E-409C-BE32-E72D297353CC}">
              <c16:uniqueId val="{00000001-703E-4D59-B04F-4EC1B062C002}"/>
            </c:ext>
          </c:extLst>
        </c:ser>
        <c:dLbls>
          <c:showLegendKey val="0"/>
          <c:showVal val="0"/>
          <c:showCatName val="0"/>
          <c:showSerName val="0"/>
          <c:showPercent val="0"/>
          <c:showBubbleSize val="0"/>
        </c:dLbls>
        <c:marker val="1"/>
        <c:smooth val="0"/>
        <c:axId val="264307840"/>
        <c:axId val="264309760"/>
      </c:lineChart>
      <c:catAx>
        <c:axId val="264307840"/>
        <c:scaling>
          <c:orientation val="minMax"/>
        </c:scaling>
        <c:delete val="1"/>
        <c:axPos val="b"/>
        <c:numFmt formatCode="General" sourceLinked="1"/>
        <c:majorTickMark val="none"/>
        <c:minorTickMark val="none"/>
        <c:tickLblPos val="none"/>
        <c:crossAx val="264309760"/>
        <c:crosses val="autoZero"/>
        <c:auto val="1"/>
        <c:lblAlgn val="ctr"/>
        <c:lblOffset val="100"/>
        <c:noMultiLvlLbl val="1"/>
      </c:catAx>
      <c:valAx>
        <c:axId val="26430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30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110</c:v>
                </c:pt>
                <c:pt idx="1">
                  <c:v>112</c:v>
                </c:pt>
                <c:pt idx="2">
                  <c:v>96.1</c:v>
                </c:pt>
                <c:pt idx="3">
                  <c:v>117.3</c:v>
                </c:pt>
                <c:pt idx="4">
                  <c:v>109.3</c:v>
                </c:pt>
              </c:numCache>
            </c:numRef>
          </c:val>
          <c:extLst xmlns:c16r2="http://schemas.microsoft.com/office/drawing/2015/06/chart">
            <c:ext xmlns:c16="http://schemas.microsoft.com/office/drawing/2014/chart" uri="{C3380CC4-5D6E-409C-BE32-E72D297353CC}">
              <c16:uniqueId val="{00000000-799A-4CC0-9601-C5946E1CB380}"/>
            </c:ext>
          </c:extLst>
        </c:ser>
        <c:dLbls>
          <c:showLegendKey val="0"/>
          <c:showVal val="0"/>
          <c:showCatName val="0"/>
          <c:showSerName val="0"/>
          <c:showPercent val="0"/>
          <c:showBubbleSize val="0"/>
        </c:dLbls>
        <c:gapWidth val="150"/>
        <c:axId val="264364416"/>
        <c:axId val="2643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84.5</c:v>
                </c:pt>
              </c:numCache>
            </c:numRef>
          </c:val>
          <c:smooth val="0"/>
          <c:extLst xmlns:c16r2="http://schemas.microsoft.com/office/drawing/2015/06/chart">
            <c:ext xmlns:c16="http://schemas.microsoft.com/office/drawing/2014/chart" uri="{C3380CC4-5D6E-409C-BE32-E72D297353CC}">
              <c16:uniqueId val="{00000001-799A-4CC0-9601-C5946E1CB380}"/>
            </c:ext>
          </c:extLst>
        </c:ser>
        <c:dLbls>
          <c:showLegendKey val="0"/>
          <c:showVal val="0"/>
          <c:showCatName val="0"/>
          <c:showSerName val="0"/>
          <c:showPercent val="0"/>
          <c:showBubbleSize val="0"/>
        </c:dLbls>
        <c:marker val="1"/>
        <c:smooth val="0"/>
        <c:axId val="264364416"/>
        <c:axId val="264366336"/>
      </c:lineChart>
      <c:catAx>
        <c:axId val="264364416"/>
        <c:scaling>
          <c:orientation val="minMax"/>
        </c:scaling>
        <c:delete val="1"/>
        <c:axPos val="b"/>
        <c:numFmt formatCode="General" sourceLinked="1"/>
        <c:majorTickMark val="none"/>
        <c:minorTickMark val="none"/>
        <c:tickLblPos val="none"/>
        <c:crossAx val="264366336"/>
        <c:crosses val="autoZero"/>
        <c:auto val="1"/>
        <c:lblAlgn val="ctr"/>
        <c:lblOffset val="100"/>
        <c:noMultiLvlLbl val="1"/>
      </c:catAx>
      <c:valAx>
        <c:axId val="2643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36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10330</c:v>
                </c:pt>
                <c:pt idx="1">
                  <c:v>10071</c:v>
                </c:pt>
                <c:pt idx="2">
                  <c:v>10059</c:v>
                </c:pt>
                <c:pt idx="3">
                  <c:v>10123</c:v>
                </c:pt>
                <c:pt idx="4">
                  <c:v>10631</c:v>
                </c:pt>
              </c:numCache>
            </c:numRef>
          </c:val>
          <c:extLst xmlns:c16r2="http://schemas.microsoft.com/office/drawing/2015/06/chart">
            <c:ext xmlns:c16="http://schemas.microsoft.com/office/drawing/2014/chart" uri="{C3380CC4-5D6E-409C-BE32-E72D297353CC}">
              <c16:uniqueId val="{00000000-2D2C-4127-9920-57F06DCDF12D}"/>
            </c:ext>
          </c:extLst>
        </c:ser>
        <c:dLbls>
          <c:showLegendKey val="0"/>
          <c:showVal val="0"/>
          <c:showCatName val="0"/>
          <c:showSerName val="0"/>
          <c:showPercent val="0"/>
          <c:showBubbleSize val="0"/>
        </c:dLbls>
        <c:gapWidth val="150"/>
        <c:axId val="264386816"/>
        <c:axId val="2644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9068</c:v>
                </c:pt>
              </c:numCache>
            </c:numRef>
          </c:val>
          <c:smooth val="0"/>
          <c:extLst xmlns:c16r2="http://schemas.microsoft.com/office/drawing/2015/06/chart">
            <c:ext xmlns:c16="http://schemas.microsoft.com/office/drawing/2014/chart" uri="{C3380CC4-5D6E-409C-BE32-E72D297353CC}">
              <c16:uniqueId val="{00000001-2D2C-4127-9920-57F06DCDF12D}"/>
            </c:ext>
          </c:extLst>
        </c:ser>
        <c:dLbls>
          <c:showLegendKey val="0"/>
          <c:showVal val="0"/>
          <c:showCatName val="0"/>
          <c:showSerName val="0"/>
          <c:showPercent val="0"/>
          <c:showBubbleSize val="0"/>
        </c:dLbls>
        <c:marker val="1"/>
        <c:smooth val="0"/>
        <c:axId val="264386816"/>
        <c:axId val="264401280"/>
      </c:lineChart>
      <c:catAx>
        <c:axId val="264386816"/>
        <c:scaling>
          <c:orientation val="minMax"/>
        </c:scaling>
        <c:delete val="1"/>
        <c:axPos val="b"/>
        <c:numFmt formatCode="General" sourceLinked="1"/>
        <c:majorTickMark val="none"/>
        <c:minorTickMark val="none"/>
        <c:tickLblPos val="none"/>
        <c:crossAx val="264401280"/>
        <c:crosses val="autoZero"/>
        <c:auto val="1"/>
        <c:lblAlgn val="ctr"/>
        <c:lblOffset val="100"/>
        <c:noMultiLvlLbl val="1"/>
      </c:catAx>
      <c:valAx>
        <c:axId val="26440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3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22288</c:v>
                </c:pt>
                <c:pt idx="1">
                  <c:v>21608</c:v>
                </c:pt>
                <c:pt idx="2">
                  <c:v>21008</c:v>
                </c:pt>
                <c:pt idx="3">
                  <c:v>21535</c:v>
                </c:pt>
                <c:pt idx="4">
                  <c:v>24637</c:v>
                </c:pt>
              </c:numCache>
            </c:numRef>
          </c:val>
          <c:extLst xmlns:c16r2="http://schemas.microsoft.com/office/drawing/2015/06/chart">
            <c:ext xmlns:c16="http://schemas.microsoft.com/office/drawing/2014/chart" uri="{C3380CC4-5D6E-409C-BE32-E72D297353CC}">
              <c16:uniqueId val="{00000000-9FC9-4D48-8AE3-140ECE8DFE00}"/>
            </c:ext>
          </c:extLst>
        </c:ser>
        <c:dLbls>
          <c:showLegendKey val="0"/>
          <c:showVal val="0"/>
          <c:showCatName val="0"/>
          <c:showSerName val="0"/>
          <c:showPercent val="0"/>
          <c:showBubbleSize val="0"/>
        </c:dLbls>
        <c:gapWidth val="150"/>
        <c:axId val="264644480"/>
        <c:axId val="2646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29802</c:v>
                </c:pt>
              </c:numCache>
            </c:numRef>
          </c:val>
          <c:smooth val="0"/>
          <c:extLst xmlns:c16r2="http://schemas.microsoft.com/office/drawing/2015/06/chart">
            <c:ext xmlns:c16="http://schemas.microsoft.com/office/drawing/2014/chart" uri="{C3380CC4-5D6E-409C-BE32-E72D297353CC}">
              <c16:uniqueId val="{00000001-9FC9-4D48-8AE3-140ECE8DFE00}"/>
            </c:ext>
          </c:extLst>
        </c:ser>
        <c:dLbls>
          <c:showLegendKey val="0"/>
          <c:showVal val="0"/>
          <c:showCatName val="0"/>
          <c:showSerName val="0"/>
          <c:showPercent val="0"/>
          <c:showBubbleSize val="0"/>
        </c:dLbls>
        <c:marker val="1"/>
        <c:smooth val="0"/>
        <c:axId val="264644480"/>
        <c:axId val="264646656"/>
      </c:lineChart>
      <c:catAx>
        <c:axId val="264644480"/>
        <c:scaling>
          <c:orientation val="minMax"/>
        </c:scaling>
        <c:delete val="1"/>
        <c:axPos val="b"/>
        <c:numFmt formatCode="General" sourceLinked="1"/>
        <c:majorTickMark val="none"/>
        <c:minorTickMark val="none"/>
        <c:tickLblPos val="none"/>
        <c:crossAx val="264646656"/>
        <c:crosses val="autoZero"/>
        <c:auto val="1"/>
        <c:lblAlgn val="ctr"/>
        <c:lblOffset val="100"/>
        <c:noMultiLvlLbl val="1"/>
      </c:catAx>
      <c:valAx>
        <c:axId val="26464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64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5"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静岡県浜松市　浜松市国民健康保険佐久間病院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795771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6517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106</v>
      </c>
      <c r="Q33" s="129"/>
      <c r="R33" s="129"/>
      <c r="S33" s="129"/>
      <c r="T33" s="129"/>
      <c r="U33" s="129"/>
      <c r="V33" s="129"/>
      <c r="W33" s="129"/>
      <c r="X33" s="129"/>
      <c r="Y33" s="129"/>
      <c r="Z33" s="129"/>
      <c r="AA33" s="129"/>
      <c r="AB33" s="129"/>
      <c r="AC33" s="129"/>
      <c r="AD33" s="130"/>
      <c r="AE33" s="128">
        <f>データ!AJ7</f>
        <v>101.5</v>
      </c>
      <c r="AF33" s="129"/>
      <c r="AG33" s="129"/>
      <c r="AH33" s="129"/>
      <c r="AI33" s="129"/>
      <c r="AJ33" s="129"/>
      <c r="AK33" s="129"/>
      <c r="AL33" s="129"/>
      <c r="AM33" s="129"/>
      <c r="AN33" s="129"/>
      <c r="AO33" s="129"/>
      <c r="AP33" s="129"/>
      <c r="AQ33" s="129"/>
      <c r="AR33" s="129"/>
      <c r="AS33" s="130"/>
      <c r="AT33" s="128">
        <f>データ!AK7</f>
        <v>96.4</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112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57.5</v>
      </c>
      <c r="DE33" s="129"/>
      <c r="DF33" s="129"/>
      <c r="DG33" s="129"/>
      <c r="DH33" s="129"/>
      <c r="DI33" s="129"/>
      <c r="DJ33" s="129"/>
      <c r="DK33" s="129"/>
      <c r="DL33" s="129"/>
      <c r="DM33" s="129"/>
      <c r="DN33" s="129"/>
      <c r="DO33" s="129"/>
      <c r="DP33" s="129"/>
      <c r="DQ33" s="129"/>
      <c r="DR33" s="130"/>
      <c r="DS33" s="128">
        <f>データ!AU7</f>
        <v>55.3</v>
      </c>
      <c r="DT33" s="129"/>
      <c r="DU33" s="129"/>
      <c r="DV33" s="129"/>
      <c r="DW33" s="129"/>
      <c r="DX33" s="129"/>
      <c r="DY33" s="129"/>
      <c r="DZ33" s="129"/>
      <c r="EA33" s="129"/>
      <c r="EB33" s="129"/>
      <c r="EC33" s="129"/>
      <c r="ED33" s="129"/>
      <c r="EE33" s="129"/>
      <c r="EF33" s="129"/>
      <c r="EG33" s="130"/>
      <c r="EH33" s="128">
        <f>データ!AV7</f>
        <v>54.8</v>
      </c>
      <c r="EI33" s="129"/>
      <c r="EJ33" s="129"/>
      <c r="EK33" s="129"/>
      <c r="EL33" s="129"/>
      <c r="EM33" s="129"/>
      <c r="EN33" s="129"/>
      <c r="EO33" s="129"/>
      <c r="EP33" s="129"/>
      <c r="EQ33" s="129"/>
      <c r="ER33" s="129"/>
      <c r="ES33" s="129"/>
      <c r="ET33" s="129"/>
      <c r="EU33" s="129"/>
      <c r="EV33" s="130"/>
      <c r="EW33" s="128">
        <f>データ!AW7</f>
        <v>44.6</v>
      </c>
      <c r="EX33" s="129"/>
      <c r="EY33" s="129"/>
      <c r="EZ33" s="129"/>
      <c r="FA33" s="129"/>
      <c r="FB33" s="129"/>
      <c r="FC33" s="129"/>
      <c r="FD33" s="129"/>
      <c r="FE33" s="129"/>
      <c r="FF33" s="129"/>
      <c r="FG33" s="129"/>
      <c r="FH33" s="129"/>
      <c r="FI33" s="129"/>
      <c r="FJ33" s="129"/>
      <c r="FK33" s="130"/>
      <c r="FL33" s="128">
        <f>データ!AX7</f>
        <v>45.8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72.5</v>
      </c>
      <c r="KG33" s="129"/>
      <c r="KH33" s="129"/>
      <c r="KI33" s="129"/>
      <c r="KJ33" s="129"/>
      <c r="KK33" s="129"/>
      <c r="KL33" s="129"/>
      <c r="KM33" s="129"/>
      <c r="KN33" s="129"/>
      <c r="KO33" s="129"/>
      <c r="KP33" s="129"/>
      <c r="KQ33" s="129"/>
      <c r="KR33" s="129"/>
      <c r="KS33" s="129"/>
      <c r="KT33" s="130"/>
      <c r="KU33" s="128">
        <f>データ!BQ7</f>
        <v>68.5</v>
      </c>
      <c r="KV33" s="129"/>
      <c r="KW33" s="129"/>
      <c r="KX33" s="129"/>
      <c r="KY33" s="129"/>
      <c r="KZ33" s="129"/>
      <c r="LA33" s="129"/>
      <c r="LB33" s="129"/>
      <c r="LC33" s="129"/>
      <c r="LD33" s="129"/>
      <c r="LE33" s="129"/>
      <c r="LF33" s="129"/>
      <c r="LG33" s="129"/>
      <c r="LH33" s="129"/>
      <c r="LI33" s="130"/>
      <c r="LJ33" s="128">
        <f>データ!BR7</f>
        <v>76</v>
      </c>
      <c r="LK33" s="129"/>
      <c r="LL33" s="129"/>
      <c r="LM33" s="129"/>
      <c r="LN33" s="129"/>
      <c r="LO33" s="129"/>
      <c r="LP33" s="129"/>
      <c r="LQ33" s="129"/>
      <c r="LR33" s="129"/>
      <c r="LS33" s="129"/>
      <c r="LT33" s="129"/>
      <c r="LU33" s="129"/>
      <c r="LV33" s="129"/>
      <c r="LW33" s="129"/>
      <c r="LX33" s="130"/>
      <c r="LY33" s="128">
        <f>データ!BS7</f>
        <v>52.2</v>
      </c>
      <c r="LZ33" s="129"/>
      <c r="MA33" s="129"/>
      <c r="MB33" s="129"/>
      <c r="MC33" s="129"/>
      <c r="MD33" s="129"/>
      <c r="ME33" s="129"/>
      <c r="MF33" s="129"/>
      <c r="MG33" s="129"/>
      <c r="MH33" s="129"/>
      <c r="MI33" s="129"/>
      <c r="MJ33" s="129"/>
      <c r="MK33" s="129"/>
      <c r="ML33" s="129"/>
      <c r="MM33" s="130"/>
      <c r="MN33" s="128">
        <f>データ!BT7</f>
        <v>62.4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22288</v>
      </c>
      <c r="Q55" s="138"/>
      <c r="R55" s="138"/>
      <c r="S55" s="138"/>
      <c r="T55" s="138"/>
      <c r="U55" s="138"/>
      <c r="V55" s="138"/>
      <c r="W55" s="138"/>
      <c r="X55" s="138"/>
      <c r="Y55" s="138"/>
      <c r="Z55" s="138"/>
      <c r="AA55" s="138"/>
      <c r="AB55" s="138"/>
      <c r="AC55" s="138"/>
      <c r="AD55" s="139"/>
      <c r="AE55" s="137">
        <f>データ!CB7</f>
        <v>21608</v>
      </c>
      <c r="AF55" s="138"/>
      <c r="AG55" s="138"/>
      <c r="AH55" s="138"/>
      <c r="AI55" s="138"/>
      <c r="AJ55" s="138"/>
      <c r="AK55" s="138"/>
      <c r="AL55" s="138"/>
      <c r="AM55" s="138"/>
      <c r="AN55" s="138"/>
      <c r="AO55" s="138"/>
      <c r="AP55" s="138"/>
      <c r="AQ55" s="138"/>
      <c r="AR55" s="138"/>
      <c r="AS55" s="139"/>
      <c r="AT55" s="137">
        <f>データ!CC7</f>
        <v>21008</v>
      </c>
      <c r="AU55" s="138"/>
      <c r="AV55" s="138"/>
      <c r="AW55" s="138"/>
      <c r="AX55" s="138"/>
      <c r="AY55" s="138"/>
      <c r="AZ55" s="138"/>
      <c r="BA55" s="138"/>
      <c r="BB55" s="138"/>
      <c r="BC55" s="138"/>
      <c r="BD55" s="138"/>
      <c r="BE55" s="138"/>
      <c r="BF55" s="138"/>
      <c r="BG55" s="138"/>
      <c r="BH55" s="139"/>
      <c r="BI55" s="137">
        <f>データ!CD7</f>
        <v>21535</v>
      </c>
      <c r="BJ55" s="138"/>
      <c r="BK55" s="138"/>
      <c r="BL55" s="138"/>
      <c r="BM55" s="138"/>
      <c r="BN55" s="138"/>
      <c r="BO55" s="138"/>
      <c r="BP55" s="138"/>
      <c r="BQ55" s="138"/>
      <c r="BR55" s="138"/>
      <c r="BS55" s="138"/>
      <c r="BT55" s="138"/>
      <c r="BU55" s="138"/>
      <c r="BV55" s="138"/>
      <c r="BW55" s="139"/>
      <c r="BX55" s="137">
        <f>データ!CE7</f>
        <v>24637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10330</v>
      </c>
      <c r="DE55" s="138"/>
      <c r="DF55" s="138"/>
      <c r="DG55" s="138"/>
      <c r="DH55" s="138"/>
      <c r="DI55" s="138"/>
      <c r="DJ55" s="138"/>
      <c r="DK55" s="138"/>
      <c r="DL55" s="138"/>
      <c r="DM55" s="138"/>
      <c r="DN55" s="138"/>
      <c r="DO55" s="138"/>
      <c r="DP55" s="138"/>
      <c r="DQ55" s="138"/>
      <c r="DR55" s="139"/>
      <c r="DS55" s="137">
        <f>データ!CM7</f>
        <v>10071</v>
      </c>
      <c r="DT55" s="138"/>
      <c r="DU55" s="138"/>
      <c r="DV55" s="138"/>
      <c r="DW55" s="138"/>
      <c r="DX55" s="138"/>
      <c r="DY55" s="138"/>
      <c r="DZ55" s="138"/>
      <c r="EA55" s="138"/>
      <c r="EB55" s="138"/>
      <c r="EC55" s="138"/>
      <c r="ED55" s="138"/>
      <c r="EE55" s="138"/>
      <c r="EF55" s="138"/>
      <c r="EG55" s="139"/>
      <c r="EH55" s="137">
        <f>データ!CN7</f>
        <v>10059</v>
      </c>
      <c r="EI55" s="138"/>
      <c r="EJ55" s="138"/>
      <c r="EK55" s="138"/>
      <c r="EL55" s="138"/>
      <c r="EM55" s="138"/>
      <c r="EN55" s="138"/>
      <c r="EO55" s="138"/>
      <c r="EP55" s="138"/>
      <c r="EQ55" s="138"/>
      <c r="ER55" s="138"/>
      <c r="ES55" s="138"/>
      <c r="ET55" s="138"/>
      <c r="EU55" s="138"/>
      <c r="EV55" s="139"/>
      <c r="EW55" s="137">
        <f>データ!CO7</f>
        <v>10123</v>
      </c>
      <c r="EX55" s="138"/>
      <c r="EY55" s="138"/>
      <c r="EZ55" s="138"/>
      <c r="FA55" s="138"/>
      <c r="FB55" s="138"/>
      <c r="FC55" s="138"/>
      <c r="FD55" s="138"/>
      <c r="FE55" s="138"/>
      <c r="FF55" s="138"/>
      <c r="FG55" s="138"/>
      <c r="FH55" s="138"/>
      <c r="FI55" s="138"/>
      <c r="FJ55" s="138"/>
      <c r="FK55" s="139"/>
      <c r="FL55" s="137">
        <f>データ!CP7</f>
        <v>10631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110</v>
      </c>
      <c r="GS55" s="129"/>
      <c r="GT55" s="129"/>
      <c r="GU55" s="129"/>
      <c r="GV55" s="129"/>
      <c r="GW55" s="129"/>
      <c r="GX55" s="129"/>
      <c r="GY55" s="129"/>
      <c r="GZ55" s="129"/>
      <c r="HA55" s="129"/>
      <c r="HB55" s="129"/>
      <c r="HC55" s="129"/>
      <c r="HD55" s="129"/>
      <c r="HE55" s="129"/>
      <c r="HF55" s="130"/>
      <c r="HG55" s="128">
        <f>データ!CX7</f>
        <v>112</v>
      </c>
      <c r="HH55" s="129"/>
      <c r="HI55" s="129"/>
      <c r="HJ55" s="129"/>
      <c r="HK55" s="129"/>
      <c r="HL55" s="129"/>
      <c r="HM55" s="129"/>
      <c r="HN55" s="129"/>
      <c r="HO55" s="129"/>
      <c r="HP55" s="129"/>
      <c r="HQ55" s="129"/>
      <c r="HR55" s="129"/>
      <c r="HS55" s="129"/>
      <c r="HT55" s="129"/>
      <c r="HU55" s="130"/>
      <c r="HV55" s="128">
        <f>データ!CY7</f>
        <v>96.1</v>
      </c>
      <c r="HW55" s="129"/>
      <c r="HX55" s="129"/>
      <c r="HY55" s="129"/>
      <c r="HZ55" s="129"/>
      <c r="IA55" s="129"/>
      <c r="IB55" s="129"/>
      <c r="IC55" s="129"/>
      <c r="ID55" s="129"/>
      <c r="IE55" s="129"/>
      <c r="IF55" s="129"/>
      <c r="IG55" s="129"/>
      <c r="IH55" s="129"/>
      <c r="II55" s="129"/>
      <c r="IJ55" s="130"/>
      <c r="IK55" s="128">
        <f>データ!CZ7</f>
        <v>117.3</v>
      </c>
      <c r="IL55" s="129"/>
      <c r="IM55" s="129"/>
      <c r="IN55" s="129"/>
      <c r="IO55" s="129"/>
      <c r="IP55" s="129"/>
      <c r="IQ55" s="129"/>
      <c r="IR55" s="129"/>
      <c r="IS55" s="129"/>
      <c r="IT55" s="129"/>
      <c r="IU55" s="129"/>
      <c r="IV55" s="129"/>
      <c r="IW55" s="129"/>
      <c r="IX55" s="129"/>
      <c r="IY55" s="130"/>
      <c r="IZ55" s="128">
        <f>データ!DA7</f>
        <v>109.3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v>
      </c>
      <c r="KG55" s="129"/>
      <c r="KH55" s="129"/>
      <c r="KI55" s="129"/>
      <c r="KJ55" s="129"/>
      <c r="KK55" s="129"/>
      <c r="KL55" s="129"/>
      <c r="KM55" s="129"/>
      <c r="KN55" s="129"/>
      <c r="KO55" s="129"/>
      <c r="KP55" s="129"/>
      <c r="KQ55" s="129"/>
      <c r="KR55" s="129"/>
      <c r="KS55" s="129"/>
      <c r="KT55" s="130"/>
      <c r="KU55" s="128">
        <f>データ!DI7</f>
        <v>21.6</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21.4</v>
      </c>
      <c r="LZ55" s="129"/>
      <c r="MA55" s="129"/>
      <c r="MB55" s="129"/>
      <c r="MC55" s="129"/>
      <c r="MD55" s="129"/>
      <c r="ME55" s="129"/>
      <c r="MF55" s="129"/>
      <c r="MG55" s="129"/>
      <c r="MH55" s="129"/>
      <c r="MI55" s="129"/>
      <c r="MJ55" s="129"/>
      <c r="MK55" s="129"/>
      <c r="ML55" s="129"/>
      <c r="MM55" s="130"/>
      <c r="MN55" s="128">
        <f>データ!DL7</f>
        <v>20.7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29802</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9068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176</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42.8</v>
      </c>
      <c r="V79" s="141"/>
      <c r="W79" s="141"/>
      <c r="X79" s="141"/>
      <c r="Y79" s="141"/>
      <c r="Z79" s="141"/>
      <c r="AA79" s="141"/>
      <c r="AB79" s="141"/>
      <c r="AC79" s="141"/>
      <c r="AD79" s="141"/>
      <c r="AE79" s="141"/>
      <c r="AF79" s="141"/>
      <c r="AG79" s="141"/>
      <c r="AH79" s="141"/>
      <c r="AI79" s="141"/>
      <c r="AJ79" s="141"/>
      <c r="AK79" s="141"/>
      <c r="AL79" s="141"/>
      <c r="AM79" s="141"/>
      <c r="AN79" s="141">
        <f>データ!DT7</f>
        <v>43.4</v>
      </c>
      <c r="AO79" s="141"/>
      <c r="AP79" s="141"/>
      <c r="AQ79" s="141"/>
      <c r="AR79" s="141"/>
      <c r="AS79" s="141"/>
      <c r="AT79" s="141"/>
      <c r="AU79" s="141"/>
      <c r="AV79" s="141"/>
      <c r="AW79" s="141"/>
      <c r="AX79" s="141"/>
      <c r="AY79" s="141"/>
      <c r="AZ79" s="141"/>
      <c r="BA79" s="141"/>
      <c r="BB79" s="141"/>
      <c r="BC79" s="141"/>
      <c r="BD79" s="141"/>
      <c r="BE79" s="141"/>
      <c r="BF79" s="141"/>
      <c r="BG79" s="141">
        <f>データ!DU7</f>
        <v>44.9</v>
      </c>
      <c r="BH79" s="141"/>
      <c r="BI79" s="141"/>
      <c r="BJ79" s="141"/>
      <c r="BK79" s="141"/>
      <c r="BL79" s="141"/>
      <c r="BM79" s="141"/>
      <c r="BN79" s="141"/>
      <c r="BO79" s="141"/>
      <c r="BP79" s="141"/>
      <c r="BQ79" s="141"/>
      <c r="BR79" s="141"/>
      <c r="BS79" s="141"/>
      <c r="BT79" s="141"/>
      <c r="BU79" s="141"/>
      <c r="BV79" s="141"/>
      <c r="BW79" s="141"/>
      <c r="BX79" s="141"/>
      <c r="BY79" s="141"/>
      <c r="BZ79" s="141">
        <f>データ!DV7</f>
        <v>45.4</v>
      </c>
      <c r="CA79" s="141"/>
      <c r="CB79" s="141"/>
      <c r="CC79" s="141"/>
      <c r="CD79" s="141"/>
      <c r="CE79" s="141"/>
      <c r="CF79" s="141"/>
      <c r="CG79" s="141"/>
      <c r="CH79" s="141"/>
      <c r="CI79" s="141"/>
      <c r="CJ79" s="141"/>
      <c r="CK79" s="141"/>
      <c r="CL79" s="141"/>
      <c r="CM79" s="141"/>
      <c r="CN79" s="141"/>
      <c r="CO79" s="141"/>
      <c r="CP79" s="141"/>
      <c r="CQ79" s="141"/>
      <c r="CR79" s="141"/>
      <c r="CS79" s="141">
        <f>データ!DW7</f>
        <v>48.6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83.4</v>
      </c>
      <c r="EP79" s="141"/>
      <c r="EQ79" s="141"/>
      <c r="ER79" s="141"/>
      <c r="ES79" s="141"/>
      <c r="ET79" s="141"/>
      <c r="EU79" s="141"/>
      <c r="EV79" s="141"/>
      <c r="EW79" s="141"/>
      <c r="EX79" s="141"/>
      <c r="EY79" s="141"/>
      <c r="EZ79" s="141"/>
      <c r="FA79" s="141"/>
      <c r="FB79" s="141"/>
      <c r="FC79" s="141"/>
      <c r="FD79" s="141"/>
      <c r="FE79" s="141"/>
      <c r="FF79" s="141"/>
      <c r="FG79" s="141"/>
      <c r="FH79" s="141">
        <f>データ!EE7</f>
        <v>81.2</v>
      </c>
      <c r="FI79" s="141"/>
      <c r="FJ79" s="141"/>
      <c r="FK79" s="141"/>
      <c r="FL79" s="141"/>
      <c r="FM79" s="141"/>
      <c r="FN79" s="141"/>
      <c r="FO79" s="141"/>
      <c r="FP79" s="141"/>
      <c r="FQ79" s="141"/>
      <c r="FR79" s="141"/>
      <c r="FS79" s="141"/>
      <c r="FT79" s="141"/>
      <c r="FU79" s="141"/>
      <c r="FV79" s="141"/>
      <c r="FW79" s="141"/>
      <c r="FX79" s="141"/>
      <c r="FY79" s="141"/>
      <c r="FZ79" s="141"/>
      <c r="GA79" s="141">
        <f>データ!EF7</f>
        <v>79</v>
      </c>
      <c r="GB79" s="141"/>
      <c r="GC79" s="141"/>
      <c r="GD79" s="141"/>
      <c r="GE79" s="141"/>
      <c r="GF79" s="141"/>
      <c r="GG79" s="141"/>
      <c r="GH79" s="141"/>
      <c r="GI79" s="141"/>
      <c r="GJ79" s="141"/>
      <c r="GK79" s="141"/>
      <c r="GL79" s="141"/>
      <c r="GM79" s="141"/>
      <c r="GN79" s="141"/>
      <c r="GO79" s="141"/>
      <c r="GP79" s="141"/>
      <c r="GQ79" s="141"/>
      <c r="GR79" s="141"/>
      <c r="GS79" s="141"/>
      <c r="GT79" s="141">
        <f>データ!EG7</f>
        <v>79.3</v>
      </c>
      <c r="GU79" s="141"/>
      <c r="GV79" s="141"/>
      <c r="GW79" s="141"/>
      <c r="GX79" s="141"/>
      <c r="GY79" s="141"/>
      <c r="GZ79" s="141"/>
      <c r="HA79" s="141"/>
      <c r="HB79" s="141"/>
      <c r="HC79" s="141"/>
      <c r="HD79" s="141"/>
      <c r="HE79" s="141"/>
      <c r="HF79" s="141"/>
      <c r="HG79" s="141"/>
      <c r="HH79" s="141"/>
      <c r="HI79" s="141"/>
      <c r="HJ79" s="141"/>
      <c r="HK79" s="141"/>
      <c r="HL79" s="141"/>
      <c r="HM79" s="141">
        <f>データ!EH7</f>
        <v>84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43504400</v>
      </c>
      <c r="JK79" s="140"/>
      <c r="JL79" s="140"/>
      <c r="JM79" s="140"/>
      <c r="JN79" s="140"/>
      <c r="JO79" s="140"/>
      <c r="JP79" s="140"/>
      <c r="JQ79" s="140"/>
      <c r="JR79" s="140"/>
      <c r="JS79" s="140"/>
      <c r="JT79" s="140"/>
      <c r="JU79" s="140"/>
      <c r="JV79" s="140"/>
      <c r="JW79" s="140"/>
      <c r="JX79" s="140"/>
      <c r="JY79" s="140"/>
      <c r="JZ79" s="140"/>
      <c r="KA79" s="140"/>
      <c r="KB79" s="140"/>
      <c r="KC79" s="140">
        <f>データ!EP7</f>
        <v>44836083</v>
      </c>
      <c r="KD79" s="140"/>
      <c r="KE79" s="140"/>
      <c r="KF79" s="140"/>
      <c r="KG79" s="140"/>
      <c r="KH79" s="140"/>
      <c r="KI79" s="140"/>
      <c r="KJ79" s="140"/>
      <c r="KK79" s="140"/>
      <c r="KL79" s="140"/>
      <c r="KM79" s="140"/>
      <c r="KN79" s="140"/>
      <c r="KO79" s="140"/>
      <c r="KP79" s="140"/>
      <c r="KQ79" s="140"/>
      <c r="KR79" s="140"/>
      <c r="KS79" s="140"/>
      <c r="KT79" s="140"/>
      <c r="KU79" s="140"/>
      <c r="KV79" s="140">
        <f>データ!EQ7</f>
        <v>45812317</v>
      </c>
      <c r="KW79" s="140"/>
      <c r="KX79" s="140"/>
      <c r="KY79" s="140"/>
      <c r="KZ79" s="140"/>
      <c r="LA79" s="140"/>
      <c r="LB79" s="140"/>
      <c r="LC79" s="140"/>
      <c r="LD79" s="140"/>
      <c r="LE79" s="140"/>
      <c r="LF79" s="140"/>
      <c r="LG79" s="140"/>
      <c r="LH79" s="140"/>
      <c r="LI79" s="140"/>
      <c r="LJ79" s="140"/>
      <c r="LK79" s="140"/>
      <c r="LL79" s="140"/>
      <c r="LM79" s="140"/>
      <c r="LN79" s="140"/>
      <c r="LO79" s="140">
        <f>データ!ER7</f>
        <v>46241250</v>
      </c>
      <c r="LP79" s="140"/>
      <c r="LQ79" s="140"/>
      <c r="LR79" s="140"/>
      <c r="LS79" s="140"/>
      <c r="LT79" s="140"/>
      <c r="LU79" s="140"/>
      <c r="LV79" s="140"/>
      <c r="LW79" s="140"/>
      <c r="LX79" s="140"/>
      <c r="LY79" s="140"/>
      <c r="LZ79" s="140"/>
      <c r="MA79" s="140"/>
      <c r="MB79" s="140"/>
      <c r="MC79" s="140"/>
      <c r="MD79" s="140"/>
      <c r="ME79" s="140"/>
      <c r="MF79" s="140"/>
      <c r="MG79" s="140"/>
      <c r="MH79" s="140">
        <f>データ!ES7</f>
        <v>69628275</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56.9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71.5</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47725874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zwSCtkmIfNBujJAU7d9IkV0NxQtcKzkmUHZFi0qdPd3H8PUOZUCpraZ2hKvrMTt2H4T+8Nu8rGif3/nAijWDg==" saltValue="AN2eZCVSINKV16B/+REyu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221309</v>
      </c>
      <c r="D6" s="53">
        <f t="shared" si="2"/>
        <v>46</v>
      </c>
      <c r="E6" s="53">
        <f t="shared" si="2"/>
        <v>6</v>
      </c>
      <c r="F6" s="53">
        <f t="shared" si="2"/>
        <v>0</v>
      </c>
      <c r="G6" s="53">
        <f t="shared" si="2"/>
        <v>3</v>
      </c>
      <c r="H6" s="155" t="str">
        <f>IF(H8&lt;&gt;I8,H8,"")&amp;IF(I8&lt;&gt;J8,I8,"")&amp;"　"&amp;J8</f>
        <v>静岡県浜松市　浜松市国民健康保険佐久間病院</v>
      </c>
      <c r="I6" s="156"/>
      <c r="J6" s="157"/>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ド</v>
      </c>
      <c r="T6" s="53" t="str">
        <f t="shared" si="3"/>
        <v>救 感 へ</v>
      </c>
      <c r="U6" s="54">
        <f>U8</f>
        <v>795771</v>
      </c>
      <c r="V6" s="54">
        <f>V8</f>
        <v>6517</v>
      </c>
      <c r="W6" s="53" t="str">
        <f>W8</f>
        <v>第２種該当</v>
      </c>
      <c r="X6" s="53" t="str">
        <f t="shared" ref="X6" si="4">X8</f>
        <v>-</v>
      </c>
      <c r="Y6" s="53" t="str">
        <f t="shared" si="3"/>
        <v>１３：１</v>
      </c>
      <c r="Z6" s="54">
        <f t="shared" si="3"/>
        <v>36</v>
      </c>
      <c r="AA6" s="54" t="str">
        <f t="shared" si="3"/>
        <v>-</v>
      </c>
      <c r="AB6" s="54" t="str">
        <f t="shared" si="3"/>
        <v>-</v>
      </c>
      <c r="AC6" s="54" t="str">
        <f t="shared" si="3"/>
        <v>-</v>
      </c>
      <c r="AD6" s="54">
        <f t="shared" si="3"/>
        <v>4</v>
      </c>
      <c r="AE6" s="54">
        <f t="shared" si="3"/>
        <v>40</v>
      </c>
      <c r="AF6" s="54">
        <f t="shared" si="3"/>
        <v>35</v>
      </c>
      <c r="AG6" s="54" t="str">
        <f t="shared" si="3"/>
        <v>-</v>
      </c>
      <c r="AH6" s="54">
        <f t="shared" si="3"/>
        <v>35</v>
      </c>
      <c r="AI6" s="55">
        <f>IF(AI8="-",NA(),AI8)</f>
        <v>106</v>
      </c>
      <c r="AJ6" s="55">
        <f t="shared" ref="AJ6:AR6" si="5">IF(AJ8="-",NA(),AJ8)</f>
        <v>101.5</v>
      </c>
      <c r="AK6" s="55">
        <f t="shared" si="5"/>
        <v>96.4</v>
      </c>
      <c r="AL6" s="55">
        <f t="shared" si="5"/>
        <v>100.4</v>
      </c>
      <c r="AM6" s="55">
        <f t="shared" si="5"/>
        <v>112</v>
      </c>
      <c r="AN6" s="55">
        <f t="shared" si="5"/>
        <v>98.2</v>
      </c>
      <c r="AO6" s="55">
        <f t="shared" si="5"/>
        <v>97.5</v>
      </c>
      <c r="AP6" s="55">
        <f t="shared" si="5"/>
        <v>97.7</v>
      </c>
      <c r="AQ6" s="55">
        <f t="shared" si="5"/>
        <v>100.7</v>
      </c>
      <c r="AR6" s="55">
        <f t="shared" si="5"/>
        <v>101.9</v>
      </c>
      <c r="AS6" s="55" t="str">
        <f>IF(AS8="-","【-】","【"&amp;SUBSTITUTE(TEXT(AS8,"#,##0.0"),"-","△")&amp;"】")</f>
        <v>【106.2】</v>
      </c>
      <c r="AT6" s="55">
        <f>IF(AT8="-",NA(),AT8)</f>
        <v>57.5</v>
      </c>
      <c r="AU6" s="55">
        <f t="shared" ref="AU6:BC6" si="6">IF(AU8="-",NA(),AU8)</f>
        <v>55.3</v>
      </c>
      <c r="AV6" s="55">
        <f t="shared" si="6"/>
        <v>54.8</v>
      </c>
      <c r="AW6" s="55">
        <f t="shared" si="6"/>
        <v>44.6</v>
      </c>
      <c r="AX6" s="55">
        <f t="shared" si="6"/>
        <v>45.8</v>
      </c>
      <c r="AY6" s="55">
        <f t="shared" si="6"/>
        <v>78.099999999999994</v>
      </c>
      <c r="AZ6" s="55">
        <f t="shared" si="6"/>
        <v>77</v>
      </c>
      <c r="BA6" s="55">
        <f t="shared" si="6"/>
        <v>77.099999999999994</v>
      </c>
      <c r="BB6" s="55">
        <f t="shared" si="6"/>
        <v>73.8</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141.6</v>
      </c>
      <c r="BO6" s="55" t="str">
        <f>IF(BO8="-","【-】","【"&amp;SUBSTITUTE(TEXT(BO8,"#,##0.0"),"-","△")&amp;"】")</f>
        <v>【70.7】</v>
      </c>
      <c r="BP6" s="55">
        <f>IF(BP8="-",NA(),BP8)</f>
        <v>72.5</v>
      </c>
      <c r="BQ6" s="55">
        <f t="shared" ref="BQ6:BY6" si="8">IF(BQ8="-",NA(),BQ8)</f>
        <v>68.5</v>
      </c>
      <c r="BR6" s="55">
        <f t="shared" si="8"/>
        <v>76</v>
      </c>
      <c r="BS6" s="55">
        <f t="shared" si="8"/>
        <v>52.2</v>
      </c>
      <c r="BT6" s="55">
        <f t="shared" si="8"/>
        <v>62.4</v>
      </c>
      <c r="BU6" s="55">
        <f t="shared" si="8"/>
        <v>67.900000000000006</v>
      </c>
      <c r="BV6" s="55">
        <f t="shared" si="8"/>
        <v>66.900000000000006</v>
      </c>
      <c r="BW6" s="55">
        <f t="shared" si="8"/>
        <v>66.099999999999994</v>
      </c>
      <c r="BX6" s="55">
        <f t="shared" si="8"/>
        <v>62.3</v>
      </c>
      <c r="BY6" s="55">
        <f t="shared" si="8"/>
        <v>56.5</v>
      </c>
      <c r="BZ6" s="55" t="str">
        <f>IF(BZ8="-","【-】","【"&amp;SUBSTITUTE(TEXT(BZ8,"#,##0.0"),"-","△")&amp;"】")</f>
        <v>【67.1】</v>
      </c>
      <c r="CA6" s="56">
        <f>IF(CA8="-",NA(),CA8)</f>
        <v>22288</v>
      </c>
      <c r="CB6" s="56">
        <f t="shared" ref="CB6:CJ6" si="9">IF(CB8="-",NA(),CB8)</f>
        <v>21608</v>
      </c>
      <c r="CC6" s="56">
        <f t="shared" si="9"/>
        <v>21008</v>
      </c>
      <c r="CD6" s="56">
        <f t="shared" si="9"/>
        <v>21535</v>
      </c>
      <c r="CE6" s="56">
        <f t="shared" si="9"/>
        <v>24637</v>
      </c>
      <c r="CF6" s="56">
        <f t="shared" si="9"/>
        <v>25249</v>
      </c>
      <c r="CG6" s="56">
        <f t="shared" si="9"/>
        <v>25711</v>
      </c>
      <c r="CH6" s="56">
        <f t="shared" si="9"/>
        <v>26415</v>
      </c>
      <c r="CI6" s="56">
        <f t="shared" si="9"/>
        <v>27227</v>
      </c>
      <c r="CJ6" s="56">
        <f t="shared" si="9"/>
        <v>29802</v>
      </c>
      <c r="CK6" s="55" t="str">
        <f>IF(CK8="-","【-】","【"&amp;SUBSTITUTE(TEXT(CK8,"#,##0"),"-","△")&amp;"】")</f>
        <v>【59,287】</v>
      </c>
      <c r="CL6" s="56">
        <f>IF(CL8="-",NA(),CL8)</f>
        <v>10330</v>
      </c>
      <c r="CM6" s="56">
        <f t="shared" ref="CM6:CU6" si="10">IF(CM8="-",NA(),CM8)</f>
        <v>10071</v>
      </c>
      <c r="CN6" s="56">
        <f t="shared" si="10"/>
        <v>10059</v>
      </c>
      <c r="CO6" s="56">
        <f t="shared" si="10"/>
        <v>10123</v>
      </c>
      <c r="CP6" s="56">
        <f t="shared" si="10"/>
        <v>10631</v>
      </c>
      <c r="CQ6" s="56">
        <f t="shared" si="10"/>
        <v>8852</v>
      </c>
      <c r="CR6" s="56">
        <f t="shared" si="10"/>
        <v>9060</v>
      </c>
      <c r="CS6" s="56">
        <f t="shared" si="10"/>
        <v>9135</v>
      </c>
      <c r="CT6" s="56">
        <f t="shared" si="10"/>
        <v>9509</v>
      </c>
      <c r="CU6" s="56">
        <f t="shared" si="10"/>
        <v>9068</v>
      </c>
      <c r="CV6" s="55" t="str">
        <f>IF(CV8="-","【-】","【"&amp;SUBSTITUTE(TEXT(CV8,"#,##0"),"-","△")&amp;"】")</f>
        <v>【17,202】</v>
      </c>
      <c r="CW6" s="55">
        <f>IF(CW8="-",NA(),CW8)</f>
        <v>110</v>
      </c>
      <c r="CX6" s="55">
        <f t="shared" ref="CX6:DF6" si="11">IF(CX8="-",NA(),CX8)</f>
        <v>112</v>
      </c>
      <c r="CY6" s="55">
        <f t="shared" si="11"/>
        <v>96.1</v>
      </c>
      <c r="CZ6" s="55">
        <f t="shared" si="11"/>
        <v>117.3</v>
      </c>
      <c r="DA6" s="55">
        <f t="shared" si="11"/>
        <v>109.3</v>
      </c>
      <c r="DB6" s="55">
        <f t="shared" si="11"/>
        <v>70.3</v>
      </c>
      <c r="DC6" s="55">
        <f t="shared" si="11"/>
        <v>71.099999999999994</v>
      </c>
      <c r="DD6" s="55">
        <f t="shared" si="11"/>
        <v>72</v>
      </c>
      <c r="DE6" s="55">
        <f t="shared" si="11"/>
        <v>77.7</v>
      </c>
      <c r="DF6" s="55">
        <f t="shared" si="11"/>
        <v>84.5</v>
      </c>
      <c r="DG6" s="55" t="str">
        <f>IF(DG8="-","【-】","【"&amp;SUBSTITUTE(TEXT(DG8,"#,##0.0"),"-","△")&amp;"】")</f>
        <v>【56.4】</v>
      </c>
      <c r="DH6" s="55">
        <f>IF(DH8="-",NA(),DH8)</f>
        <v>23</v>
      </c>
      <c r="DI6" s="55">
        <f t="shared" ref="DI6:DQ6" si="12">IF(DI8="-",NA(),DI8)</f>
        <v>21.6</v>
      </c>
      <c r="DJ6" s="55">
        <f t="shared" si="12"/>
        <v>21.5</v>
      </c>
      <c r="DK6" s="55">
        <f t="shared" si="12"/>
        <v>21.4</v>
      </c>
      <c r="DL6" s="55">
        <f t="shared" si="12"/>
        <v>20.7</v>
      </c>
      <c r="DM6" s="55">
        <f t="shared" si="12"/>
        <v>17</v>
      </c>
      <c r="DN6" s="55">
        <f t="shared" si="12"/>
        <v>16.5</v>
      </c>
      <c r="DO6" s="55">
        <f t="shared" si="12"/>
        <v>16</v>
      </c>
      <c r="DP6" s="55">
        <f t="shared" si="12"/>
        <v>15.7</v>
      </c>
      <c r="DQ6" s="55">
        <f t="shared" si="12"/>
        <v>14.9</v>
      </c>
      <c r="DR6" s="55" t="str">
        <f>IF(DR8="-","【-】","【"&amp;SUBSTITUTE(TEXT(DR8,"#,##0.0"),"-","△")&amp;"】")</f>
        <v>【24.8】</v>
      </c>
      <c r="DS6" s="55">
        <f>IF(DS8="-",NA(),DS8)</f>
        <v>42.8</v>
      </c>
      <c r="DT6" s="55">
        <f t="shared" ref="DT6:EB6" si="13">IF(DT8="-",NA(),DT8)</f>
        <v>43.4</v>
      </c>
      <c r="DU6" s="55">
        <f t="shared" si="13"/>
        <v>44.9</v>
      </c>
      <c r="DV6" s="55">
        <f t="shared" si="13"/>
        <v>45.4</v>
      </c>
      <c r="DW6" s="55">
        <f t="shared" si="13"/>
        <v>48.6</v>
      </c>
      <c r="DX6" s="55">
        <f t="shared" si="13"/>
        <v>53.8</v>
      </c>
      <c r="DY6" s="55">
        <f t="shared" si="13"/>
        <v>56.1</v>
      </c>
      <c r="DZ6" s="55">
        <f t="shared" si="13"/>
        <v>56.4</v>
      </c>
      <c r="EA6" s="55">
        <f t="shared" si="13"/>
        <v>56.9</v>
      </c>
      <c r="EB6" s="55">
        <f t="shared" si="13"/>
        <v>56.9</v>
      </c>
      <c r="EC6" s="55" t="str">
        <f>IF(EC8="-","【-】","【"&amp;SUBSTITUTE(TEXT(EC8,"#,##0.0"),"-","△")&amp;"】")</f>
        <v>【56.0】</v>
      </c>
      <c r="ED6" s="55">
        <f>IF(ED8="-",NA(),ED8)</f>
        <v>83.4</v>
      </c>
      <c r="EE6" s="55">
        <f t="shared" ref="EE6:EM6" si="14">IF(EE8="-",NA(),EE8)</f>
        <v>81.2</v>
      </c>
      <c r="EF6" s="55">
        <f t="shared" si="14"/>
        <v>79</v>
      </c>
      <c r="EG6" s="55">
        <f t="shared" si="14"/>
        <v>79.3</v>
      </c>
      <c r="EH6" s="55">
        <f t="shared" si="14"/>
        <v>84</v>
      </c>
      <c r="EI6" s="55">
        <f t="shared" si="14"/>
        <v>71</v>
      </c>
      <c r="EJ6" s="55">
        <f t="shared" si="14"/>
        <v>73.2</v>
      </c>
      <c r="EK6" s="55">
        <f t="shared" si="14"/>
        <v>73.400000000000006</v>
      </c>
      <c r="EL6" s="55">
        <f t="shared" si="14"/>
        <v>72.5</v>
      </c>
      <c r="EM6" s="55">
        <f t="shared" si="14"/>
        <v>71.5</v>
      </c>
      <c r="EN6" s="55" t="str">
        <f>IF(EN8="-","【-】","【"&amp;SUBSTITUTE(TEXT(EN8,"#,##0.0"),"-","△")&amp;"】")</f>
        <v>【70.7】</v>
      </c>
      <c r="EO6" s="56">
        <f>IF(EO8="-",NA(),EO8)</f>
        <v>43504400</v>
      </c>
      <c r="EP6" s="56">
        <f t="shared" ref="EP6:EX6" si="15">IF(EP8="-",NA(),EP8)</f>
        <v>44836083</v>
      </c>
      <c r="EQ6" s="56">
        <f t="shared" si="15"/>
        <v>45812317</v>
      </c>
      <c r="ER6" s="56">
        <f t="shared" si="15"/>
        <v>46241250</v>
      </c>
      <c r="ES6" s="56">
        <f t="shared" si="15"/>
        <v>69628275</v>
      </c>
      <c r="ET6" s="56">
        <f t="shared" si="15"/>
        <v>38480542</v>
      </c>
      <c r="EU6" s="56">
        <f t="shared" si="15"/>
        <v>38744035</v>
      </c>
      <c r="EV6" s="56">
        <f t="shared" si="15"/>
        <v>40117620</v>
      </c>
      <c r="EW6" s="56">
        <f t="shared" si="15"/>
        <v>42330999</v>
      </c>
      <c r="EX6" s="56">
        <f t="shared" si="15"/>
        <v>47725874</v>
      </c>
      <c r="EY6" s="56" t="str">
        <f>IF(EY8="-","【-】","【"&amp;SUBSTITUTE(TEXT(EY8,"#,##0"),"-","△")&amp;"】")</f>
        <v>【49,765,843】</v>
      </c>
    </row>
    <row r="7" spans="1:155" s="57" customFormat="1">
      <c r="A7" s="38" t="s">
        <v>156</v>
      </c>
      <c r="B7" s="53">
        <f t="shared" ref="B7:AH7" si="16">B8</f>
        <v>2021</v>
      </c>
      <c r="C7" s="53">
        <f t="shared" si="16"/>
        <v>221309</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ド</v>
      </c>
      <c r="T7" s="53" t="str">
        <f t="shared" si="16"/>
        <v>救 感 へ</v>
      </c>
      <c r="U7" s="54">
        <f>U8</f>
        <v>795771</v>
      </c>
      <c r="V7" s="54">
        <f>V8</f>
        <v>6517</v>
      </c>
      <c r="W7" s="53" t="str">
        <f>W8</f>
        <v>第２種該当</v>
      </c>
      <c r="X7" s="53" t="str">
        <f t="shared" si="16"/>
        <v>-</v>
      </c>
      <c r="Y7" s="53" t="str">
        <f t="shared" si="16"/>
        <v>１３：１</v>
      </c>
      <c r="Z7" s="54">
        <f t="shared" si="16"/>
        <v>36</v>
      </c>
      <c r="AA7" s="54" t="str">
        <f t="shared" si="16"/>
        <v>-</v>
      </c>
      <c r="AB7" s="54" t="str">
        <f t="shared" si="16"/>
        <v>-</v>
      </c>
      <c r="AC7" s="54" t="str">
        <f t="shared" si="16"/>
        <v>-</v>
      </c>
      <c r="AD7" s="54">
        <f t="shared" si="16"/>
        <v>4</v>
      </c>
      <c r="AE7" s="54">
        <f t="shared" si="16"/>
        <v>40</v>
      </c>
      <c r="AF7" s="54">
        <f t="shared" si="16"/>
        <v>35</v>
      </c>
      <c r="AG7" s="54" t="str">
        <f t="shared" si="16"/>
        <v>-</v>
      </c>
      <c r="AH7" s="54">
        <f t="shared" si="16"/>
        <v>35</v>
      </c>
      <c r="AI7" s="55">
        <f>AI8</f>
        <v>106</v>
      </c>
      <c r="AJ7" s="55">
        <f t="shared" ref="AJ7:AR7" si="17">AJ8</f>
        <v>101.5</v>
      </c>
      <c r="AK7" s="55">
        <f t="shared" si="17"/>
        <v>96.4</v>
      </c>
      <c r="AL7" s="55">
        <f t="shared" si="17"/>
        <v>100.4</v>
      </c>
      <c r="AM7" s="55">
        <f t="shared" si="17"/>
        <v>112</v>
      </c>
      <c r="AN7" s="55">
        <f t="shared" si="17"/>
        <v>98.2</v>
      </c>
      <c r="AO7" s="55">
        <f t="shared" si="17"/>
        <v>97.5</v>
      </c>
      <c r="AP7" s="55">
        <f t="shared" si="17"/>
        <v>97.7</v>
      </c>
      <c r="AQ7" s="55">
        <f t="shared" si="17"/>
        <v>100.7</v>
      </c>
      <c r="AR7" s="55">
        <f t="shared" si="17"/>
        <v>101.9</v>
      </c>
      <c r="AS7" s="55"/>
      <c r="AT7" s="55">
        <f>AT8</f>
        <v>57.5</v>
      </c>
      <c r="AU7" s="55">
        <f t="shared" ref="AU7:BC7" si="18">AU8</f>
        <v>55.3</v>
      </c>
      <c r="AV7" s="55">
        <f t="shared" si="18"/>
        <v>54.8</v>
      </c>
      <c r="AW7" s="55">
        <f t="shared" si="18"/>
        <v>44.6</v>
      </c>
      <c r="AX7" s="55">
        <f t="shared" si="18"/>
        <v>45.8</v>
      </c>
      <c r="AY7" s="55">
        <f t="shared" si="18"/>
        <v>78.099999999999994</v>
      </c>
      <c r="AZ7" s="55">
        <f t="shared" si="18"/>
        <v>77</v>
      </c>
      <c r="BA7" s="55">
        <f t="shared" si="18"/>
        <v>77.099999999999994</v>
      </c>
      <c r="BB7" s="55">
        <f t="shared" si="18"/>
        <v>73.8</v>
      </c>
      <c r="BC7" s="55">
        <f t="shared" si="18"/>
        <v>67.599999999999994</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141.6</v>
      </c>
      <c r="BO7" s="55"/>
      <c r="BP7" s="55">
        <f>BP8</f>
        <v>72.5</v>
      </c>
      <c r="BQ7" s="55">
        <f t="shared" ref="BQ7:BY7" si="20">BQ8</f>
        <v>68.5</v>
      </c>
      <c r="BR7" s="55">
        <f t="shared" si="20"/>
        <v>76</v>
      </c>
      <c r="BS7" s="55">
        <f t="shared" si="20"/>
        <v>52.2</v>
      </c>
      <c r="BT7" s="55">
        <f t="shared" si="20"/>
        <v>62.4</v>
      </c>
      <c r="BU7" s="55">
        <f t="shared" si="20"/>
        <v>67.900000000000006</v>
      </c>
      <c r="BV7" s="55">
        <f t="shared" si="20"/>
        <v>66.900000000000006</v>
      </c>
      <c r="BW7" s="55">
        <f t="shared" si="20"/>
        <v>66.099999999999994</v>
      </c>
      <c r="BX7" s="55">
        <f t="shared" si="20"/>
        <v>62.3</v>
      </c>
      <c r="BY7" s="55">
        <f t="shared" si="20"/>
        <v>56.5</v>
      </c>
      <c r="BZ7" s="55"/>
      <c r="CA7" s="56">
        <f>CA8</f>
        <v>22288</v>
      </c>
      <c r="CB7" s="56">
        <f t="shared" ref="CB7:CJ7" si="21">CB8</f>
        <v>21608</v>
      </c>
      <c r="CC7" s="56">
        <f t="shared" si="21"/>
        <v>21008</v>
      </c>
      <c r="CD7" s="56">
        <f t="shared" si="21"/>
        <v>21535</v>
      </c>
      <c r="CE7" s="56">
        <f t="shared" si="21"/>
        <v>24637</v>
      </c>
      <c r="CF7" s="56">
        <f t="shared" si="21"/>
        <v>25249</v>
      </c>
      <c r="CG7" s="56">
        <f t="shared" si="21"/>
        <v>25711</v>
      </c>
      <c r="CH7" s="56">
        <f t="shared" si="21"/>
        <v>26415</v>
      </c>
      <c r="CI7" s="56">
        <f t="shared" si="21"/>
        <v>27227</v>
      </c>
      <c r="CJ7" s="56">
        <f t="shared" si="21"/>
        <v>29802</v>
      </c>
      <c r="CK7" s="55"/>
      <c r="CL7" s="56">
        <f>CL8</f>
        <v>10330</v>
      </c>
      <c r="CM7" s="56">
        <f t="shared" ref="CM7:CU7" si="22">CM8</f>
        <v>10071</v>
      </c>
      <c r="CN7" s="56">
        <f t="shared" si="22"/>
        <v>10059</v>
      </c>
      <c r="CO7" s="56">
        <f t="shared" si="22"/>
        <v>10123</v>
      </c>
      <c r="CP7" s="56">
        <f t="shared" si="22"/>
        <v>10631</v>
      </c>
      <c r="CQ7" s="56">
        <f t="shared" si="22"/>
        <v>8852</v>
      </c>
      <c r="CR7" s="56">
        <f t="shared" si="22"/>
        <v>9060</v>
      </c>
      <c r="CS7" s="56">
        <f t="shared" si="22"/>
        <v>9135</v>
      </c>
      <c r="CT7" s="56">
        <f t="shared" si="22"/>
        <v>9509</v>
      </c>
      <c r="CU7" s="56">
        <f t="shared" si="22"/>
        <v>9068</v>
      </c>
      <c r="CV7" s="55"/>
      <c r="CW7" s="55">
        <f>CW8</f>
        <v>110</v>
      </c>
      <c r="CX7" s="55">
        <f t="shared" ref="CX7:DF7" si="23">CX8</f>
        <v>112</v>
      </c>
      <c r="CY7" s="55">
        <f t="shared" si="23"/>
        <v>96.1</v>
      </c>
      <c r="CZ7" s="55">
        <f t="shared" si="23"/>
        <v>117.3</v>
      </c>
      <c r="DA7" s="55">
        <f t="shared" si="23"/>
        <v>109.3</v>
      </c>
      <c r="DB7" s="55">
        <f t="shared" si="23"/>
        <v>70.3</v>
      </c>
      <c r="DC7" s="55">
        <f t="shared" si="23"/>
        <v>71.099999999999994</v>
      </c>
      <c r="DD7" s="55">
        <f t="shared" si="23"/>
        <v>72</v>
      </c>
      <c r="DE7" s="55">
        <f t="shared" si="23"/>
        <v>77.7</v>
      </c>
      <c r="DF7" s="55">
        <f t="shared" si="23"/>
        <v>84.5</v>
      </c>
      <c r="DG7" s="55"/>
      <c r="DH7" s="55">
        <f>DH8</f>
        <v>23</v>
      </c>
      <c r="DI7" s="55">
        <f t="shared" ref="DI7:DQ7" si="24">DI8</f>
        <v>21.6</v>
      </c>
      <c r="DJ7" s="55">
        <f t="shared" si="24"/>
        <v>21.5</v>
      </c>
      <c r="DK7" s="55">
        <f t="shared" si="24"/>
        <v>21.4</v>
      </c>
      <c r="DL7" s="55">
        <f t="shared" si="24"/>
        <v>20.7</v>
      </c>
      <c r="DM7" s="55">
        <f t="shared" si="24"/>
        <v>17</v>
      </c>
      <c r="DN7" s="55">
        <f t="shared" si="24"/>
        <v>16.5</v>
      </c>
      <c r="DO7" s="55">
        <f t="shared" si="24"/>
        <v>16</v>
      </c>
      <c r="DP7" s="55">
        <f t="shared" si="24"/>
        <v>15.7</v>
      </c>
      <c r="DQ7" s="55">
        <f t="shared" si="24"/>
        <v>14.9</v>
      </c>
      <c r="DR7" s="55"/>
      <c r="DS7" s="55">
        <f>DS8</f>
        <v>42.8</v>
      </c>
      <c r="DT7" s="55">
        <f t="shared" ref="DT7:EB7" si="25">DT8</f>
        <v>43.4</v>
      </c>
      <c r="DU7" s="55">
        <f t="shared" si="25"/>
        <v>44.9</v>
      </c>
      <c r="DV7" s="55">
        <f t="shared" si="25"/>
        <v>45.4</v>
      </c>
      <c r="DW7" s="55">
        <f t="shared" si="25"/>
        <v>48.6</v>
      </c>
      <c r="DX7" s="55">
        <f t="shared" si="25"/>
        <v>53.8</v>
      </c>
      <c r="DY7" s="55">
        <f t="shared" si="25"/>
        <v>56.1</v>
      </c>
      <c r="DZ7" s="55">
        <f t="shared" si="25"/>
        <v>56.4</v>
      </c>
      <c r="EA7" s="55">
        <f t="shared" si="25"/>
        <v>56.9</v>
      </c>
      <c r="EB7" s="55">
        <f t="shared" si="25"/>
        <v>56.9</v>
      </c>
      <c r="EC7" s="55"/>
      <c r="ED7" s="55">
        <f>ED8</f>
        <v>83.4</v>
      </c>
      <c r="EE7" s="55">
        <f t="shared" ref="EE7:EM7" si="26">EE8</f>
        <v>81.2</v>
      </c>
      <c r="EF7" s="55">
        <f t="shared" si="26"/>
        <v>79</v>
      </c>
      <c r="EG7" s="55">
        <f t="shared" si="26"/>
        <v>79.3</v>
      </c>
      <c r="EH7" s="55">
        <f t="shared" si="26"/>
        <v>84</v>
      </c>
      <c r="EI7" s="55">
        <f t="shared" si="26"/>
        <v>71</v>
      </c>
      <c r="EJ7" s="55">
        <f t="shared" si="26"/>
        <v>73.2</v>
      </c>
      <c r="EK7" s="55">
        <f t="shared" si="26"/>
        <v>73.400000000000006</v>
      </c>
      <c r="EL7" s="55">
        <f t="shared" si="26"/>
        <v>72.5</v>
      </c>
      <c r="EM7" s="55">
        <f t="shared" si="26"/>
        <v>71.5</v>
      </c>
      <c r="EN7" s="55"/>
      <c r="EO7" s="56">
        <f>EO8</f>
        <v>43504400</v>
      </c>
      <c r="EP7" s="56">
        <f t="shared" ref="EP7:EX7" si="27">EP8</f>
        <v>44836083</v>
      </c>
      <c r="EQ7" s="56">
        <f t="shared" si="27"/>
        <v>45812317</v>
      </c>
      <c r="ER7" s="56">
        <f t="shared" si="27"/>
        <v>46241250</v>
      </c>
      <c r="ES7" s="56">
        <f t="shared" si="27"/>
        <v>69628275</v>
      </c>
      <c r="ET7" s="56">
        <f t="shared" si="27"/>
        <v>38480542</v>
      </c>
      <c r="EU7" s="56">
        <f t="shared" si="27"/>
        <v>38744035</v>
      </c>
      <c r="EV7" s="56">
        <f t="shared" si="27"/>
        <v>40117620</v>
      </c>
      <c r="EW7" s="56">
        <f t="shared" si="27"/>
        <v>42330999</v>
      </c>
      <c r="EX7" s="56">
        <f t="shared" si="27"/>
        <v>47725874</v>
      </c>
      <c r="EY7" s="56"/>
    </row>
    <row r="8" spans="1:155" s="57" customFormat="1">
      <c r="A8" s="38"/>
      <c r="B8" s="58">
        <v>2021</v>
      </c>
      <c r="C8" s="58">
        <v>221309</v>
      </c>
      <c r="D8" s="58">
        <v>46</v>
      </c>
      <c r="E8" s="58">
        <v>6</v>
      </c>
      <c r="F8" s="58">
        <v>0</v>
      </c>
      <c r="G8" s="58">
        <v>3</v>
      </c>
      <c r="H8" s="58" t="s">
        <v>157</v>
      </c>
      <c r="I8" s="58" t="s">
        <v>158</v>
      </c>
      <c r="J8" s="58" t="s">
        <v>159</v>
      </c>
      <c r="K8" s="58" t="s">
        <v>160</v>
      </c>
      <c r="L8" s="58" t="s">
        <v>161</v>
      </c>
      <c r="M8" s="58" t="s">
        <v>162</v>
      </c>
      <c r="N8" s="58" t="s">
        <v>163</v>
      </c>
      <c r="O8" s="58" t="s">
        <v>164</v>
      </c>
      <c r="P8" s="58" t="s">
        <v>165</v>
      </c>
      <c r="Q8" s="59">
        <v>7</v>
      </c>
      <c r="R8" s="58" t="s">
        <v>39</v>
      </c>
      <c r="S8" s="58" t="s">
        <v>166</v>
      </c>
      <c r="T8" s="58" t="s">
        <v>167</v>
      </c>
      <c r="U8" s="59">
        <v>795771</v>
      </c>
      <c r="V8" s="59">
        <v>6517</v>
      </c>
      <c r="W8" s="58" t="s">
        <v>168</v>
      </c>
      <c r="X8" s="58" t="s">
        <v>39</v>
      </c>
      <c r="Y8" s="60" t="s">
        <v>169</v>
      </c>
      <c r="Z8" s="59">
        <v>36</v>
      </c>
      <c r="AA8" s="59" t="s">
        <v>39</v>
      </c>
      <c r="AB8" s="59" t="s">
        <v>39</v>
      </c>
      <c r="AC8" s="59" t="s">
        <v>39</v>
      </c>
      <c r="AD8" s="59">
        <v>4</v>
      </c>
      <c r="AE8" s="59">
        <v>40</v>
      </c>
      <c r="AF8" s="59">
        <v>35</v>
      </c>
      <c r="AG8" s="59" t="s">
        <v>39</v>
      </c>
      <c r="AH8" s="59">
        <v>35</v>
      </c>
      <c r="AI8" s="61">
        <v>106</v>
      </c>
      <c r="AJ8" s="61">
        <v>101.5</v>
      </c>
      <c r="AK8" s="61">
        <v>96.4</v>
      </c>
      <c r="AL8" s="61">
        <v>100.4</v>
      </c>
      <c r="AM8" s="61">
        <v>112</v>
      </c>
      <c r="AN8" s="61">
        <v>98.2</v>
      </c>
      <c r="AO8" s="61">
        <v>97.5</v>
      </c>
      <c r="AP8" s="61">
        <v>97.7</v>
      </c>
      <c r="AQ8" s="61">
        <v>100.7</v>
      </c>
      <c r="AR8" s="61">
        <v>101.9</v>
      </c>
      <c r="AS8" s="61">
        <v>106.2</v>
      </c>
      <c r="AT8" s="61">
        <v>57.5</v>
      </c>
      <c r="AU8" s="61">
        <v>55.3</v>
      </c>
      <c r="AV8" s="61">
        <v>54.8</v>
      </c>
      <c r="AW8" s="61">
        <v>44.6</v>
      </c>
      <c r="AX8" s="61">
        <v>45.8</v>
      </c>
      <c r="AY8" s="61">
        <v>78.099999999999994</v>
      </c>
      <c r="AZ8" s="61">
        <v>77</v>
      </c>
      <c r="BA8" s="61">
        <v>77.099999999999994</v>
      </c>
      <c r="BB8" s="61">
        <v>73.8</v>
      </c>
      <c r="BC8" s="61">
        <v>67.599999999999994</v>
      </c>
      <c r="BD8" s="61">
        <v>86.6</v>
      </c>
      <c r="BE8" s="62">
        <v>0</v>
      </c>
      <c r="BF8" s="62">
        <v>0</v>
      </c>
      <c r="BG8" s="62">
        <v>0</v>
      </c>
      <c r="BH8" s="62">
        <v>0</v>
      </c>
      <c r="BI8" s="62">
        <v>0</v>
      </c>
      <c r="BJ8" s="62">
        <v>114.4</v>
      </c>
      <c r="BK8" s="62">
        <v>117</v>
      </c>
      <c r="BL8" s="62">
        <v>118.8</v>
      </c>
      <c r="BM8" s="62">
        <v>136</v>
      </c>
      <c r="BN8" s="62">
        <v>141.6</v>
      </c>
      <c r="BO8" s="62">
        <v>70.7</v>
      </c>
      <c r="BP8" s="61">
        <v>72.5</v>
      </c>
      <c r="BQ8" s="61">
        <v>68.5</v>
      </c>
      <c r="BR8" s="61">
        <v>76</v>
      </c>
      <c r="BS8" s="61">
        <v>52.2</v>
      </c>
      <c r="BT8" s="61">
        <v>62.4</v>
      </c>
      <c r="BU8" s="61">
        <v>67.900000000000006</v>
      </c>
      <c r="BV8" s="61">
        <v>66.900000000000006</v>
      </c>
      <c r="BW8" s="61">
        <v>66.099999999999994</v>
      </c>
      <c r="BX8" s="61">
        <v>62.3</v>
      </c>
      <c r="BY8" s="61">
        <v>56.5</v>
      </c>
      <c r="BZ8" s="61">
        <v>67.099999999999994</v>
      </c>
      <c r="CA8" s="62">
        <v>22288</v>
      </c>
      <c r="CB8" s="62">
        <v>21608</v>
      </c>
      <c r="CC8" s="62">
        <v>21008</v>
      </c>
      <c r="CD8" s="62">
        <v>21535</v>
      </c>
      <c r="CE8" s="62">
        <v>24637</v>
      </c>
      <c r="CF8" s="62">
        <v>25249</v>
      </c>
      <c r="CG8" s="62">
        <v>25711</v>
      </c>
      <c r="CH8" s="62">
        <v>26415</v>
      </c>
      <c r="CI8" s="62">
        <v>27227</v>
      </c>
      <c r="CJ8" s="62">
        <v>29802</v>
      </c>
      <c r="CK8" s="61">
        <v>59287</v>
      </c>
      <c r="CL8" s="62">
        <v>10330</v>
      </c>
      <c r="CM8" s="62">
        <v>10071</v>
      </c>
      <c r="CN8" s="62">
        <v>10059</v>
      </c>
      <c r="CO8" s="62">
        <v>10123</v>
      </c>
      <c r="CP8" s="62">
        <v>10631</v>
      </c>
      <c r="CQ8" s="62">
        <v>8852</v>
      </c>
      <c r="CR8" s="62">
        <v>9060</v>
      </c>
      <c r="CS8" s="62">
        <v>9135</v>
      </c>
      <c r="CT8" s="62">
        <v>9509</v>
      </c>
      <c r="CU8" s="62">
        <v>9068</v>
      </c>
      <c r="CV8" s="61">
        <v>17202</v>
      </c>
      <c r="CW8" s="62">
        <v>110</v>
      </c>
      <c r="CX8" s="62">
        <v>112</v>
      </c>
      <c r="CY8" s="62">
        <v>96.1</v>
      </c>
      <c r="CZ8" s="62">
        <v>117.3</v>
      </c>
      <c r="DA8" s="62">
        <v>109.3</v>
      </c>
      <c r="DB8" s="62">
        <v>70.3</v>
      </c>
      <c r="DC8" s="62">
        <v>71.099999999999994</v>
      </c>
      <c r="DD8" s="62">
        <v>72</v>
      </c>
      <c r="DE8" s="62">
        <v>77.7</v>
      </c>
      <c r="DF8" s="62">
        <v>84.5</v>
      </c>
      <c r="DG8" s="62">
        <v>56.4</v>
      </c>
      <c r="DH8" s="62">
        <v>23</v>
      </c>
      <c r="DI8" s="62">
        <v>21.6</v>
      </c>
      <c r="DJ8" s="62">
        <v>21.5</v>
      </c>
      <c r="DK8" s="62">
        <v>21.4</v>
      </c>
      <c r="DL8" s="62">
        <v>20.7</v>
      </c>
      <c r="DM8" s="62">
        <v>17</v>
      </c>
      <c r="DN8" s="62">
        <v>16.5</v>
      </c>
      <c r="DO8" s="62">
        <v>16</v>
      </c>
      <c r="DP8" s="62">
        <v>15.7</v>
      </c>
      <c r="DQ8" s="62">
        <v>14.9</v>
      </c>
      <c r="DR8" s="62">
        <v>24.8</v>
      </c>
      <c r="DS8" s="61">
        <v>42.8</v>
      </c>
      <c r="DT8" s="61">
        <v>43.4</v>
      </c>
      <c r="DU8" s="61">
        <v>44.9</v>
      </c>
      <c r="DV8" s="61">
        <v>45.4</v>
      </c>
      <c r="DW8" s="61">
        <v>48.6</v>
      </c>
      <c r="DX8" s="61">
        <v>53.8</v>
      </c>
      <c r="DY8" s="61">
        <v>56.1</v>
      </c>
      <c r="DZ8" s="61">
        <v>56.4</v>
      </c>
      <c r="EA8" s="61">
        <v>56.9</v>
      </c>
      <c r="EB8" s="61">
        <v>56.9</v>
      </c>
      <c r="EC8" s="61">
        <v>56</v>
      </c>
      <c r="ED8" s="61">
        <v>83.4</v>
      </c>
      <c r="EE8" s="61">
        <v>81.2</v>
      </c>
      <c r="EF8" s="61">
        <v>79</v>
      </c>
      <c r="EG8" s="61">
        <v>79.3</v>
      </c>
      <c r="EH8" s="61">
        <v>84</v>
      </c>
      <c r="EI8" s="61">
        <v>71</v>
      </c>
      <c r="EJ8" s="61">
        <v>73.2</v>
      </c>
      <c r="EK8" s="61">
        <v>73.400000000000006</v>
      </c>
      <c r="EL8" s="61">
        <v>72.5</v>
      </c>
      <c r="EM8" s="61">
        <v>71.5</v>
      </c>
      <c r="EN8" s="61">
        <v>70.7</v>
      </c>
      <c r="EO8" s="62">
        <v>43504400</v>
      </c>
      <c r="EP8" s="62">
        <v>44836083</v>
      </c>
      <c r="EQ8" s="62">
        <v>45812317</v>
      </c>
      <c r="ER8" s="62">
        <v>46241250</v>
      </c>
      <c r="ES8" s="62">
        <v>69628275</v>
      </c>
      <c r="ET8" s="62">
        <v>38480542</v>
      </c>
      <c r="EU8" s="62">
        <v>38744035</v>
      </c>
      <c r="EV8" s="62">
        <v>40117620</v>
      </c>
      <c r="EW8" s="62">
        <v>42330999</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2023-01-20T00:36:44Z</cp:lastPrinted>
  <dcterms:created xsi:type="dcterms:W3CDTF">2022-12-01T02:23:59Z</dcterms:created>
  <dcterms:modified xsi:type="dcterms:W3CDTF">2023-01-25T01:02:14Z</dcterms:modified>
  <cp:category/>
</cp:coreProperties>
</file>