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cCNFrpPjeFzTbiGFZ2ACy+TQzqEZD5JgDuxEKcLtxhwKkEfivmBy+kiLxH6+4xYEv0au52F5EHAFpRPIstq+2g==" workbookSaltValue="V5VX4eFnLmKCXJxsvlLEL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LP8" i="4" s="1"/>
  <c r="AA6" i="5"/>
  <c r="JW8" i="4" s="1"/>
  <c r="Z6" i="5"/>
  <c r="Y6" i="5"/>
  <c r="X6" i="5"/>
  <c r="EG12" i="4" s="1"/>
  <c r="W6" i="5"/>
  <c r="CN12" i="4" s="1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G90" i="4"/>
  <c r="F90" i="4"/>
  <c r="E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AU12" i="4"/>
  <c r="B12" i="4"/>
  <c r="JW10" i="4"/>
  <c r="ID10" i="4"/>
  <c r="FZ10" i="4"/>
  <c r="CN10" i="4"/>
  <c r="AU10" i="4"/>
  <c r="B10" i="4"/>
  <c r="ID8" i="4"/>
  <c r="FZ8" i="4"/>
  <c r="EG8" i="4"/>
  <c r="CN8" i="4"/>
  <c r="AU8" i="4"/>
  <c r="B6" i="4"/>
  <c r="FL32" i="4" l="1"/>
  <c r="CS78" i="4"/>
  <c r="BX54" i="4"/>
  <c r="BX32" i="4"/>
  <c r="IZ32" i="4"/>
  <c r="MN54" i="4"/>
  <c r="MN32" i="4"/>
  <c r="MH78" i="4"/>
  <c r="IZ54" i="4"/>
  <c r="HM78" i="4"/>
  <c r="FL54" i="4"/>
  <c r="C11" i="5"/>
  <c r="D11" i="5"/>
  <c r="E11" i="5"/>
  <c r="B11" i="5"/>
  <c r="AE54" i="4" l="1"/>
  <c r="KU54" i="4"/>
  <c r="KU32" i="4"/>
  <c r="FH78" i="4"/>
  <c r="DS54" i="4"/>
  <c r="DS32" i="4"/>
  <c r="KC78" i="4"/>
  <c r="HG54" i="4"/>
  <c r="HG32" i="4"/>
  <c r="AN78" i="4"/>
  <c r="AE32" i="4"/>
  <c r="DD54" i="4"/>
  <c r="U78" i="4"/>
  <c r="P54" i="4"/>
  <c r="P32" i="4"/>
  <c r="EO78" i="4"/>
  <c r="DD32" i="4"/>
  <c r="KF54" i="4"/>
  <c r="KF32" i="4"/>
  <c r="JJ78" i="4"/>
  <c r="GR54" i="4"/>
  <c r="GR32" i="4"/>
  <c r="LO78" i="4"/>
  <c r="GT78" i="4"/>
  <c r="EW54" i="4"/>
  <c r="EW32" i="4"/>
  <c r="LY54" i="4"/>
  <c r="IK54" i="4"/>
  <c r="BZ78" i="4"/>
  <c r="BI54" i="4"/>
  <c r="BI32" i="4"/>
  <c r="LY32" i="4"/>
  <c r="IK32" i="4"/>
  <c r="LJ32" i="4"/>
  <c r="KV78" i="4"/>
  <c r="HV54" i="4"/>
  <c r="HV32" i="4"/>
  <c r="GA78" i="4"/>
  <c r="EH54" i="4"/>
  <c r="EH32" i="4"/>
  <c r="BG78" i="4"/>
  <c r="AT54" i="4"/>
  <c r="AT32" i="4"/>
  <c r="LJ54" i="4"/>
</calcChain>
</file>

<file path=xl/sharedStrings.xml><?xml version="1.0" encoding="utf-8"?>
<sst xmlns="http://schemas.openxmlformats.org/spreadsheetml/2006/main" count="325" uniqueCount="184">
  <si>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</si>
  <si>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</si>
  <si>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</si>
  <si>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</si>
  <si>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</si>
  <si>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</si>
  <si>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</si>
  <si>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</si>
  <si>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</si>
  <si>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</si>
  <si>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</si>
  <si>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</si>
  <si>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</si>
  <si>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</si>
  <si>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</si>
  <si>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</si>
  <si>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</si>
  <si>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</si>
  <si>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</si>
  <si>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</si>
  <si>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</si>
  <si>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</si>
  <si>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</si>
  <si>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</si>
  <si>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</si>
  <si>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</si>
  <si>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</si>
  <si>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</si>
  <si>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</si>
  <si>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</si>
  <si>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</si>
  <si>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</si>
  <si>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</si>
  <si>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</si>
  <si>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</si>
  <si>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</si>
  <si>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</si>
  <si>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</si>
  <si>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</si>
  <si>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</si>
  <si>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</si>
  <si>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</si>
  <si>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</si>
  <si>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</si>
  <si>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</si>
  <si>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</si>
  <si>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</si>
  <si>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</si>
  <si>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</si>
  <si>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</si>
  <si>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</si>
  <si>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</si>
  <si>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</si>
  <si>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</si>
  <si>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</si>
  <si>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</si>
  <si>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</si>
  <si>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</si>
  <si>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</si>
  <si>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</si>
  <si>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</si>
  <si>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</si>
  <si>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</si>
  <si>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</si>
  <si>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</si>
  <si>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</si>
  <si>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</si>
  <si>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</si>
  <si>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</si>
  <si>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</si>
  <si>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</si>
  <si>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</si>
  <si>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</si>
  <si>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</si>
  <si>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</si>
  <si>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</si>
  <si>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</si>
  <si>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</si>
  <si>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</si>
  <si>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</si>
  <si>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</si>
  <si>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</si>
  <si>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</si>
  <si>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</si>
  <si>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</si>
  <si>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</si>
  <si>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</si>
  <si>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</si>
  <si>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</si>
  <si>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</si>
  <si>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</si>
  <si>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</si>
  <si>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</si>
  <si>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</si>
  <si>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</si>
  <si>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</si>
  <si>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</si>
  <si>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</si>
  <si>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</si>
  <si>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</si>
  <si>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</si>
  <si>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</si>
  <si>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</si>
  <si>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</si>
  <si>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</si>
  <si>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</si>
  <si>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</si>
  <si>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</si>
  <si>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</si>
  <si>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</si>
  <si>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</si>
  <si>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</si>
  <si>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</si>
  <si>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</si>
  <si>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</si>
  <si>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</si>
  <si>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</si>
  <si>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</si>
  <si>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</si>
  <si>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</si>
  <si>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</si>
  <si>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</si>
  <si>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</si>
  <si>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</si>
  <si>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</si>
  <si>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</si>
  <si>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</si>
  <si>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</si>
  <si>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</si>
  <si>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</si>
  <si>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</si>
  <si>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</si>
  <si>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</si>
  <si>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</si>
  <si>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</si>
  <si>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</si>
  <si>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</si>
  <si>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</si>
  <si>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</si>
  <si>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</si>
  <si>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</si>
  <si>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</si>
  <si>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</si>
  <si>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</si>
  <si>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</si>
  <si>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</si>
  <si>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</si>
  <si>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</si>
  <si>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</si>
  <si>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</si>
  <si>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</si>
  <si>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</si>
  <si>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</si>
  <si>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</si>
  <si>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</si>
  <si>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</si>
  <si>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</si>
  <si>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</si>
  <si>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</si>
  <si>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</si>
  <si>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</si>
  <si>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</si>
  <si>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</si>
  <si>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</si>
  <si>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</si>
  <si>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</si>
  <si>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</si>
  <si>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</si>
  <si>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</si>
  <si>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</si>
  <si>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</si>
  <si>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</si>
  <si>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対象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</si>
  <si>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</si>
  <si>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</si>
  <si>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</si>
  <si>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</si>
  <si>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</si>
  <si>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</si>
  <si>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</si>
  <si>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浜松市リハビリテーション病院は、地域のリハビリテーション医療の中核を担う病院として、急性期後の患者が安心して日常生活や社会に復帰できるよう、専門的な医療や支援を行っており、質の高い回復期医療を提供している。</t>
    <rPh sb="0" eb="3">
      <t>ハママツシ</t>
    </rPh>
    <rPh sb="12" eb="14">
      <t>ビョウイン</t>
    </rPh>
    <rPh sb="16" eb="18">
      <t>チイキ</t>
    </rPh>
    <rPh sb="28" eb="30">
      <t>イリョウ</t>
    </rPh>
    <rPh sb="31" eb="33">
      <t>チュウカク</t>
    </rPh>
    <rPh sb="34" eb="35">
      <t>ニナ</t>
    </rPh>
    <rPh sb="36" eb="38">
      <t>ビョウイン</t>
    </rPh>
    <rPh sb="42" eb="45">
      <t>キュウセイキ</t>
    </rPh>
    <rPh sb="45" eb="46">
      <t>ゴ</t>
    </rPh>
    <rPh sb="47" eb="49">
      <t>カンジャ</t>
    </rPh>
    <rPh sb="50" eb="52">
      <t>アンシン</t>
    </rPh>
    <rPh sb="54" eb="56">
      <t>ニチジョウ</t>
    </rPh>
    <rPh sb="56" eb="58">
      <t>セイカツ</t>
    </rPh>
    <rPh sb="59" eb="61">
      <t>シャカイ</t>
    </rPh>
    <rPh sb="62" eb="64">
      <t>フッキ</t>
    </rPh>
    <rPh sb="70" eb="73">
      <t>センモンテキ</t>
    </rPh>
    <rPh sb="74" eb="76">
      <t>イリョウ</t>
    </rPh>
    <rPh sb="77" eb="79">
      <t>シエン</t>
    </rPh>
    <rPh sb="80" eb="81">
      <t>オコナ</t>
    </rPh>
    <rPh sb="86" eb="87">
      <t>シツ</t>
    </rPh>
    <rPh sb="88" eb="89">
      <t>タカ</t>
    </rPh>
    <rPh sb="90" eb="92">
      <t>カイフク</t>
    </rPh>
    <rPh sb="92" eb="93">
      <t>キ</t>
    </rPh>
    <rPh sb="93" eb="95">
      <t>イリョウ</t>
    </rPh>
    <rPh sb="96" eb="98">
      <t>テイキョウ</t>
    </rPh>
    <phoneticPr fontId="5"/>
  </si>
  <si>
    <t>経常収支比率は過去5年100％を超えており、医業収支比率も高い水準を維持している。
病床利用率は、新型コロナウイルス感染症の影響で一時的に低下したものの、綿密な入退院管理を継続して行った結果、ほぼ満床状態の95.2％となっている。
入院患者1人1日当たり収益は、専門職の人員確保に継続して努め、患者1人当たりのリハビリ提供単位数を維持しているほか、上位の施設基準を満たし体制強化加算1を取得するなど、過去5年において前年度比100％以上で推移している。</t>
    <rPh sb="0" eb="2">
      <t>ケイジョウ</t>
    </rPh>
    <rPh sb="2" eb="4">
      <t>シュウシ</t>
    </rPh>
    <rPh sb="4" eb="6">
      <t>ヒリツ</t>
    </rPh>
    <rPh sb="7" eb="9">
      <t>カコ</t>
    </rPh>
    <rPh sb="10" eb="11">
      <t>ネン</t>
    </rPh>
    <rPh sb="16" eb="17">
      <t>コ</t>
    </rPh>
    <rPh sb="22" eb="24">
      <t>イギョウ</t>
    </rPh>
    <rPh sb="24" eb="26">
      <t>シュウシ</t>
    </rPh>
    <rPh sb="26" eb="28">
      <t>ヒリツ</t>
    </rPh>
    <rPh sb="29" eb="30">
      <t>タカ</t>
    </rPh>
    <rPh sb="31" eb="33">
      <t>スイジュン</t>
    </rPh>
    <rPh sb="34" eb="36">
      <t>イジ</t>
    </rPh>
    <rPh sb="67" eb="68">
      <t>テキ</t>
    </rPh>
    <rPh sb="86" eb="88">
      <t>ケイゾク</t>
    </rPh>
    <rPh sb="165" eb="167">
      <t>イジ</t>
    </rPh>
    <rPh sb="174" eb="176">
      <t>ジョウイ</t>
    </rPh>
    <rPh sb="185" eb="187">
      <t>タイセイ</t>
    </rPh>
    <rPh sb="187" eb="189">
      <t>キョウカ</t>
    </rPh>
    <rPh sb="189" eb="191">
      <t>カサン</t>
    </rPh>
    <rPh sb="193" eb="195">
      <t>シュトク</t>
    </rPh>
    <rPh sb="200" eb="202">
      <t>カコ</t>
    </rPh>
    <rPh sb="203" eb="204">
      <t>ネン</t>
    </rPh>
    <rPh sb="211" eb="212">
      <t>ヒ</t>
    </rPh>
    <rPh sb="216" eb="218">
      <t>イジョウ</t>
    </rPh>
    <rPh sb="219" eb="221">
      <t>スイイ</t>
    </rPh>
    <phoneticPr fontId="5"/>
  </si>
  <si>
    <t>平成11年度に国から国立浜松病院の移譲を受け、浜松市リハビリテーション病院を開設したが、病院施設の老朽化が著しい状態であったため、建て替えを行い、平成26年度に新病院を開院している。
医療機器は、新病院開院時に整備した機器が更新時期を向かえるため、順次更新が必要な状態となっている。</t>
    <rPh sb="0" eb="2">
      <t>ヘイセイ</t>
    </rPh>
    <rPh sb="4" eb="6">
      <t>ネンド</t>
    </rPh>
    <rPh sb="7" eb="8">
      <t>クニ</t>
    </rPh>
    <rPh sb="10" eb="12">
      <t>コクリツ</t>
    </rPh>
    <rPh sb="12" eb="14">
      <t>ハママツ</t>
    </rPh>
    <rPh sb="14" eb="16">
      <t>ビョウイン</t>
    </rPh>
    <rPh sb="17" eb="19">
      <t>イジョウ</t>
    </rPh>
    <rPh sb="20" eb="21">
      <t>ウ</t>
    </rPh>
    <rPh sb="23" eb="26">
      <t>ハママツシ</t>
    </rPh>
    <rPh sb="35" eb="37">
      <t>ビョウイン</t>
    </rPh>
    <rPh sb="38" eb="40">
      <t>カイセツ</t>
    </rPh>
    <rPh sb="44" eb="46">
      <t>ビョウイン</t>
    </rPh>
    <rPh sb="46" eb="48">
      <t>シセツ</t>
    </rPh>
    <rPh sb="49" eb="52">
      <t>ロウキュウカ</t>
    </rPh>
    <rPh sb="53" eb="54">
      <t>イチジル</t>
    </rPh>
    <rPh sb="56" eb="58">
      <t>ジョウタイ</t>
    </rPh>
    <rPh sb="65" eb="66">
      <t>タ</t>
    </rPh>
    <rPh sb="67" eb="68">
      <t>カ</t>
    </rPh>
    <rPh sb="70" eb="71">
      <t>オコナ</t>
    </rPh>
    <rPh sb="73" eb="75">
      <t>ヘイセイ</t>
    </rPh>
    <rPh sb="77" eb="79">
      <t>ネンド</t>
    </rPh>
    <rPh sb="80" eb="83">
      <t>シンビョウイン</t>
    </rPh>
    <rPh sb="84" eb="86">
      <t>カイイン</t>
    </rPh>
    <rPh sb="92" eb="94">
      <t>イリョウ</t>
    </rPh>
    <rPh sb="94" eb="96">
      <t>キキ</t>
    </rPh>
    <rPh sb="98" eb="101">
      <t>シンビョウイン</t>
    </rPh>
    <rPh sb="101" eb="103">
      <t>カイイン</t>
    </rPh>
    <rPh sb="103" eb="104">
      <t>ジ</t>
    </rPh>
    <rPh sb="105" eb="107">
      <t>セイビ</t>
    </rPh>
    <rPh sb="109" eb="111">
      <t>キキ</t>
    </rPh>
    <rPh sb="112" eb="114">
      <t>コウシン</t>
    </rPh>
    <rPh sb="114" eb="116">
      <t>ジキ</t>
    </rPh>
    <rPh sb="117" eb="118">
      <t>ム</t>
    </rPh>
    <rPh sb="124" eb="126">
      <t>ジュンジ</t>
    </rPh>
    <rPh sb="126" eb="128">
      <t>コウシン</t>
    </rPh>
    <rPh sb="129" eb="131">
      <t>ヒツヨウ</t>
    </rPh>
    <rPh sb="132" eb="134">
      <t>ジョウタイ</t>
    </rPh>
    <phoneticPr fontId="5"/>
  </si>
  <si>
    <t>浜松市リハビリテーション病院は、平成18年度から指定管理制度を導入し、平成26年度からは新病院での運用となっている。令和3年度も、指定管理者の効率的な病院経営のもと、専門的かつ高度なリハビリテーション医療を提供している。
今後については、必要な医療機器の更新需要に対し、中期的な更新計画を作成し、順次更新するとともに、更なる経営改善に取り組む。</t>
    <rPh sb="0" eb="3">
      <t>ハママツシ</t>
    </rPh>
    <rPh sb="12" eb="14">
      <t>ビョウイン</t>
    </rPh>
    <rPh sb="16" eb="18">
      <t>ヘイセイ</t>
    </rPh>
    <rPh sb="20" eb="22">
      <t>ネンド</t>
    </rPh>
    <rPh sb="24" eb="26">
      <t>シテイ</t>
    </rPh>
    <rPh sb="26" eb="28">
      <t>カンリ</t>
    </rPh>
    <rPh sb="28" eb="30">
      <t>セイド</t>
    </rPh>
    <rPh sb="31" eb="33">
      <t>ドウニュウ</t>
    </rPh>
    <rPh sb="35" eb="37">
      <t>ヘイセイ</t>
    </rPh>
    <rPh sb="39" eb="41">
      <t>ネンド</t>
    </rPh>
    <rPh sb="44" eb="47">
      <t>シンビョウイン</t>
    </rPh>
    <rPh sb="49" eb="51">
      <t>ウンヨウ</t>
    </rPh>
    <rPh sb="65" eb="67">
      <t>シテイ</t>
    </rPh>
    <rPh sb="67" eb="70">
      <t>カンリシャ</t>
    </rPh>
    <rPh sb="71" eb="74">
      <t>コウリツテキ</t>
    </rPh>
    <rPh sb="75" eb="77">
      <t>ビョウイン</t>
    </rPh>
    <rPh sb="77" eb="79">
      <t>ケイエイ</t>
    </rPh>
    <rPh sb="83" eb="86">
      <t>センモンテキ</t>
    </rPh>
    <rPh sb="88" eb="90">
      <t>コウド</t>
    </rPh>
    <rPh sb="100" eb="102">
      <t>イリョウ</t>
    </rPh>
    <rPh sb="103" eb="105">
      <t>テイキョウ</t>
    </rPh>
    <rPh sb="111" eb="113">
      <t>コンゴ</t>
    </rPh>
    <rPh sb="119" eb="121">
      <t>ヒツヨウ</t>
    </rPh>
    <rPh sb="122" eb="124">
      <t>イリョウ</t>
    </rPh>
    <rPh sb="124" eb="126">
      <t>キキ</t>
    </rPh>
    <rPh sb="127" eb="129">
      <t>コウシン</t>
    </rPh>
    <rPh sb="129" eb="131">
      <t>ジュヨウ</t>
    </rPh>
    <rPh sb="144" eb="146">
      <t>サクセイ</t>
    </rPh>
    <rPh sb="148" eb="150">
      <t>ジュンジ</t>
    </rPh>
    <rPh sb="150" eb="152">
      <t>コウシン</t>
    </rPh>
    <rPh sb="159" eb="160">
      <t>サラ</t>
    </rPh>
    <rPh sb="162" eb="164">
      <t>ケイエイ</t>
    </rPh>
    <rPh sb="164" eb="166">
      <t>カイゼン</t>
    </rPh>
    <rPh sb="167" eb="168">
      <t>ト</t>
    </rPh>
    <rPh sb="169" eb="170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</si>
</sst>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94.8</c:v>
                </c:pt>
                <c:pt idx="1">
                  <c:v>94.9</c:v>
                </c:pt>
                <c:pt idx="2">
                  <c:v>94.7</c:v>
                </c:pt>
                <c:pt idx="3">
                  <c:v>94.7</c:v>
                </c:pt>
                <c:pt idx="4">
                  <c:v>95.2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B8-4D05-BB2C-BAAE84D9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120384"/>
        <c:axId val="26312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</c:v>
                </c:pt>
                <c:pt idx="1">
                  <c:v>72.099999999999994</c:v>
                </c:pt>
                <c:pt idx="2">
                  <c:v>72.900000000000006</c:v>
                </c:pt>
                <c:pt idx="3">
                  <c:v>64.5</c:v>
                </c:pt>
                <c:pt idx="4">
                  <c:v>63.8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B8-4D05-BB2C-BAAE84D9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120384"/>
        <c:axId val="263122304"/>
      </c:lineChart>
      <c:catAx>
        <c:axId val="263120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3122304"/>
        <c:crosses val="autoZero"/>
        <c:auto val="1"/>
        <c:lblAlgn val="ctr"/>
        <c:lblOffset val="100"/>
        <c:noMultiLvlLbl val="1"/>
      </c:catAx>
      <c:valAx>
        <c:axId val="26312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3120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7011</c:v>
                </c:pt>
                <c:pt idx="1">
                  <c:v>7102</c:v>
                </c:pt>
                <c:pt idx="2">
                  <c:v>7384</c:v>
                </c:pt>
                <c:pt idx="3">
                  <c:v>7942</c:v>
                </c:pt>
                <c:pt idx="4">
                  <c:v>8759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9-478A-8BA8-2768177BC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52352"/>
        <c:axId val="26446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12309</c:v>
                </c:pt>
                <c:pt idx="1">
                  <c:v>12502</c:v>
                </c:pt>
                <c:pt idx="2">
                  <c:v>12970</c:v>
                </c:pt>
                <c:pt idx="3">
                  <c:v>13767</c:v>
                </c:pt>
                <c:pt idx="4">
                  <c:v>14046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F9-478A-8BA8-2768177BC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52352"/>
        <c:axId val="264462720"/>
      </c:lineChart>
      <c:catAx>
        <c:axId val="264452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462720"/>
        <c:crosses val="autoZero"/>
        <c:auto val="1"/>
        <c:lblAlgn val="ctr"/>
        <c:lblOffset val="100"/>
        <c:noMultiLvlLbl val="1"/>
      </c:catAx>
      <c:valAx>
        <c:axId val="26446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4452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35993</c:v>
                </c:pt>
                <c:pt idx="1">
                  <c:v>36655</c:v>
                </c:pt>
                <c:pt idx="2">
                  <c:v>37814</c:v>
                </c:pt>
                <c:pt idx="3">
                  <c:v>39010</c:v>
                </c:pt>
                <c:pt idx="4">
                  <c:v>39654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43-4AA5-9C31-EEBA1852D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01824"/>
        <c:axId val="26470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45494</c:v>
                </c:pt>
                <c:pt idx="1">
                  <c:v>47924</c:v>
                </c:pt>
                <c:pt idx="2">
                  <c:v>48807</c:v>
                </c:pt>
                <c:pt idx="3">
                  <c:v>51594</c:v>
                </c:pt>
                <c:pt idx="4">
                  <c:v>53805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43-4AA5-9C31-EEBA1852D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01824"/>
        <c:axId val="264704000"/>
      </c:lineChart>
      <c:catAx>
        <c:axId val="264701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704000"/>
        <c:crosses val="autoZero"/>
        <c:auto val="1"/>
        <c:lblAlgn val="ctr"/>
        <c:lblOffset val="100"/>
        <c:noMultiLvlLbl val="1"/>
      </c:catAx>
      <c:valAx>
        <c:axId val="26470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470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1.5</c:v>
                </c:pt>
                <c:pt idx="3">
                  <c:v>7.2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AC-44FD-B93B-C7B331DF9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960064"/>
        <c:axId val="26396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90.8</c:v>
                </c:pt>
                <c:pt idx="2">
                  <c:v>81.900000000000006</c:v>
                </c:pt>
                <c:pt idx="3">
                  <c:v>91.6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AC-44FD-B93B-C7B331DF9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60064"/>
        <c:axId val="263961984"/>
      </c:lineChart>
      <c:catAx>
        <c:axId val="263960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3961984"/>
        <c:crosses val="autoZero"/>
        <c:auto val="1"/>
        <c:lblAlgn val="ctr"/>
        <c:lblOffset val="100"/>
        <c:noMultiLvlLbl val="1"/>
      </c:catAx>
      <c:valAx>
        <c:axId val="26396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396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92</c:v>
                </c:pt>
                <c:pt idx="1">
                  <c:v>92.2</c:v>
                </c:pt>
                <c:pt idx="2">
                  <c:v>92.8</c:v>
                </c:pt>
                <c:pt idx="3">
                  <c:v>92.5</c:v>
                </c:pt>
                <c:pt idx="4">
                  <c:v>92.5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1D-4CBE-854C-8007C6FE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008832"/>
        <c:axId val="26401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86</c:v>
                </c:pt>
                <c:pt idx="2">
                  <c:v>86</c:v>
                </c:pt>
                <c:pt idx="3">
                  <c:v>80.7</c:v>
                </c:pt>
                <c:pt idx="4">
                  <c:v>82.3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1D-4CBE-854C-8007C6FE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08832"/>
        <c:axId val="264010752"/>
      </c:lineChart>
      <c:catAx>
        <c:axId val="264008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010752"/>
        <c:crosses val="autoZero"/>
        <c:auto val="1"/>
        <c:lblAlgn val="ctr"/>
        <c:lblOffset val="100"/>
        <c:noMultiLvlLbl val="1"/>
      </c:catAx>
      <c:valAx>
        <c:axId val="26401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008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</c:v>
                </c:pt>
                <c:pt idx="1">
                  <c:v>101.5</c:v>
                </c:pt>
                <c:pt idx="2">
                  <c:v>102.3</c:v>
                </c:pt>
                <c:pt idx="3">
                  <c:v>101.3</c:v>
                </c:pt>
                <c:pt idx="4">
                  <c:v>101.6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C4E-A8AE-9D809EF11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053504"/>
        <c:axId val="26405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97.5</c:v>
                </c:pt>
                <c:pt idx="2">
                  <c:v>96.9</c:v>
                </c:pt>
                <c:pt idx="3">
                  <c:v>101.8</c:v>
                </c:pt>
                <c:pt idx="4">
                  <c:v>106.2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09-4C4E-A8AE-9D809EF11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53504"/>
        <c:axId val="264055424"/>
      </c:lineChart>
      <c:catAx>
        <c:axId val="264053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055424"/>
        <c:crosses val="autoZero"/>
        <c:auto val="1"/>
        <c:lblAlgn val="ctr"/>
        <c:lblOffset val="100"/>
        <c:noMultiLvlLbl val="1"/>
      </c:catAx>
      <c:valAx>
        <c:axId val="26405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64053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28.2</c:v>
                </c:pt>
                <c:pt idx="1">
                  <c:v>32.4</c:v>
                </c:pt>
                <c:pt idx="2">
                  <c:v>36.6</c:v>
                </c:pt>
                <c:pt idx="3">
                  <c:v>40.1</c:v>
                </c:pt>
                <c:pt idx="4">
                  <c:v>43.7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87-4ECC-A393-B9EABC85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099712"/>
        <c:axId val="26424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46.9</c:v>
                </c:pt>
                <c:pt idx="1">
                  <c:v>48.6</c:v>
                </c:pt>
                <c:pt idx="2">
                  <c:v>50.8</c:v>
                </c:pt>
                <c:pt idx="3">
                  <c:v>51.4</c:v>
                </c:pt>
                <c:pt idx="4">
                  <c:v>51.9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87-4ECC-A393-B9EABC85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9712"/>
        <c:axId val="264241152"/>
      </c:lineChart>
      <c:catAx>
        <c:axId val="264099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241152"/>
        <c:crosses val="autoZero"/>
        <c:auto val="1"/>
        <c:lblAlgn val="ctr"/>
        <c:lblOffset val="100"/>
        <c:noMultiLvlLbl val="1"/>
      </c:catAx>
      <c:valAx>
        <c:axId val="26424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099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75.7</c:v>
                </c:pt>
                <c:pt idx="2">
                  <c:v>81.8</c:v>
                </c:pt>
                <c:pt idx="3">
                  <c:v>84.3</c:v>
                </c:pt>
                <c:pt idx="4">
                  <c:v>85.2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4-4953-8C34-A651B0108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83648"/>
        <c:axId val="26428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70.099999999999994</c:v>
                </c:pt>
                <c:pt idx="2">
                  <c:v>72.599999999999994</c:v>
                </c:pt>
                <c:pt idx="3">
                  <c:v>71.900000000000006</c:v>
                </c:pt>
                <c:pt idx="4">
                  <c:v>71.2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E4-4953-8C34-A651B0108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83648"/>
        <c:axId val="264285568"/>
      </c:lineChart>
      <c:catAx>
        <c:axId val="264283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285568"/>
        <c:crosses val="autoZero"/>
        <c:auto val="1"/>
        <c:lblAlgn val="ctr"/>
        <c:lblOffset val="100"/>
        <c:noMultiLvlLbl val="1"/>
      </c:catAx>
      <c:valAx>
        <c:axId val="26428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283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26019507</c:v>
                </c:pt>
                <c:pt idx="1">
                  <c:v>25997240</c:v>
                </c:pt>
                <c:pt idx="2">
                  <c:v>26149636</c:v>
                </c:pt>
                <c:pt idx="3">
                  <c:v>26398942</c:v>
                </c:pt>
                <c:pt idx="4">
                  <c:v>26449773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74-4322-B841-44E77A2D6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14240"/>
        <c:axId val="26432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41975086</c:v>
                </c:pt>
                <c:pt idx="1">
                  <c:v>43785070</c:v>
                </c:pt>
                <c:pt idx="2">
                  <c:v>44436827</c:v>
                </c:pt>
                <c:pt idx="3">
                  <c:v>45896030</c:v>
                </c:pt>
                <c:pt idx="4">
                  <c:v>47415042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74-4322-B841-44E77A2D6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14240"/>
        <c:axId val="264328704"/>
      </c:lineChart>
      <c:catAx>
        <c:axId val="264314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328704"/>
        <c:crosses val="autoZero"/>
        <c:auto val="1"/>
        <c:lblAlgn val="ctr"/>
        <c:lblOffset val="100"/>
        <c:noMultiLvlLbl val="1"/>
      </c:catAx>
      <c:valAx>
        <c:axId val="26432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4314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8.3000000000000007</c:v>
                </c:pt>
                <c:pt idx="1">
                  <c:v>8</c:v>
                </c:pt>
                <c:pt idx="2">
                  <c:v>7.7</c:v>
                </c:pt>
                <c:pt idx="3">
                  <c:v>8.4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E1-4085-8A96-3322F30EF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75296"/>
        <c:axId val="26437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20.7</c:v>
                </c:pt>
                <c:pt idx="1">
                  <c:v>20.6</c:v>
                </c:pt>
                <c:pt idx="2">
                  <c:v>20.5</c:v>
                </c:pt>
                <c:pt idx="3">
                  <c:v>20.2</c:v>
                </c:pt>
                <c:pt idx="4">
                  <c:v>20.2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E1-4085-8A96-3322F30EF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75296"/>
        <c:axId val="264377472"/>
      </c:lineChart>
      <c:catAx>
        <c:axId val="264375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377472"/>
        <c:crosses val="autoZero"/>
        <c:auto val="1"/>
        <c:lblAlgn val="ctr"/>
        <c:lblOffset val="100"/>
        <c:noMultiLvlLbl val="1"/>
      </c:catAx>
      <c:valAx>
        <c:axId val="26437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375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75.599999999999994</c:v>
                </c:pt>
                <c:pt idx="1">
                  <c:v>77.8</c:v>
                </c:pt>
                <c:pt idx="2">
                  <c:v>77.400000000000006</c:v>
                </c:pt>
                <c:pt idx="3">
                  <c:v>73.8</c:v>
                </c:pt>
                <c:pt idx="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B6-45F7-A77A-3665CA74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24064"/>
        <c:axId val="26442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59.4</c:v>
                </c:pt>
                <c:pt idx="2">
                  <c:v>59.9</c:v>
                </c:pt>
                <c:pt idx="3">
                  <c:v>63.4</c:v>
                </c:pt>
                <c:pt idx="4">
                  <c:v>61.3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B6-45F7-A77A-3665CA74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24064"/>
        <c:axId val="264426240"/>
      </c:lineChart>
      <c:catAx>
        <c:axId val="26442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4426240"/>
        <c:crosses val="autoZero"/>
        <c:auto val="1"/>
        <c:lblAlgn val="ctr"/>
        <c:lblOffset val="100"/>
        <c:noMultiLvlLbl val="1"/>
      </c:catAx>
      <c:valAx>
        <c:axId val="26442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442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JA52" zoomScaleNormal="100" zoomScaleSheetLayoutView="70" workbookViewId="0">
      <selection activeCell="NJ54" sqref="NJ54:NX6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49" t="str">
        <f>データ!H6</f>
        <v>静岡県浜松市　浜松市リハビリテーション病院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200床以上～300床未満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180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>
        <f>データ!AA6</f>
        <v>45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>
      <c r="A10" s="2"/>
      <c r="B10" s="130" t="str">
        <f>データ!P6</f>
        <v>指定管理者(代行制)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4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対象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-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-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225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9">
        <f>データ!U6</f>
        <v>795771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17424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非該当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非該当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１５：１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175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>
        <f>データ!AG6</f>
        <v>45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220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63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180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2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2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2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2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2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2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2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2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2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2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101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101.5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102.3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101.3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101.6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92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92.2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92.8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92.5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92.5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2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3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1.5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7.2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0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94.8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94.9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94.7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94.7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95.2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2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97.2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97.5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96.9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101.8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106.2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85.9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86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86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80.7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82.3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86.8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90.8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81.900000000000006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91.6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100.1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73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72.099999999999994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72.900000000000006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64.5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63.8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5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6"/>
      <c r="NX34" s="107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181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182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35993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36655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37814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39010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39654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7011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7102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7384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7942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8759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75.599999999999994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77.8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77.400000000000006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73.8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75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8.3000000000000007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8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7.7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8.4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8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45494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47924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48807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51594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53805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12309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12502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12970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13767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14046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59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59.4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59.9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63.4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61.3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20.7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20.6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20.5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20.2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20.2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183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28.2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32.4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36.6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40.1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43.7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69.599999999999994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75.7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81.8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84.3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85.2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26019507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25997240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26149636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26398942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26449773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46.9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48.6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50.8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51.4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51.9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67.3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70.099999999999994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72.599999999999994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71.900000000000006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71.2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41975086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43785070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44436827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45896030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47415042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3hPyk3REnVb2ZQJJrzhrLVzlGp/kxO/7jwzCldwxfOqUyLHXWV124OheUZkFusi2kx8zKt11jS5ekd7ZK7Kw3g==" saltValue="IjksECczWtfFP0qBjSjwHQ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disablePrompts="1"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154</v>
      </c>
      <c r="AU5" s="52" t="s">
        <v>155</v>
      </c>
      <c r="AV5" s="52" t="s">
        <v>156</v>
      </c>
      <c r="AW5" s="52" t="s">
        <v>146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154</v>
      </c>
      <c r="BF5" s="52" t="s">
        <v>155</v>
      </c>
      <c r="BG5" s="52" t="s">
        <v>145</v>
      </c>
      <c r="BH5" s="52" t="s">
        <v>146</v>
      </c>
      <c r="BI5" s="52" t="s">
        <v>147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154</v>
      </c>
      <c r="BQ5" s="52" t="s">
        <v>144</v>
      </c>
      <c r="BR5" s="52" t="s">
        <v>156</v>
      </c>
      <c r="BS5" s="52" t="s">
        <v>146</v>
      </c>
      <c r="BT5" s="52" t="s">
        <v>157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154</v>
      </c>
      <c r="CB5" s="52" t="s">
        <v>155</v>
      </c>
      <c r="CC5" s="52" t="s">
        <v>156</v>
      </c>
      <c r="CD5" s="52" t="s">
        <v>158</v>
      </c>
      <c r="CE5" s="52" t="s">
        <v>157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154</v>
      </c>
      <c r="CM5" s="52" t="s">
        <v>155</v>
      </c>
      <c r="CN5" s="52" t="s">
        <v>156</v>
      </c>
      <c r="CO5" s="52" t="s">
        <v>158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155</v>
      </c>
      <c r="CY5" s="52" t="s">
        <v>156</v>
      </c>
      <c r="CZ5" s="52" t="s">
        <v>146</v>
      </c>
      <c r="DA5" s="52" t="s">
        <v>157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154</v>
      </c>
      <c r="DI5" s="52" t="s">
        <v>159</v>
      </c>
      <c r="DJ5" s="52" t="s">
        <v>145</v>
      </c>
      <c r="DK5" s="52" t="s">
        <v>146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154</v>
      </c>
      <c r="DT5" s="52" t="s">
        <v>155</v>
      </c>
      <c r="DU5" s="52" t="s">
        <v>156</v>
      </c>
      <c r="DV5" s="52" t="s">
        <v>146</v>
      </c>
      <c r="DW5" s="52" t="s">
        <v>147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154</v>
      </c>
      <c r="EE5" s="52" t="s">
        <v>155</v>
      </c>
      <c r="EF5" s="52" t="s">
        <v>156</v>
      </c>
      <c r="EG5" s="52" t="s">
        <v>158</v>
      </c>
      <c r="EH5" s="52" t="s">
        <v>147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160</v>
      </c>
      <c r="EO5" s="52" t="s">
        <v>154</v>
      </c>
      <c r="EP5" s="52" t="s">
        <v>155</v>
      </c>
      <c r="EQ5" s="52" t="s">
        <v>156</v>
      </c>
      <c r="ER5" s="52" t="s">
        <v>146</v>
      </c>
      <c r="ES5" s="52" t="s">
        <v>147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>
      <c r="A6" s="38" t="s">
        <v>161</v>
      </c>
      <c r="B6" s="53">
        <f>B8</f>
        <v>2021</v>
      </c>
      <c r="C6" s="53">
        <f t="shared" ref="C6:M6" si="2">C8</f>
        <v>221309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2</v>
      </c>
      <c r="H6" s="158" t="str">
        <f>IF(H8&lt;&gt;I8,H8,"")&amp;IF(I8&lt;&gt;J8,I8,"")&amp;"　"&amp;J8</f>
        <v>静岡県浜松市　浜松市リハビリテーション病院</v>
      </c>
      <c r="I6" s="159"/>
      <c r="J6" s="160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200床以上～300床未満</v>
      </c>
      <c r="O6" s="53" t="str">
        <f>O8</f>
        <v>非設置</v>
      </c>
      <c r="P6" s="53" t="str">
        <f>P8</f>
        <v>指定管理者(代行制)</v>
      </c>
      <c r="Q6" s="54">
        <f t="shared" ref="Q6:AH6" si="3">Q8</f>
        <v>4</v>
      </c>
      <c r="R6" s="53" t="str">
        <f t="shared" si="3"/>
        <v>対象</v>
      </c>
      <c r="S6" s="53" t="str">
        <f t="shared" si="3"/>
        <v>-</v>
      </c>
      <c r="T6" s="53" t="str">
        <f t="shared" si="3"/>
        <v>-</v>
      </c>
      <c r="U6" s="54">
        <f>U8</f>
        <v>795771</v>
      </c>
      <c r="V6" s="54">
        <f>V8</f>
        <v>17424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１５：１</v>
      </c>
      <c r="Z6" s="54">
        <f t="shared" si="3"/>
        <v>180</v>
      </c>
      <c r="AA6" s="54">
        <f t="shared" si="3"/>
        <v>45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225</v>
      </c>
      <c r="AF6" s="54">
        <f t="shared" si="3"/>
        <v>175</v>
      </c>
      <c r="AG6" s="54">
        <f t="shared" si="3"/>
        <v>45</v>
      </c>
      <c r="AH6" s="54">
        <f t="shared" si="3"/>
        <v>220</v>
      </c>
      <c r="AI6" s="55">
        <f>IF(AI8="-",NA(),AI8)</f>
        <v>101</v>
      </c>
      <c r="AJ6" s="55">
        <f t="shared" ref="AJ6:AR6" si="5">IF(AJ8="-",NA(),AJ8)</f>
        <v>101.5</v>
      </c>
      <c r="AK6" s="55">
        <f t="shared" si="5"/>
        <v>102.3</v>
      </c>
      <c r="AL6" s="55">
        <f t="shared" si="5"/>
        <v>101.3</v>
      </c>
      <c r="AM6" s="55">
        <f t="shared" si="5"/>
        <v>101.6</v>
      </c>
      <c r="AN6" s="55">
        <f t="shared" si="5"/>
        <v>97.2</v>
      </c>
      <c r="AO6" s="55">
        <f t="shared" si="5"/>
        <v>97.5</v>
      </c>
      <c r="AP6" s="55">
        <f t="shared" si="5"/>
        <v>96.9</v>
      </c>
      <c r="AQ6" s="55">
        <f t="shared" si="5"/>
        <v>101.8</v>
      </c>
      <c r="AR6" s="55">
        <f t="shared" si="5"/>
        <v>106.2</v>
      </c>
      <c r="AS6" s="55" t="str">
        <f>IF(AS8="-","【-】","【"&amp;SUBSTITUTE(TEXT(AS8,"#,##0.0"),"-","△")&amp;"】")</f>
        <v>【106.2】</v>
      </c>
      <c r="AT6" s="55">
        <f>IF(AT8="-",NA(),AT8)</f>
        <v>92</v>
      </c>
      <c r="AU6" s="55">
        <f t="shared" ref="AU6:BC6" si="6">IF(AU8="-",NA(),AU8)</f>
        <v>92.2</v>
      </c>
      <c r="AV6" s="55">
        <f t="shared" si="6"/>
        <v>92.8</v>
      </c>
      <c r="AW6" s="55">
        <f t="shared" si="6"/>
        <v>92.5</v>
      </c>
      <c r="AX6" s="55">
        <f t="shared" si="6"/>
        <v>92.5</v>
      </c>
      <c r="AY6" s="55">
        <f t="shared" si="6"/>
        <v>85.9</v>
      </c>
      <c r="AZ6" s="55">
        <f t="shared" si="6"/>
        <v>86</v>
      </c>
      <c r="BA6" s="55">
        <f t="shared" si="6"/>
        <v>86</v>
      </c>
      <c r="BB6" s="55">
        <f t="shared" si="6"/>
        <v>80.7</v>
      </c>
      <c r="BC6" s="55">
        <f t="shared" si="6"/>
        <v>82.3</v>
      </c>
      <c r="BD6" s="55" t="str">
        <f>IF(BD8="-","【-】","【"&amp;SUBSTITUTE(TEXT(BD8,"#,##0.0"),"-","△")&amp;"】")</f>
        <v>【86.6】</v>
      </c>
      <c r="BE6" s="55">
        <f>IF(BE8="-",NA(),BE8)</f>
        <v>2</v>
      </c>
      <c r="BF6" s="55">
        <f t="shared" ref="BF6:BN6" si="7">IF(BF8="-",NA(),BF8)</f>
        <v>3</v>
      </c>
      <c r="BG6" s="55">
        <f t="shared" si="7"/>
        <v>1.5</v>
      </c>
      <c r="BH6" s="55">
        <f t="shared" si="7"/>
        <v>7.2</v>
      </c>
      <c r="BI6" s="55">
        <f t="shared" si="7"/>
        <v>0</v>
      </c>
      <c r="BJ6" s="55">
        <f t="shared" si="7"/>
        <v>86.8</v>
      </c>
      <c r="BK6" s="55">
        <f t="shared" si="7"/>
        <v>90.8</v>
      </c>
      <c r="BL6" s="55">
        <f t="shared" si="7"/>
        <v>81.900000000000006</v>
      </c>
      <c r="BM6" s="55">
        <f t="shared" si="7"/>
        <v>91.6</v>
      </c>
      <c r="BN6" s="55">
        <f t="shared" si="7"/>
        <v>100.1</v>
      </c>
      <c r="BO6" s="55" t="str">
        <f>IF(BO8="-","【-】","【"&amp;SUBSTITUTE(TEXT(BO8,"#,##0.0"),"-","△")&amp;"】")</f>
        <v>【70.7】</v>
      </c>
      <c r="BP6" s="55">
        <f>IF(BP8="-",NA(),BP8)</f>
        <v>94.8</v>
      </c>
      <c r="BQ6" s="55">
        <f t="shared" ref="BQ6:BY6" si="8">IF(BQ8="-",NA(),BQ8)</f>
        <v>94.9</v>
      </c>
      <c r="BR6" s="55">
        <f t="shared" si="8"/>
        <v>94.7</v>
      </c>
      <c r="BS6" s="55">
        <f t="shared" si="8"/>
        <v>94.7</v>
      </c>
      <c r="BT6" s="55">
        <f t="shared" si="8"/>
        <v>95.2</v>
      </c>
      <c r="BU6" s="55">
        <f t="shared" si="8"/>
        <v>73</v>
      </c>
      <c r="BV6" s="55">
        <f t="shared" si="8"/>
        <v>72.099999999999994</v>
      </c>
      <c r="BW6" s="55">
        <f t="shared" si="8"/>
        <v>72.900000000000006</v>
      </c>
      <c r="BX6" s="55">
        <f t="shared" si="8"/>
        <v>64.5</v>
      </c>
      <c r="BY6" s="55">
        <f t="shared" si="8"/>
        <v>63.8</v>
      </c>
      <c r="BZ6" s="55" t="str">
        <f>IF(BZ8="-","【-】","【"&amp;SUBSTITUTE(TEXT(BZ8,"#,##0.0"),"-","△")&amp;"】")</f>
        <v>【67.1】</v>
      </c>
      <c r="CA6" s="56">
        <f>IF(CA8="-",NA(),CA8)</f>
        <v>35993</v>
      </c>
      <c r="CB6" s="56">
        <f t="shared" ref="CB6:CJ6" si="9">IF(CB8="-",NA(),CB8)</f>
        <v>36655</v>
      </c>
      <c r="CC6" s="56">
        <f t="shared" si="9"/>
        <v>37814</v>
      </c>
      <c r="CD6" s="56">
        <f t="shared" si="9"/>
        <v>39010</v>
      </c>
      <c r="CE6" s="56">
        <f t="shared" si="9"/>
        <v>39654</v>
      </c>
      <c r="CF6" s="56">
        <f t="shared" si="9"/>
        <v>45494</v>
      </c>
      <c r="CG6" s="56">
        <f t="shared" si="9"/>
        <v>47924</v>
      </c>
      <c r="CH6" s="56">
        <f t="shared" si="9"/>
        <v>48807</v>
      </c>
      <c r="CI6" s="56">
        <f t="shared" si="9"/>
        <v>51594</v>
      </c>
      <c r="CJ6" s="56">
        <f t="shared" si="9"/>
        <v>53805</v>
      </c>
      <c r="CK6" s="55" t="str">
        <f>IF(CK8="-","【-】","【"&amp;SUBSTITUTE(TEXT(CK8,"#,##0"),"-","△")&amp;"】")</f>
        <v>【59,287】</v>
      </c>
      <c r="CL6" s="56">
        <f>IF(CL8="-",NA(),CL8)</f>
        <v>7011</v>
      </c>
      <c r="CM6" s="56">
        <f t="shared" ref="CM6:CU6" si="10">IF(CM8="-",NA(),CM8)</f>
        <v>7102</v>
      </c>
      <c r="CN6" s="56">
        <f t="shared" si="10"/>
        <v>7384</v>
      </c>
      <c r="CO6" s="56">
        <f t="shared" si="10"/>
        <v>7942</v>
      </c>
      <c r="CP6" s="56">
        <f t="shared" si="10"/>
        <v>8759</v>
      </c>
      <c r="CQ6" s="56">
        <f t="shared" si="10"/>
        <v>12309</v>
      </c>
      <c r="CR6" s="56">
        <f t="shared" si="10"/>
        <v>12502</v>
      </c>
      <c r="CS6" s="56">
        <f t="shared" si="10"/>
        <v>12970</v>
      </c>
      <c r="CT6" s="56">
        <f t="shared" si="10"/>
        <v>13767</v>
      </c>
      <c r="CU6" s="56">
        <f t="shared" si="10"/>
        <v>14046</v>
      </c>
      <c r="CV6" s="55" t="str">
        <f>IF(CV8="-","【-】","【"&amp;SUBSTITUTE(TEXT(CV8,"#,##0"),"-","△")&amp;"】")</f>
        <v>【17,202】</v>
      </c>
      <c r="CW6" s="55">
        <f>IF(CW8="-",NA(),CW8)</f>
        <v>75.599999999999994</v>
      </c>
      <c r="CX6" s="55">
        <f t="shared" ref="CX6:DF6" si="11">IF(CX8="-",NA(),CX8)</f>
        <v>77.8</v>
      </c>
      <c r="CY6" s="55">
        <f t="shared" si="11"/>
        <v>77.400000000000006</v>
      </c>
      <c r="CZ6" s="55">
        <f t="shared" si="11"/>
        <v>73.8</v>
      </c>
      <c r="DA6" s="55">
        <f t="shared" si="11"/>
        <v>75</v>
      </c>
      <c r="DB6" s="55">
        <f t="shared" si="11"/>
        <v>59</v>
      </c>
      <c r="DC6" s="55">
        <f t="shared" si="11"/>
        <v>59.4</v>
      </c>
      <c r="DD6" s="55">
        <f t="shared" si="11"/>
        <v>59.9</v>
      </c>
      <c r="DE6" s="55">
        <f t="shared" si="11"/>
        <v>63.4</v>
      </c>
      <c r="DF6" s="55">
        <f t="shared" si="11"/>
        <v>61.3</v>
      </c>
      <c r="DG6" s="55" t="str">
        <f>IF(DG8="-","【-】","【"&amp;SUBSTITUTE(TEXT(DG8,"#,##0.0"),"-","△")&amp;"】")</f>
        <v>【56.4】</v>
      </c>
      <c r="DH6" s="55">
        <f>IF(DH8="-",NA(),DH8)</f>
        <v>8.3000000000000007</v>
      </c>
      <c r="DI6" s="55">
        <f t="shared" ref="DI6:DQ6" si="12">IF(DI8="-",NA(),DI8)</f>
        <v>8</v>
      </c>
      <c r="DJ6" s="55">
        <f t="shared" si="12"/>
        <v>7.7</v>
      </c>
      <c r="DK6" s="55">
        <f t="shared" si="12"/>
        <v>8.4</v>
      </c>
      <c r="DL6" s="55">
        <f t="shared" si="12"/>
        <v>8</v>
      </c>
      <c r="DM6" s="55">
        <f t="shared" si="12"/>
        <v>20.7</v>
      </c>
      <c r="DN6" s="55">
        <f t="shared" si="12"/>
        <v>20.6</v>
      </c>
      <c r="DO6" s="55">
        <f t="shared" si="12"/>
        <v>20.5</v>
      </c>
      <c r="DP6" s="55">
        <f t="shared" si="12"/>
        <v>20.2</v>
      </c>
      <c r="DQ6" s="55">
        <f t="shared" si="12"/>
        <v>20.2</v>
      </c>
      <c r="DR6" s="55" t="str">
        <f>IF(DR8="-","【-】","【"&amp;SUBSTITUTE(TEXT(DR8,"#,##0.0"),"-","△")&amp;"】")</f>
        <v>【24.8】</v>
      </c>
      <c r="DS6" s="55">
        <f>IF(DS8="-",NA(),DS8)</f>
        <v>28.2</v>
      </c>
      <c r="DT6" s="55">
        <f t="shared" ref="DT6:EB6" si="13">IF(DT8="-",NA(),DT8)</f>
        <v>32.4</v>
      </c>
      <c r="DU6" s="55">
        <f t="shared" si="13"/>
        <v>36.6</v>
      </c>
      <c r="DV6" s="55">
        <f t="shared" si="13"/>
        <v>40.1</v>
      </c>
      <c r="DW6" s="55">
        <f t="shared" si="13"/>
        <v>43.7</v>
      </c>
      <c r="DX6" s="55">
        <f t="shared" si="13"/>
        <v>46.9</v>
      </c>
      <c r="DY6" s="55">
        <f t="shared" si="13"/>
        <v>48.6</v>
      </c>
      <c r="DZ6" s="55">
        <f t="shared" si="13"/>
        <v>50.8</v>
      </c>
      <c r="EA6" s="55">
        <f t="shared" si="13"/>
        <v>51.4</v>
      </c>
      <c r="EB6" s="55">
        <f t="shared" si="13"/>
        <v>51.9</v>
      </c>
      <c r="EC6" s="55" t="str">
        <f>IF(EC8="-","【-】","【"&amp;SUBSTITUTE(TEXT(EC8,"#,##0.0"),"-","△")&amp;"】")</f>
        <v>【56.0】</v>
      </c>
      <c r="ED6" s="55">
        <f>IF(ED8="-",NA(),ED8)</f>
        <v>69.599999999999994</v>
      </c>
      <c r="EE6" s="55">
        <f t="shared" ref="EE6:EM6" si="14">IF(EE8="-",NA(),EE8)</f>
        <v>75.7</v>
      </c>
      <c r="EF6" s="55">
        <f t="shared" si="14"/>
        <v>81.8</v>
      </c>
      <c r="EG6" s="55">
        <f t="shared" si="14"/>
        <v>84.3</v>
      </c>
      <c r="EH6" s="55">
        <f t="shared" si="14"/>
        <v>85.2</v>
      </c>
      <c r="EI6" s="55">
        <f t="shared" si="14"/>
        <v>67.3</v>
      </c>
      <c r="EJ6" s="55">
        <f t="shared" si="14"/>
        <v>70.099999999999994</v>
      </c>
      <c r="EK6" s="55">
        <f t="shared" si="14"/>
        <v>72.599999999999994</v>
      </c>
      <c r="EL6" s="55">
        <f t="shared" si="14"/>
        <v>71.900000000000006</v>
      </c>
      <c r="EM6" s="55">
        <f t="shared" si="14"/>
        <v>71.2</v>
      </c>
      <c r="EN6" s="55" t="str">
        <f>IF(EN8="-","【-】","【"&amp;SUBSTITUTE(TEXT(EN8,"#,##0.0"),"-","△")&amp;"】")</f>
        <v>【70.7】</v>
      </c>
      <c r="EO6" s="56">
        <f>IF(EO8="-",NA(),EO8)</f>
        <v>26019507</v>
      </c>
      <c r="EP6" s="56">
        <f t="shared" ref="EP6:EX6" si="15">IF(EP8="-",NA(),EP8)</f>
        <v>25997240</v>
      </c>
      <c r="EQ6" s="56">
        <f t="shared" si="15"/>
        <v>26149636</v>
      </c>
      <c r="ER6" s="56">
        <f t="shared" si="15"/>
        <v>26398942</v>
      </c>
      <c r="ES6" s="56">
        <f t="shared" si="15"/>
        <v>26449773</v>
      </c>
      <c r="ET6" s="56">
        <f t="shared" si="15"/>
        <v>41975086</v>
      </c>
      <c r="EU6" s="56">
        <f t="shared" si="15"/>
        <v>43785070</v>
      </c>
      <c r="EV6" s="56">
        <f t="shared" si="15"/>
        <v>44436827</v>
      </c>
      <c r="EW6" s="56">
        <f t="shared" si="15"/>
        <v>45896030</v>
      </c>
      <c r="EX6" s="56">
        <f t="shared" si="15"/>
        <v>47415042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162</v>
      </c>
      <c r="B7" s="53">
        <f t="shared" ref="B7:AH7" si="16">B8</f>
        <v>2021</v>
      </c>
      <c r="C7" s="53">
        <f t="shared" si="16"/>
        <v>221309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2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200床以上～300床未満</v>
      </c>
      <c r="O7" s="53" t="str">
        <f>O8</f>
        <v>非設置</v>
      </c>
      <c r="P7" s="53" t="str">
        <f>P8</f>
        <v>指定管理者(代行制)</v>
      </c>
      <c r="Q7" s="54">
        <f t="shared" si="16"/>
        <v>4</v>
      </c>
      <c r="R7" s="53" t="str">
        <f t="shared" si="16"/>
        <v>対象</v>
      </c>
      <c r="S7" s="53" t="str">
        <f t="shared" si="16"/>
        <v>-</v>
      </c>
      <c r="T7" s="53" t="str">
        <f t="shared" si="16"/>
        <v>-</v>
      </c>
      <c r="U7" s="54">
        <f>U8</f>
        <v>795771</v>
      </c>
      <c r="V7" s="54">
        <f>V8</f>
        <v>17424</v>
      </c>
      <c r="W7" s="53" t="str">
        <f>W8</f>
        <v>非該当</v>
      </c>
      <c r="X7" s="53" t="str">
        <f t="shared" si="16"/>
        <v>非該当</v>
      </c>
      <c r="Y7" s="53" t="str">
        <f t="shared" si="16"/>
        <v>１５：１</v>
      </c>
      <c r="Z7" s="54">
        <f t="shared" si="16"/>
        <v>180</v>
      </c>
      <c r="AA7" s="54">
        <f t="shared" si="16"/>
        <v>45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225</v>
      </c>
      <c r="AF7" s="54">
        <f t="shared" si="16"/>
        <v>175</v>
      </c>
      <c r="AG7" s="54">
        <f t="shared" si="16"/>
        <v>45</v>
      </c>
      <c r="AH7" s="54">
        <f t="shared" si="16"/>
        <v>220</v>
      </c>
      <c r="AI7" s="55">
        <f>AI8</f>
        <v>101</v>
      </c>
      <c r="AJ7" s="55">
        <f t="shared" ref="AJ7:AR7" si="17">AJ8</f>
        <v>101.5</v>
      </c>
      <c r="AK7" s="55">
        <f t="shared" si="17"/>
        <v>102.3</v>
      </c>
      <c r="AL7" s="55">
        <f t="shared" si="17"/>
        <v>101.3</v>
      </c>
      <c r="AM7" s="55">
        <f t="shared" si="17"/>
        <v>101.6</v>
      </c>
      <c r="AN7" s="55">
        <f t="shared" si="17"/>
        <v>97.2</v>
      </c>
      <c r="AO7" s="55">
        <f t="shared" si="17"/>
        <v>97.5</v>
      </c>
      <c r="AP7" s="55">
        <f t="shared" si="17"/>
        <v>96.9</v>
      </c>
      <c r="AQ7" s="55">
        <f t="shared" si="17"/>
        <v>101.8</v>
      </c>
      <c r="AR7" s="55">
        <f t="shared" si="17"/>
        <v>106.2</v>
      </c>
      <c r="AS7" s="55"/>
      <c r="AT7" s="55">
        <f>AT8</f>
        <v>92</v>
      </c>
      <c r="AU7" s="55">
        <f t="shared" ref="AU7:BC7" si="18">AU8</f>
        <v>92.2</v>
      </c>
      <c r="AV7" s="55">
        <f t="shared" si="18"/>
        <v>92.8</v>
      </c>
      <c r="AW7" s="55">
        <f t="shared" si="18"/>
        <v>92.5</v>
      </c>
      <c r="AX7" s="55">
        <f t="shared" si="18"/>
        <v>92.5</v>
      </c>
      <c r="AY7" s="55">
        <f t="shared" si="18"/>
        <v>85.9</v>
      </c>
      <c r="AZ7" s="55">
        <f t="shared" si="18"/>
        <v>86</v>
      </c>
      <c r="BA7" s="55">
        <f t="shared" si="18"/>
        <v>86</v>
      </c>
      <c r="BB7" s="55">
        <f t="shared" si="18"/>
        <v>80.7</v>
      </c>
      <c r="BC7" s="55">
        <f t="shared" si="18"/>
        <v>82.3</v>
      </c>
      <c r="BD7" s="55"/>
      <c r="BE7" s="55">
        <f>BE8</f>
        <v>2</v>
      </c>
      <c r="BF7" s="55">
        <f t="shared" ref="BF7:BN7" si="19">BF8</f>
        <v>3</v>
      </c>
      <c r="BG7" s="55">
        <f t="shared" si="19"/>
        <v>1.5</v>
      </c>
      <c r="BH7" s="55">
        <f t="shared" si="19"/>
        <v>7.2</v>
      </c>
      <c r="BI7" s="55">
        <f t="shared" si="19"/>
        <v>0</v>
      </c>
      <c r="BJ7" s="55">
        <f t="shared" si="19"/>
        <v>86.8</v>
      </c>
      <c r="BK7" s="55">
        <f t="shared" si="19"/>
        <v>90.8</v>
      </c>
      <c r="BL7" s="55">
        <f t="shared" si="19"/>
        <v>81.900000000000006</v>
      </c>
      <c r="BM7" s="55">
        <f t="shared" si="19"/>
        <v>91.6</v>
      </c>
      <c r="BN7" s="55">
        <f t="shared" si="19"/>
        <v>100.1</v>
      </c>
      <c r="BO7" s="55"/>
      <c r="BP7" s="55">
        <f>BP8</f>
        <v>94.8</v>
      </c>
      <c r="BQ7" s="55">
        <f t="shared" ref="BQ7:BY7" si="20">BQ8</f>
        <v>94.9</v>
      </c>
      <c r="BR7" s="55">
        <f t="shared" si="20"/>
        <v>94.7</v>
      </c>
      <c r="BS7" s="55">
        <f t="shared" si="20"/>
        <v>94.7</v>
      </c>
      <c r="BT7" s="55">
        <f t="shared" si="20"/>
        <v>95.2</v>
      </c>
      <c r="BU7" s="55">
        <f t="shared" si="20"/>
        <v>73</v>
      </c>
      <c r="BV7" s="55">
        <f t="shared" si="20"/>
        <v>72.099999999999994</v>
      </c>
      <c r="BW7" s="55">
        <f t="shared" si="20"/>
        <v>72.900000000000006</v>
      </c>
      <c r="BX7" s="55">
        <f t="shared" si="20"/>
        <v>64.5</v>
      </c>
      <c r="BY7" s="55">
        <f t="shared" si="20"/>
        <v>63.8</v>
      </c>
      <c r="BZ7" s="55"/>
      <c r="CA7" s="56">
        <f>CA8</f>
        <v>35993</v>
      </c>
      <c r="CB7" s="56">
        <f t="shared" ref="CB7:CJ7" si="21">CB8</f>
        <v>36655</v>
      </c>
      <c r="CC7" s="56">
        <f t="shared" si="21"/>
        <v>37814</v>
      </c>
      <c r="CD7" s="56">
        <f t="shared" si="21"/>
        <v>39010</v>
      </c>
      <c r="CE7" s="56">
        <f t="shared" si="21"/>
        <v>39654</v>
      </c>
      <c r="CF7" s="56">
        <f t="shared" si="21"/>
        <v>45494</v>
      </c>
      <c r="CG7" s="56">
        <f t="shared" si="21"/>
        <v>47924</v>
      </c>
      <c r="CH7" s="56">
        <f t="shared" si="21"/>
        <v>48807</v>
      </c>
      <c r="CI7" s="56">
        <f t="shared" si="21"/>
        <v>51594</v>
      </c>
      <c r="CJ7" s="56">
        <f t="shared" si="21"/>
        <v>53805</v>
      </c>
      <c r="CK7" s="55"/>
      <c r="CL7" s="56">
        <f>CL8</f>
        <v>7011</v>
      </c>
      <c r="CM7" s="56">
        <f t="shared" ref="CM7:CU7" si="22">CM8</f>
        <v>7102</v>
      </c>
      <c r="CN7" s="56">
        <f t="shared" si="22"/>
        <v>7384</v>
      </c>
      <c r="CO7" s="56">
        <f t="shared" si="22"/>
        <v>7942</v>
      </c>
      <c r="CP7" s="56">
        <f t="shared" si="22"/>
        <v>8759</v>
      </c>
      <c r="CQ7" s="56">
        <f t="shared" si="22"/>
        <v>12309</v>
      </c>
      <c r="CR7" s="56">
        <f t="shared" si="22"/>
        <v>12502</v>
      </c>
      <c r="CS7" s="56">
        <f t="shared" si="22"/>
        <v>12970</v>
      </c>
      <c r="CT7" s="56">
        <f t="shared" si="22"/>
        <v>13767</v>
      </c>
      <c r="CU7" s="56">
        <f t="shared" si="22"/>
        <v>14046</v>
      </c>
      <c r="CV7" s="55"/>
      <c r="CW7" s="55">
        <f>CW8</f>
        <v>75.599999999999994</v>
      </c>
      <c r="CX7" s="55">
        <f t="shared" ref="CX7:DF7" si="23">CX8</f>
        <v>77.8</v>
      </c>
      <c r="CY7" s="55">
        <f t="shared" si="23"/>
        <v>77.400000000000006</v>
      </c>
      <c r="CZ7" s="55">
        <f t="shared" si="23"/>
        <v>73.8</v>
      </c>
      <c r="DA7" s="55">
        <f t="shared" si="23"/>
        <v>75</v>
      </c>
      <c r="DB7" s="55">
        <f t="shared" si="23"/>
        <v>59</v>
      </c>
      <c r="DC7" s="55">
        <f t="shared" si="23"/>
        <v>59.4</v>
      </c>
      <c r="DD7" s="55">
        <f t="shared" si="23"/>
        <v>59.9</v>
      </c>
      <c r="DE7" s="55">
        <f t="shared" si="23"/>
        <v>63.4</v>
      </c>
      <c r="DF7" s="55">
        <f t="shared" si="23"/>
        <v>61.3</v>
      </c>
      <c r="DG7" s="55"/>
      <c r="DH7" s="55">
        <f>DH8</f>
        <v>8.3000000000000007</v>
      </c>
      <c r="DI7" s="55">
        <f t="shared" ref="DI7:DQ7" si="24">DI8</f>
        <v>8</v>
      </c>
      <c r="DJ7" s="55">
        <f t="shared" si="24"/>
        <v>7.7</v>
      </c>
      <c r="DK7" s="55">
        <f t="shared" si="24"/>
        <v>8.4</v>
      </c>
      <c r="DL7" s="55">
        <f t="shared" si="24"/>
        <v>8</v>
      </c>
      <c r="DM7" s="55">
        <f t="shared" si="24"/>
        <v>20.7</v>
      </c>
      <c r="DN7" s="55">
        <f t="shared" si="24"/>
        <v>20.6</v>
      </c>
      <c r="DO7" s="55">
        <f t="shared" si="24"/>
        <v>20.5</v>
      </c>
      <c r="DP7" s="55">
        <f t="shared" si="24"/>
        <v>20.2</v>
      </c>
      <c r="DQ7" s="55">
        <f t="shared" si="24"/>
        <v>20.2</v>
      </c>
      <c r="DR7" s="55"/>
      <c r="DS7" s="55">
        <f>DS8</f>
        <v>28.2</v>
      </c>
      <c r="DT7" s="55">
        <f t="shared" ref="DT7:EB7" si="25">DT8</f>
        <v>32.4</v>
      </c>
      <c r="DU7" s="55">
        <f t="shared" si="25"/>
        <v>36.6</v>
      </c>
      <c r="DV7" s="55">
        <f t="shared" si="25"/>
        <v>40.1</v>
      </c>
      <c r="DW7" s="55">
        <f t="shared" si="25"/>
        <v>43.7</v>
      </c>
      <c r="DX7" s="55">
        <f t="shared" si="25"/>
        <v>46.9</v>
      </c>
      <c r="DY7" s="55">
        <f t="shared" si="25"/>
        <v>48.6</v>
      </c>
      <c r="DZ7" s="55">
        <f t="shared" si="25"/>
        <v>50.8</v>
      </c>
      <c r="EA7" s="55">
        <f t="shared" si="25"/>
        <v>51.4</v>
      </c>
      <c r="EB7" s="55">
        <f t="shared" si="25"/>
        <v>51.9</v>
      </c>
      <c r="EC7" s="55"/>
      <c r="ED7" s="55">
        <f>ED8</f>
        <v>69.599999999999994</v>
      </c>
      <c r="EE7" s="55">
        <f t="shared" ref="EE7:EM7" si="26">EE8</f>
        <v>75.7</v>
      </c>
      <c r="EF7" s="55">
        <f t="shared" si="26"/>
        <v>81.8</v>
      </c>
      <c r="EG7" s="55">
        <f t="shared" si="26"/>
        <v>84.3</v>
      </c>
      <c r="EH7" s="55">
        <f t="shared" si="26"/>
        <v>85.2</v>
      </c>
      <c r="EI7" s="55">
        <f t="shared" si="26"/>
        <v>67.3</v>
      </c>
      <c r="EJ7" s="55">
        <f t="shared" si="26"/>
        <v>70.099999999999994</v>
      </c>
      <c r="EK7" s="55">
        <f t="shared" si="26"/>
        <v>72.599999999999994</v>
      </c>
      <c r="EL7" s="55">
        <f t="shared" si="26"/>
        <v>71.900000000000006</v>
      </c>
      <c r="EM7" s="55">
        <f t="shared" si="26"/>
        <v>71.2</v>
      </c>
      <c r="EN7" s="55"/>
      <c r="EO7" s="56">
        <f>EO8</f>
        <v>26019507</v>
      </c>
      <c r="EP7" s="56">
        <f t="shared" ref="EP7:EX7" si="27">EP8</f>
        <v>25997240</v>
      </c>
      <c r="EQ7" s="56">
        <f t="shared" si="27"/>
        <v>26149636</v>
      </c>
      <c r="ER7" s="56">
        <f t="shared" si="27"/>
        <v>26398942</v>
      </c>
      <c r="ES7" s="56">
        <f t="shared" si="27"/>
        <v>26449773</v>
      </c>
      <c r="ET7" s="56">
        <f t="shared" si="27"/>
        <v>41975086</v>
      </c>
      <c r="EU7" s="56">
        <f t="shared" si="27"/>
        <v>43785070</v>
      </c>
      <c r="EV7" s="56">
        <f t="shared" si="27"/>
        <v>44436827</v>
      </c>
      <c r="EW7" s="56">
        <f t="shared" si="27"/>
        <v>45896030</v>
      </c>
      <c r="EX7" s="56">
        <f t="shared" si="27"/>
        <v>47415042</v>
      </c>
      <c r="EY7" s="56"/>
    </row>
    <row r="8" spans="1:155" s="57" customFormat="1">
      <c r="A8" s="38"/>
      <c r="B8" s="58">
        <v>2021</v>
      </c>
      <c r="C8" s="58">
        <v>221309</v>
      </c>
      <c r="D8" s="58">
        <v>46</v>
      </c>
      <c r="E8" s="58">
        <v>6</v>
      </c>
      <c r="F8" s="58">
        <v>0</v>
      </c>
      <c r="G8" s="58">
        <v>2</v>
      </c>
      <c r="H8" s="58" t="s">
        <v>163</v>
      </c>
      <c r="I8" s="58" t="s">
        <v>164</v>
      </c>
      <c r="J8" s="58" t="s">
        <v>165</v>
      </c>
      <c r="K8" s="58" t="s">
        <v>166</v>
      </c>
      <c r="L8" s="58" t="s">
        <v>167</v>
      </c>
      <c r="M8" s="58" t="s">
        <v>168</v>
      </c>
      <c r="N8" s="58" t="s">
        <v>169</v>
      </c>
      <c r="O8" s="58" t="s">
        <v>170</v>
      </c>
      <c r="P8" s="58" t="s">
        <v>171</v>
      </c>
      <c r="Q8" s="59">
        <v>4</v>
      </c>
      <c r="R8" s="58" t="s">
        <v>172</v>
      </c>
      <c r="S8" s="58" t="s">
        <v>39</v>
      </c>
      <c r="T8" s="58" t="s">
        <v>39</v>
      </c>
      <c r="U8" s="59">
        <v>795771</v>
      </c>
      <c r="V8" s="59">
        <v>17424</v>
      </c>
      <c r="W8" s="58" t="s">
        <v>173</v>
      </c>
      <c r="X8" s="58" t="s">
        <v>173</v>
      </c>
      <c r="Y8" s="60" t="s">
        <v>174</v>
      </c>
      <c r="Z8" s="59">
        <v>180</v>
      </c>
      <c r="AA8" s="59">
        <v>45</v>
      </c>
      <c r="AB8" s="59" t="s">
        <v>39</v>
      </c>
      <c r="AC8" s="59" t="s">
        <v>39</v>
      </c>
      <c r="AD8" s="59" t="s">
        <v>39</v>
      </c>
      <c r="AE8" s="59">
        <v>225</v>
      </c>
      <c r="AF8" s="59">
        <v>175</v>
      </c>
      <c r="AG8" s="59">
        <v>45</v>
      </c>
      <c r="AH8" s="59">
        <v>220</v>
      </c>
      <c r="AI8" s="61">
        <v>101</v>
      </c>
      <c r="AJ8" s="61">
        <v>101.5</v>
      </c>
      <c r="AK8" s="61">
        <v>102.3</v>
      </c>
      <c r="AL8" s="61">
        <v>101.3</v>
      </c>
      <c r="AM8" s="61">
        <v>101.6</v>
      </c>
      <c r="AN8" s="61">
        <v>97.2</v>
      </c>
      <c r="AO8" s="61">
        <v>97.5</v>
      </c>
      <c r="AP8" s="61">
        <v>96.9</v>
      </c>
      <c r="AQ8" s="61">
        <v>101.8</v>
      </c>
      <c r="AR8" s="61">
        <v>106.2</v>
      </c>
      <c r="AS8" s="61">
        <v>106.2</v>
      </c>
      <c r="AT8" s="61">
        <v>92</v>
      </c>
      <c r="AU8" s="61">
        <v>92.2</v>
      </c>
      <c r="AV8" s="61">
        <v>92.8</v>
      </c>
      <c r="AW8" s="61">
        <v>92.5</v>
      </c>
      <c r="AX8" s="61">
        <v>92.5</v>
      </c>
      <c r="AY8" s="61">
        <v>85.9</v>
      </c>
      <c r="AZ8" s="61">
        <v>86</v>
      </c>
      <c r="BA8" s="61">
        <v>86</v>
      </c>
      <c r="BB8" s="61">
        <v>80.7</v>
      </c>
      <c r="BC8" s="61">
        <v>82.3</v>
      </c>
      <c r="BD8" s="61">
        <v>86.6</v>
      </c>
      <c r="BE8" s="62">
        <v>2</v>
      </c>
      <c r="BF8" s="62">
        <v>3</v>
      </c>
      <c r="BG8" s="62">
        <v>1.5</v>
      </c>
      <c r="BH8" s="62">
        <v>7.2</v>
      </c>
      <c r="BI8" s="62">
        <v>0</v>
      </c>
      <c r="BJ8" s="62">
        <v>86.8</v>
      </c>
      <c r="BK8" s="62">
        <v>90.8</v>
      </c>
      <c r="BL8" s="62">
        <v>81.900000000000006</v>
      </c>
      <c r="BM8" s="62">
        <v>91.6</v>
      </c>
      <c r="BN8" s="62">
        <v>100.1</v>
      </c>
      <c r="BO8" s="62">
        <v>70.7</v>
      </c>
      <c r="BP8" s="61">
        <v>94.8</v>
      </c>
      <c r="BQ8" s="61">
        <v>94.9</v>
      </c>
      <c r="BR8" s="61">
        <v>94.7</v>
      </c>
      <c r="BS8" s="61">
        <v>94.7</v>
      </c>
      <c r="BT8" s="61">
        <v>95.2</v>
      </c>
      <c r="BU8" s="61">
        <v>73</v>
      </c>
      <c r="BV8" s="61">
        <v>72.099999999999994</v>
      </c>
      <c r="BW8" s="61">
        <v>72.900000000000006</v>
      </c>
      <c r="BX8" s="61">
        <v>64.5</v>
      </c>
      <c r="BY8" s="61">
        <v>63.8</v>
      </c>
      <c r="BZ8" s="61">
        <v>67.099999999999994</v>
      </c>
      <c r="CA8" s="62">
        <v>35993</v>
      </c>
      <c r="CB8" s="62">
        <v>36655</v>
      </c>
      <c r="CC8" s="62">
        <v>37814</v>
      </c>
      <c r="CD8" s="62">
        <v>39010</v>
      </c>
      <c r="CE8" s="62">
        <v>39654</v>
      </c>
      <c r="CF8" s="62">
        <v>45494</v>
      </c>
      <c r="CG8" s="62">
        <v>47924</v>
      </c>
      <c r="CH8" s="62">
        <v>48807</v>
      </c>
      <c r="CI8" s="62">
        <v>51594</v>
      </c>
      <c r="CJ8" s="62">
        <v>53805</v>
      </c>
      <c r="CK8" s="61">
        <v>59287</v>
      </c>
      <c r="CL8" s="62">
        <v>7011</v>
      </c>
      <c r="CM8" s="62">
        <v>7102</v>
      </c>
      <c r="CN8" s="62">
        <v>7384</v>
      </c>
      <c r="CO8" s="62">
        <v>7942</v>
      </c>
      <c r="CP8" s="62">
        <v>8759</v>
      </c>
      <c r="CQ8" s="62">
        <v>12309</v>
      </c>
      <c r="CR8" s="62">
        <v>12502</v>
      </c>
      <c r="CS8" s="62">
        <v>12970</v>
      </c>
      <c r="CT8" s="62">
        <v>13767</v>
      </c>
      <c r="CU8" s="62">
        <v>14046</v>
      </c>
      <c r="CV8" s="61">
        <v>17202</v>
      </c>
      <c r="CW8" s="62">
        <v>75.599999999999994</v>
      </c>
      <c r="CX8" s="62">
        <v>77.8</v>
      </c>
      <c r="CY8" s="62">
        <v>77.400000000000006</v>
      </c>
      <c r="CZ8" s="62">
        <v>73.8</v>
      </c>
      <c r="DA8" s="62">
        <v>75</v>
      </c>
      <c r="DB8" s="62">
        <v>59</v>
      </c>
      <c r="DC8" s="62">
        <v>59.4</v>
      </c>
      <c r="DD8" s="62">
        <v>59.9</v>
      </c>
      <c r="DE8" s="62">
        <v>63.4</v>
      </c>
      <c r="DF8" s="62">
        <v>61.3</v>
      </c>
      <c r="DG8" s="62">
        <v>56.4</v>
      </c>
      <c r="DH8" s="62">
        <v>8.3000000000000007</v>
      </c>
      <c r="DI8" s="62">
        <v>8</v>
      </c>
      <c r="DJ8" s="62">
        <v>7.7</v>
      </c>
      <c r="DK8" s="62">
        <v>8.4</v>
      </c>
      <c r="DL8" s="62">
        <v>8</v>
      </c>
      <c r="DM8" s="62">
        <v>20.7</v>
      </c>
      <c r="DN8" s="62">
        <v>20.6</v>
      </c>
      <c r="DO8" s="62">
        <v>20.5</v>
      </c>
      <c r="DP8" s="62">
        <v>20.2</v>
      </c>
      <c r="DQ8" s="62">
        <v>20.2</v>
      </c>
      <c r="DR8" s="62">
        <v>24.8</v>
      </c>
      <c r="DS8" s="61">
        <v>28.2</v>
      </c>
      <c r="DT8" s="61">
        <v>32.4</v>
      </c>
      <c r="DU8" s="61">
        <v>36.6</v>
      </c>
      <c r="DV8" s="61">
        <v>40.1</v>
      </c>
      <c r="DW8" s="61">
        <v>43.7</v>
      </c>
      <c r="DX8" s="61">
        <v>46.9</v>
      </c>
      <c r="DY8" s="61">
        <v>48.6</v>
      </c>
      <c r="DZ8" s="61">
        <v>50.8</v>
      </c>
      <c r="EA8" s="61">
        <v>51.4</v>
      </c>
      <c r="EB8" s="61">
        <v>51.9</v>
      </c>
      <c r="EC8" s="61">
        <v>56</v>
      </c>
      <c r="ED8" s="61">
        <v>69.599999999999994</v>
      </c>
      <c r="EE8" s="61">
        <v>75.7</v>
      </c>
      <c r="EF8" s="61">
        <v>81.8</v>
      </c>
      <c r="EG8" s="61">
        <v>84.3</v>
      </c>
      <c r="EH8" s="61">
        <v>85.2</v>
      </c>
      <c r="EI8" s="61">
        <v>67.3</v>
      </c>
      <c r="EJ8" s="61">
        <v>70.099999999999994</v>
      </c>
      <c r="EK8" s="61">
        <v>72.599999999999994</v>
      </c>
      <c r="EL8" s="61">
        <v>71.900000000000006</v>
      </c>
      <c r="EM8" s="61">
        <v>71.2</v>
      </c>
      <c r="EN8" s="61">
        <v>70.7</v>
      </c>
      <c r="EO8" s="62">
        <v>26019507</v>
      </c>
      <c r="EP8" s="62">
        <v>25997240</v>
      </c>
      <c r="EQ8" s="62">
        <v>26149636</v>
      </c>
      <c r="ER8" s="62">
        <v>26398942</v>
      </c>
      <c r="ES8" s="62">
        <v>26449773</v>
      </c>
      <c r="ET8" s="62">
        <v>41975086</v>
      </c>
      <c r="EU8" s="62">
        <v>43785070</v>
      </c>
      <c r="EV8" s="62">
        <v>44436827</v>
      </c>
      <c r="EW8" s="62">
        <v>45896030</v>
      </c>
      <c r="EX8" s="62">
        <v>47415042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175</v>
      </c>
      <c r="C10" s="67" t="s">
        <v>176</v>
      </c>
      <c r="D10" s="67" t="s">
        <v>177</v>
      </c>
      <c r="E10" s="67" t="s">
        <v>178</v>
      </c>
      <c r="F10" s="67" t="s">
        <v>179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2023-01-20T01:36:50Z</cp:lastPrinted>
  <dcterms:created xsi:type="dcterms:W3CDTF">2022-12-01T02:23:57Z</dcterms:created>
  <dcterms:modified xsi:type="dcterms:W3CDTF">2023-01-25T01:10:17Z</dcterms:modified>
  <cp:category/>
</cp:coreProperties>
</file>