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mw758E7DDTd71SkTQuMYw+lUGsqC92N7FF3CoJ1TGEVL4sFl8HTV2itdCsx43WnseDyGJw0KC5nXa0MbGZegw==" workbookSaltValue="mGEMHY+xMGKZCOzkfhHZGQ==" workbookSpinCount="100000" lockStructure="1"/>
  <bookViews>
    <workbookView xWindow="300" yWindow="75" windowWidth="20190" windowHeight="7080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<sst xmlns="http://schemas.openxmlformats.org/spreadsheetml/2006/main" count="223" uniqueCount="110">
  <si>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</si>
  <si>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</si>
  <si>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</si>
  <si>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</si>
  <si>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</si>
  <si>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</si>
  <si>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</si>
  <si>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</si>
  <si>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</si>
  <si>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</si>
  <si>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</si>
  <si>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</si>
  <si>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</si>
  <si>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</si>
  <si>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</si>
  <si>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</si>
  <si>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</si>
  <si>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</si>
  <si>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</si>
  <si>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</si>
  <si>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</si>
  <si>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</si>
  <si>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</si>
  <si>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</si>
  <si>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</si>
  <si>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</si>
  <si>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</si>
  <si>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</si>
  <si>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</si>
  <si>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</si>
  <si>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</si>
  <si>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</si>
  <si>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</si>
  <si>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</si>
  <si>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</si>
  <si>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</si>
  <si>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</si>
  <si>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</si>
  <si>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</si>
  <si>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</si>
  <si>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</si>
  <si>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</si>
  <si>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</si>
  <si>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</si>
  <si>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</si>
  <si>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</si>
  <si>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</si>
  <si>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</si>
  <si>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</si>
  <si>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</si>
  <si>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</si>
  <si>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</si>
  <si>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</si>
  <si>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</si>
  <si>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</si>
  <si>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</si>
  <si>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</si>
  <si>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</si>
  <si>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</si>
  <si>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</si>
  <si>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</si>
  <si>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</si>
  <si>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</si>
  <si>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</si>
  <si>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</si>
  <si>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</si>
  <si>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</si>
  <si>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</si>
  <si>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</si>
  <si>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</si>
  <si>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</si>
  <si>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</si>
  <si>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</si>
  <si>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</si>
  <si>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</si>
  <si>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</si>
  <si>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</si>
  <si>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</si>
  <si>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</si>
  <si>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</si>
  <si>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</si>
  <si>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</si>
  <si>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</si>
  <si>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</si>
  <si>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</si>
  <si>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</si>
  <si>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</si>
  <si>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</si>
  <si>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</si>
  <si>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</si>
  <si>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</si>
  <si>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</si>
  <si>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</si>
  <si>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</si>
  <si>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</si>
  <si>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浜松市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</si>
  <si>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</si>
  <si>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</si>
  <si>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</si>
  <si>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</si>
  <si>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</si>
  <si>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</si>
  <si>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</si>
  <si>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</si>
  <si>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</si>
  <si>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</si>
  <si>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</si>
  <si>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処理水量が少なく、小規模の処理場が多いことから継続的に経常損失を計上している。
　また、過去の投資による企業債償還が多額で経営を圧迫しており、厳しい経営状況が続いている。
　継続的に安全な処理を行い、適正な規模を保つため、施設の統廃合や汚泥処理の集約化等、計画的で効率的な資産管理に努めていく必要がある。</t>
    <rPh sb="72" eb="73">
      <t>キビ</t>
    </rPh>
    <rPh sb="75" eb="77">
      <t>ケイエイ</t>
    </rPh>
    <rPh sb="77" eb="79">
      <t>ジョウキョウ</t>
    </rPh>
    <rPh sb="80" eb="81">
      <t>ツヅ</t>
    </rPh>
    <rPh sb="147" eb="149">
      <t>ヒツヨウ</t>
    </rPh>
    <phoneticPr fontId="4"/>
  </si>
  <si>
    <t>①有形固定資産減価償却率
　公共下水道事業と会計を一つにしており、浜松市全体の財務諸表との整合性を図るため、算出基礎数値を補正している。
　施設更新需要は年々増加していると認識している。
②管渠老朽化率
　現在のところ法定耐用年数を超えた管きょはない。
③管渠改善率
　平均を下回っているものの、地震対策・老朽化対策として重点的に修繕・改良・更新を進め、適切な規模での更新に努めていく。
　本市は広大な面積の処理を行っていることから管渠延長が長く、今後は施設、管渠も更新需要が年々増加していくことが見込まれるため、効率的な更新計画が必要となる。</t>
    <rPh sb="222" eb="223">
      <t>ナガ</t>
    </rPh>
    <rPh sb="250" eb="252">
      <t>ミコ</t>
    </rPh>
    <phoneticPr fontId="4"/>
  </si>
  <si>
    <t>①経常収支比率、
　単年度の収支が赤字を示す100％以下で継続的に推移している。効率性の低い小規模な施設であることが主な要因である。
②累積欠損金比率
　公共下水道事業と会計を一つにしており、浜松市全体の財務諸表との整合性を図るため、算出基礎数値を補正したことにより、30年度は下降している。
　今後は人口減少等を踏まえ、施設の統廃合等を含めた経費削減を図っていく必要がある。
③流動比率
　公共下水道事業と会計を一つにしており、流動資産は未計上となる場合がある。
④企業債残高対事業規模比率
　30年度は浜松市公共下水道終末処理場（西遠処理区）運営事業（以下、「西遠運営委託事業」という。）の開始により、一部の算出基礎数値に変更があり、比率は上昇している。
　使用料改定や継続的に企業債の縮減を図っている効果により、今後の比率は年々改善する見込である。
⑤経費回収率、⑥汚水処理原価
　30年度は西遠運営委託事業の開始により、一部の算出基礎数値に変更があり、経費回収率、汚水処理原価はともに悪化している。
⑦施設利用率
　平均を下回り、かつ下降傾向が続いていることから、適正な規模へ施設の統廃合等を図っていく必要がある。
⑧水洗化率
　類似団体より下回っているものの、未接続世帯への接続勧奨により、数値は上昇している。</t>
    <rPh sb="96" eb="99">
      <t>ハママツシ</t>
    </rPh>
    <rPh sb="99" eb="101">
      <t>ゼンタイ</t>
    </rPh>
    <rPh sb="102" eb="104">
      <t>ザイム</t>
    </rPh>
    <rPh sb="104" eb="106">
      <t>ショヒョウ</t>
    </rPh>
    <rPh sb="108" eb="111">
      <t>セイゴウセイ</t>
    </rPh>
    <rPh sb="112" eb="113">
      <t>ハカ</t>
    </rPh>
    <rPh sb="117" eb="119">
      <t>サンシュツ</t>
    </rPh>
    <rPh sb="119" eb="121">
      <t>キソ</t>
    </rPh>
    <rPh sb="121" eb="123">
      <t>スウチ</t>
    </rPh>
    <rPh sb="124" eb="126">
      <t>ホセイ</t>
    </rPh>
    <rPh sb="136" eb="138">
      <t>ネンド</t>
    </rPh>
    <rPh sb="139" eb="141">
      <t>カコウ</t>
    </rPh>
    <rPh sb="157" eb="158">
      <t>フ</t>
    </rPh>
    <rPh sb="250" eb="252">
      <t>ネンド</t>
    </rPh>
    <rPh sb="319" eb="321">
      <t>ヒリツ</t>
    </rPh>
    <rPh sb="322" eb="324">
      <t>ジョウショウ</t>
    </rPh>
    <rPh sb="353" eb="355">
      <t>コウカ</t>
    </rPh>
    <rPh sb="367" eb="369">
      <t>カイゼン</t>
    </rPh>
    <rPh sb="440" eb="442">
      <t>ゲンカ</t>
    </rPh>
    <rPh sb="446" eb="448">
      <t>アッカ</t>
    </rPh>
    <rPh sb="471" eb="473">
      <t>カコウ</t>
    </rPh>
    <rPh sb="473" eb="475">
      <t>ケイコウ</t>
    </rPh>
    <rPh sb="476" eb="477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</si>
</sst>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10-49DF-9952-ADF697138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5008"/>
        <c:axId val="1624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0.04</c:v>
                </c:pt>
                <c:pt idx="3">
                  <c:v>0.15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10-49DF-9952-ADF697138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75008"/>
        <c:axId val="162481280"/>
      </c:lineChart>
      <c:dateAx>
        <c:axId val="16247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81280"/>
        <c:crosses val="autoZero"/>
        <c:auto val="1"/>
        <c:lblOffset val="100"/>
        <c:baseTimeUnit val="years"/>
      </c:dateAx>
      <c:valAx>
        <c:axId val="16248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7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38.92</c:v>
                </c:pt>
                <c:pt idx="1">
                  <c:v>39.159999999999997</c:v>
                </c:pt>
                <c:pt idx="2">
                  <c:v>37.799999999999997</c:v>
                </c:pt>
                <c:pt idx="3">
                  <c:v>37.07</c:v>
                </c:pt>
                <c:pt idx="4">
                  <c:v>36.869999999999997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1-4ED1-A0CD-6398D66FA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78816"/>
        <c:axId val="16298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38.409999999999997</c:v>
                </c:pt>
                <c:pt idx="1">
                  <c:v>39.25</c:v>
                </c:pt>
                <c:pt idx="2">
                  <c:v>43.18</c:v>
                </c:pt>
                <c:pt idx="3">
                  <c:v>42.38</c:v>
                </c:pt>
                <c:pt idx="4">
                  <c:v>46.17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31-4ED1-A0CD-6398D66FA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8816"/>
        <c:axId val="162985088"/>
      </c:lineChart>
      <c:dateAx>
        <c:axId val="16297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985088"/>
        <c:crosses val="autoZero"/>
        <c:auto val="1"/>
        <c:lblOffset val="100"/>
        <c:baseTimeUnit val="years"/>
      </c:dateAx>
      <c:valAx>
        <c:axId val="16298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97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81.38</c:v>
                </c:pt>
                <c:pt idx="1">
                  <c:v>81.99</c:v>
                </c:pt>
                <c:pt idx="2">
                  <c:v>82.13</c:v>
                </c:pt>
                <c:pt idx="3">
                  <c:v>83.85</c:v>
                </c:pt>
                <c:pt idx="4">
                  <c:v>84.34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F-4482-AB96-DA5BC2E9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65216"/>
        <c:axId val="1630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86.28</c:v>
                </c:pt>
                <c:pt idx="1">
                  <c:v>86.43</c:v>
                </c:pt>
                <c:pt idx="2">
                  <c:v>86.43</c:v>
                </c:pt>
                <c:pt idx="3">
                  <c:v>87.01</c:v>
                </c:pt>
                <c:pt idx="4">
                  <c:v>87.84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BF-4482-AB96-DA5BC2E9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65216"/>
        <c:axId val="163083776"/>
      </c:lineChart>
      <c:dateAx>
        <c:axId val="16306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083776"/>
        <c:crosses val="autoZero"/>
        <c:auto val="1"/>
        <c:lblOffset val="100"/>
        <c:baseTimeUnit val="years"/>
      </c:dateAx>
      <c:valAx>
        <c:axId val="1630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6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74.8</c:v>
                </c:pt>
                <c:pt idx="1">
                  <c:v>83.01</c:v>
                </c:pt>
                <c:pt idx="2">
                  <c:v>87.83</c:v>
                </c:pt>
                <c:pt idx="3">
                  <c:v>89.51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C-440D-BF9F-8B6474C5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36448"/>
        <c:axId val="16213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99.07</c:v>
                </c:pt>
                <c:pt idx="2">
                  <c:v>101.17</c:v>
                </c:pt>
                <c:pt idx="3">
                  <c:v>103.61</c:v>
                </c:pt>
                <c:pt idx="4">
                  <c:v>102.95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C-440D-BF9F-8B6474C5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36448"/>
        <c:axId val="162137984"/>
      </c:lineChart>
      <c:dateAx>
        <c:axId val="1621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37984"/>
        <c:crosses val="autoZero"/>
        <c:auto val="1"/>
        <c:lblOffset val="100"/>
        <c:baseTimeUnit val="years"/>
      </c:dateAx>
      <c:valAx>
        <c:axId val="16213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1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27.48</c:v>
                </c:pt>
                <c:pt idx="1">
                  <c:v>29.29</c:v>
                </c:pt>
                <c:pt idx="2">
                  <c:v>31.11</c:v>
                </c:pt>
                <c:pt idx="3">
                  <c:v>33.56</c:v>
                </c:pt>
                <c:pt idx="4">
                  <c:v>2.2999999999999998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3-4E8F-9B71-FB010A50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64736"/>
        <c:axId val="1621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23.33</c:v>
                </c:pt>
                <c:pt idx="1">
                  <c:v>25.07</c:v>
                </c:pt>
                <c:pt idx="2">
                  <c:v>28.48</c:v>
                </c:pt>
                <c:pt idx="3">
                  <c:v>28.59</c:v>
                </c:pt>
                <c:pt idx="4">
                  <c:v>26.56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3-4E8F-9B71-FB010A50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64736"/>
        <c:axId val="162166656"/>
      </c:lineChart>
      <c:dateAx>
        <c:axId val="16216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66656"/>
        <c:crosses val="autoZero"/>
        <c:auto val="1"/>
        <c:lblOffset val="100"/>
        <c:baseTimeUnit val="years"/>
      </c:dateAx>
      <c:valAx>
        <c:axId val="1621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16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A-4C21-B92B-8A1BD5CF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67520"/>
        <c:axId val="16226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BA-4C21-B92B-8A1BD5CF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67520"/>
        <c:axId val="162269440"/>
      </c:lineChart>
      <c:dateAx>
        <c:axId val="1622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69440"/>
        <c:crosses val="autoZero"/>
        <c:auto val="1"/>
        <c:lblOffset val="100"/>
        <c:baseTimeUnit val="years"/>
      </c:dateAx>
      <c:valAx>
        <c:axId val="16226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2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168.23</c:v>
                </c:pt>
                <c:pt idx="1">
                  <c:v>293.05</c:v>
                </c:pt>
                <c:pt idx="2">
                  <c:v>383.11</c:v>
                </c:pt>
                <c:pt idx="3">
                  <c:v>390.64</c:v>
                </c:pt>
                <c:pt idx="4">
                  <c:v>29.56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4-4ADD-882D-9742B09E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12960"/>
        <c:axId val="1623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50.43</c:v>
                </c:pt>
                <c:pt idx="1">
                  <c:v>64.760000000000005</c:v>
                </c:pt>
                <c:pt idx="2">
                  <c:v>68.930000000000007</c:v>
                </c:pt>
                <c:pt idx="3">
                  <c:v>80.63</c:v>
                </c:pt>
                <c:pt idx="4">
                  <c:v>27.02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14-4ADD-882D-9742B09E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12960"/>
        <c:axId val="162314880"/>
      </c:lineChart>
      <c:dateAx>
        <c:axId val="1623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14880"/>
        <c:crosses val="autoZero"/>
        <c:auto val="1"/>
        <c:lblOffset val="100"/>
        <c:baseTimeUnit val="years"/>
      </c:dateAx>
      <c:valAx>
        <c:axId val="1623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3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8.4499999999999993</c:v>
                </c:pt>
                <c:pt idx="1">
                  <c:v>17.66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23-4884-B5CD-E6DCB420F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3440"/>
        <c:axId val="1628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34.29</c:v>
                </c:pt>
                <c:pt idx="1">
                  <c:v>88.18</c:v>
                </c:pt>
                <c:pt idx="2">
                  <c:v>70.42</c:v>
                </c:pt>
                <c:pt idx="3">
                  <c:v>70.92</c:v>
                </c:pt>
                <c:pt idx="4">
                  <c:v>60.67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23-4884-B5CD-E6DCB420F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3440"/>
        <c:axId val="162815360"/>
      </c:lineChart>
      <c:dateAx>
        <c:axId val="1628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15360"/>
        <c:crosses val="autoZero"/>
        <c:auto val="1"/>
        <c:lblOffset val="100"/>
        <c:baseTimeUnit val="years"/>
      </c:dateAx>
      <c:valAx>
        <c:axId val="1628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8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1827.42</c:v>
                </c:pt>
                <c:pt idx="1">
                  <c:v>2212.3000000000002</c:v>
                </c:pt>
                <c:pt idx="2">
                  <c:v>1988.82</c:v>
                </c:pt>
                <c:pt idx="3">
                  <c:v>1113.4100000000001</c:v>
                </c:pt>
                <c:pt idx="4">
                  <c:v>3369.69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D5-40EC-95F1-84C39126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58880"/>
        <c:axId val="1628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1504.21</c:v>
                </c:pt>
                <c:pt idx="1">
                  <c:v>1390.86</c:v>
                </c:pt>
                <c:pt idx="2">
                  <c:v>1467.94</c:v>
                </c:pt>
                <c:pt idx="3">
                  <c:v>1144.94</c:v>
                </c:pt>
                <c:pt idx="4">
                  <c:v>1252.71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5-40EC-95F1-84C39126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58880"/>
        <c:axId val="162869248"/>
      </c:lineChart>
      <c:dateAx>
        <c:axId val="16285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69248"/>
        <c:crosses val="autoZero"/>
        <c:auto val="1"/>
        <c:lblOffset val="100"/>
        <c:baseTimeUnit val="years"/>
      </c:dateAx>
      <c:valAx>
        <c:axId val="16286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85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65.849999999999994</c:v>
                </c:pt>
                <c:pt idx="2">
                  <c:v>72.55</c:v>
                </c:pt>
                <c:pt idx="3">
                  <c:v>117.41</c:v>
                </c:pt>
                <c:pt idx="4">
                  <c:v>79.150000000000006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B-4237-A203-2A44DE7D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00224"/>
        <c:axId val="16290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67.41</c:v>
                </c:pt>
                <c:pt idx="1">
                  <c:v>76.849999999999994</c:v>
                </c:pt>
                <c:pt idx="2">
                  <c:v>83.3</c:v>
                </c:pt>
                <c:pt idx="3">
                  <c:v>88.16</c:v>
                </c:pt>
                <c:pt idx="4">
                  <c:v>87.03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2B-4237-A203-2A44DE7D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00224"/>
        <c:axId val="162902400"/>
      </c:lineChart>
      <c:dateAx>
        <c:axId val="1629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902400"/>
        <c:crosses val="autoZero"/>
        <c:auto val="1"/>
        <c:lblOffset val="100"/>
        <c:baseTimeUnit val="years"/>
      </c:dateAx>
      <c:valAx>
        <c:axId val="16290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9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236.31</c:v>
                </c:pt>
                <c:pt idx="1">
                  <c:v>203.3</c:v>
                </c:pt>
                <c:pt idx="2">
                  <c:v>183.93</c:v>
                </c:pt>
                <c:pt idx="3">
                  <c:v>119.54</c:v>
                </c:pt>
                <c:pt idx="4">
                  <c:v>155.38999999999999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3-44D4-8960-6AE14135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41568"/>
        <c:axId val="16294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216.49</c:v>
                </c:pt>
                <c:pt idx="1">
                  <c:v>198.4</c:v>
                </c:pt>
                <c:pt idx="2">
                  <c:v>184.56</c:v>
                </c:pt>
                <c:pt idx="3">
                  <c:v>173.89</c:v>
                </c:pt>
                <c:pt idx="4">
                  <c:v>177.02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3-44D4-8960-6AE14135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1568"/>
        <c:axId val="162943744"/>
      </c:lineChart>
      <c:dateAx>
        <c:axId val="16294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943744"/>
        <c:crosses val="autoZero"/>
        <c:auto val="1"/>
        <c:lblOffset val="100"/>
        <c:baseTimeUnit val="years"/>
      </c:dateAx>
      <c:valAx>
        <c:axId val="16294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94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16" zoomScale="80" zoomScaleNormal="80" workbookViewId="0">
      <selection activeCell="BI35" sqref="BI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静岡県　浜松市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D1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804780</v>
      </c>
      <c r="AM8" s="50"/>
      <c r="AN8" s="50"/>
      <c r="AO8" s="50"/>
      <c r="AP8" s="50"/>
      <c r="AQ8" s="50"/>
      <c r="AR8" s="50"/>
      <c r="AS8" s="50"/>
      <c r="AT8" s="45">
        <f>データ!T6</f>
        <v>1558.06</v>
      </c>
      <c r="AU8" s="45"/>
      <c r="AV8" s="45"/>
      <c r="AW8" s="45"/>
      <c r="AX8" s="45"/>
      <c r="AY8" s="45"/>
      <c r="AZ8" s="45"/>
      <c r="BA8" s="45"/>
      <c r="BB8" s="45">
        <f>データ!U6</f>
        <v>516.53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34.520000000000003</v>
      </c>
      <c r="J10" s="45"/>
      <c r="K10" s="45"/>
      <c r="L10" s="45"/>
      <c r="M10" s="45"/>
      <c r="N10" s="45"/>
      <c r="O10" s="45"/>
      <c r="P10" s="45">
        <f>データ!P6</f>
        <v>8.94</v>
      </c>
      <c r="Q10" s="45"/>
      <c r="R10" s="45"/>
      <c r="S10" s="45"/>
      <c r="T10" s="45"/>
      <c r="U10" s="45"/>
      <c r="V10" s="45"/>
      <c r="W10" s="45">
        <f>データ!Q6</f>
        <v>92.37</v>
      </c>
      <c r="X10" s="45"/>
      <c r="Y10" s="45"/>
      <c r="Z10" s="45"/>
      <c r="AA10" s="45"/>
      <c r="AB10" s="45"/>
      <c r="AC10" s="45"/>
      <c r="AD10" s="50">
        <f>データ!R6</f>
        <v>2894</v>
      </c>
      <c r="AE10" s="50"/>
      <c r="AF10" s="50"/>
      <c r="AG10" s="50"/>
      <c r="AH10" s="50"/>
      <c r="AI10" s="50"/>
      <c r="AJ10" s="50"/>
      <c r="AK10" s="2"/>
      <c r="AL10" s="50">
        <f>データ!V6</f>
        <v>71796</v>
      </c>
      <c r="AM10" s="50"/>
      <c r="AN10" s="50"/>
      <c r="AO10" s="50"/>
      <c r="AP10" s="50"/>
      <c r="AQ10" s="50"/>
      <c r="AR10" s="50"/>
      <c r="AS10" s="50"/>
      <c r="AT10" s="45">
        <f>データ!W6</f>
        <v>24.04</v>
      </c>
      <c r="AU10" s="45"/>
      <c r="AV10" s="45"/>
      <c r="AW10" s="45"/>
      <c r="AX10" s="45"/>
      <c r="AY10" s="45"/>
      <c r="AZ10" s="45"/>
      <c r="BA10" s="45"/>
      <c r="BB10" s="45">
        <f>データ!X6</f>
        <v>2986.52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109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107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28K38C/8asVzBtf7YOYrVgq93zsoWa/UiVjGdlClcYOhn7DdAicVAFIKjrXE27nlosT7RhkBdoXGF8OC0APpmg==" saltValue="9D5FFqmykgIBiCBU6Wx/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55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56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57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58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59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60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61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62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63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64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65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2018</v>
      </c>
      <c r="C6" s="33">
        <f t="shared" ref="C6:X6" si="3">C7</f>
        <v>221309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浜松市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自治体職員</v>
      </c>
      <c r="N6" s="34" t="str">
        <f t="shared" si="3"/>
        <v>-</v>
      </c>
      <c r="O6" s="34">
        <f t="shared" si="3"/>
        <v>34.520000000000003</v>
      </c>
      <c r="P6" s="34">
        <f t="shared" si="3"/>
        <v>8.94</v>
      </c>
      <c r="Q6" s="34">
        <f t="shared" si="3"/>
        <v>92.37</v>
      </c>
      <c r="R6" s="34">
        <f t="shared" si="3"/>
        <v>2894</v>
      </c>
      <c r="S6" s="34">
        <f t="shared" si="3"/>
        <v>804780</v>
      </c>
      <c r="T6" s="34">
        <f t="shared" si="3"/>
        <v>1558.06</v>
      </c>
      <c r="U6" s="34">
        <f t="shared" si="3"/>
        <v>516.53</v>
      </c>
      <c r="V6" s="34">
        <f t="shared" si="3"/>
        <v>71796</v>
      </c>
      <c r="W6" s="34">
        <f t="shared" si="3"/>
        <v>24.04</v>
      </c>
      <c r="X6" s="34">
        <f t="shared" si="3"/>
        <v>2986.52</v>
      </c>
      <c r="Y6" s="35">
        <f>IF(Y7="",NA(),Y7)</f>
        <v>74.8</v>
      </c>
      <c r="Z6" s="35">
        <f t="shared" ref="Z6:AH6" si="4">IF(Z7="",NA(),Z7)</f>
        <v>83.01</v>
      </c>
      <c r="AA6" s="35">
        <f t="shared" si="4"/>
        <v>87.83</v>
      </c>
      <c r="AB6" s="35">
        <f t="shared" si="4"/>
        <v>89.51</v>
      </c>
      <c r="AC6" s="35">
        <f t="shared" si="4"/>
        <v>84.4</v>
      </c>
      <c r="AD6" s="35">
        <f t="shared" si="4"/>
        <v>93.62</v>
      </c>
      <c r="AE6" s="35">
        <f t="shared" si="4"/>
        <v>99.07</v>
      </c>
      <c r="AF6" s="35">
        <f t="shared" si="4"/>
        <v>101.17</v>
      </c>
      <c r="AG6" s="35">
        <f t="shared" si="4"/>
        <v>103.61</v>
      </c>
      <c r="AH6" s="35">
        <f t="shared" si="4"/>
        <v>102.95</v>
      </c>
      <c r="AI6" s="34" t="str">
        <f>IF(AI7="","",IF(AI7="-","【-】","【"&amp;SUBSTITUTE(TEXT(AI7,"#,##0.00"),"-","△")&amp;"】"))</f>
        <v>【101.92】</v>
      </c>
      <c r="AJ6" s="35">
        <f>IF(AJ7="",NA(),AJ7)</f>
        <v>168.23</v>
      </c>
      <c r="AK6" s="35">
        <f t="shared" ref="AK6:AS6" si="5">IF(AK7="",NA(),AK7)</f>
        <v>293.05</v>
      </c>
      <c r="AL6" s="35">
        <f t="shared" si="5"/>
        <v>383.11</v>
      </c>
      <c r="AM6" s="35">
        <f t="shared" si="5"/>
        <v>390.64</v>
      </c>
      <c r="AN6" s="35">
        <f t="shared" si="5"/>
        <v>29.56</v>
      </c>
      <c r="AO6" s="35">
        <f t="shared" si="5"/>
        <v>50.43</v>
      </c>
      <c r="AP6" s="35">
        <f t="shared" si="5"/>
        <v>64.760000000000005</v>
      </c>
      <c r="AQ6" s="35">
        <f t="shared" si="5"/>
        <v>68.930000000000007</v>
      </c>
      <c r="AR6" s="35">
        <f t="shared" si="5"/>
        <v>80.63</v>
      </c>
      <c r="AS6" s="35">
        <f t="shared" si="5"/>
        <v>27.02</v>
      </c>
      <c r="AT6" s="34" t="str">
        <f>IF(AT7="","",IF(AT7="-","【-】","【"&amp;SUBSTITUTE(TEXT(AT7,"#,##0.00"),"-","△")&amp;"】"))</f>
        <v>【88.06】</v>
      </c>
      <c r="AU6" s="35">
        <f>IF(AU7="",NA(),AU7)</f>
        <v>8.4499999999999993</v>
      </c>
      <c r="AV6" s="35">
        <f t="shared" ref="AV6:BD6" si="6">IF(AV7="",NA(),AV7)</f>
        <v>17.66</v>
      </c>
      <c r="AW6" s="34">
        <f t="shared" si="6"/>
        <v>0</v>
      </c>
      <c r="AX6" s="34">
        <f t="shared" si="6"/>
        <v>0</v>
      </c>
      <c r="AY6" s="34">
        <f t="shared" si="6"/>
        <v>0</v>
      </c>
      <c r="AZ6" s="35">
        <f t="shared" si="6"/>
        <v>34.29</v>
      </c>
      <c r="BA6" s="35">
        <f t="shared" si="6"/>
        <v>88.18</v>
      </c>
      <c r="BB6" s="35">
        <f t="shared" si="6"/>
        <v>70.42</v>
      </c>
      <c r="BC6" s="35">
        <f t="shared" si="6"/>
        <v>70.92</v>
      </c>
      <c r="BD6" s="35">
        <f t="shared" si="6"/>
        <v>60.67</v>
      </c>
      <c r="BE6" s="34" t="str">
        <f>IF(BE7="","",IF(BE7="-","【-】","【"&amp;SUBSTITUTE(TEXT(BE7,"#,##0.00"),"-","△")&amp;"】"))</f>
        <v>【54.23】</v>
      </c>
      <c r="BF6" s="35">
        <f>IF(BF7="",NA(),BF7)</f>
        <v>1827.42</v>
      </c>
      <c r="BG6" s="35">
        <f t="shared" ref="BG6:BO6" si="7">IF(BG7="",NA(),BG7)</f>
        <v>2212.3000000000002</v>
      </c>
      <c r="BH6" s="35">
        <f t="shared" si="7"/>
        <v>1988.82</v>
      </c>
      <c r="BI6" s="35">
        <f t="shared" si="7"/>
        <v>1113.4100000000001</v>
      </c>
      <c r="BJ6" s="35">
        <f t="shared" si="7"/>
        <v>3369.69</v>
      </c>
      <c r="BK6" s="35">
        <f t="shared" si="7"/>
        <v>1504.21</v>
      </c>
      <c r="BL6" s="35">
        <f t="shared" si="7"/>
        <v>1390.86</v>
      </c>
      <c r="BM6" s="35">
        <f t="shared" si="7"/>
        <v>1467.94</v>
      </c>
      <c r="BN6" s="35">
        <f t="shared" si="7"/>
        <v>1144.94</v>
      </c>
      <c r="BO6" s="35">
        <f t="shared" si="7"/>
        <v>1252.71</v>
      </c>
      <c r="BP6" s="34" t="str">
        <f>IF(BP7="","",IF(BP7="-","【-】","【"&amp;SUBSTITUTE(TEXT(BP7,"#,##0.00"),"-","△")&amp;"】"))</f>
        <v>【1,209.40】</v>
      </c>
      <c r="BQ6" s="35">
        <f>IF(BQ7="",NA(),BQ7)</f>
        <v>56.76</v>
      </c>
      <c r="BR6" s="35">
        <f t="shared" ref="BR6:BZ6" si="8">IF(BR7="",NA(),BR7)</f>
        <v>65.849999999999994</v>
      </c>
      <c r="BS6" s="35">
        <f t="shared" si="8"/>
        <v>72.55</v>
      </c>
      <c r="BT6" s="35">
        <f t="shared" si="8"/>
        <v>117.41</v>
      </c>
      <c r="BU6" s="35">
        <f t="shared" si="8"/>
        <v>79.150000000000006</v>
      </c>
      <c r="BV6" s="35">
        <f t="shared" si="8"/>
        <v>67.41</v>
      </c>
      <c r="BW6" s="35">
        <f t="shared" si="8"/>
        <v>76.849999999999994</v>
      </c>
      <c r="BX6" s="35">
        <f t="shared" si="8"/>
        <v>83.3</v>
      </c>
      <c r="BY6" s="35">
        <f t="shared" si="8"/>
        <v>88.16</v>
      </c>
      <c r="BZ6" s="35">
        <f t="shared" si="8"/>
        <v>87.03</v>
      </c>
      <c r="CA6" s="34" t="str">
        <f>IF(CA7="","",IF(CA7="-","【-】","【"&amp;SUBSTITUTE(TEXT(CA7,"#,##0.00"),"-","△")&amp;"】"))</f>
        <v>【74.48】</v>
      </c>
      <c r="CB6" s="35">
        <f>IF(CB7="",NA(),CB7)</f>
        <v>236.31</v>
      </c>
      <c r="CC6" s="35">
        <f t="shared" ref="CC6:CK6" si="9">IF(CC7="",NA(),CC7)</f>
        <v>203.3</v>
      </c>
      <c r="CD6" s="35">
        <f t="shared" si="9"/>
        <v>183.93</v>
      </c>
      <c r="CE6" s="35">
        <f t="shared" si="9"/>
        <v>119.54</v>
      </c>
      <c r="CF6" s="35">
        <f t="shared" si="9"/>
        <v>155.38999999999999</v>
      </c>
      <c r="CG6" s="35">
        <f t="shared" si="9"/>
        <v>216.49</v>
      </c>
      <c r="CH6" s="35">
        <f t="shared" si="9"/>
        <v>198.4</v>
      </c>
      <c r="CI6" s="35">
        <f t="shared" si="9"/>
        <v>184.56</v>
      </c>
      <c r="CJ6" s="35">
        <f t="shared" si="9"/>
        <v>173.89</v>
      </c>
      <c r="CK6" s="35">
        <f t="shared" si="9"/>
        <v>177.02</v>
      </c>
      <c r="CL6" s="34" t="str">
        <f>IF(CL7="","",IF(CL7="-","【-】","【"&amp;SUBSTITUTE(TEXT(CL7,"#,##0.00"),"-","△")&amp;"】"))</f>
        <v>【219.46】</v>
      </c>
      <c r="CM6" s="35">
        <f>IF(CM7="",NA(),CM7)</f>
        <v>38.92</v>
      </c>
      <c r="CN6" s="35">
        <f t="shared" ref="CN6:CV6" si="10">IF(CN7="",NA(),CN7)</f>
        <v>39.159999999999997</v>
      </c>
      <c r="CO6" s="35">
        <f t="shared" si="10"/>
        <v>37.799999999999997</v>
      </c>
      <c r="CP6" s="35">
        <f t="shared" si="10"/>
        <v>37.07</v>
      </c>
      <c r="CQ6" s="35">
        <f t="shared" si="10"/>
        <v>36.869999999999997</v>
      </c>
      <c r="CR6" s="35">
        <f t="shared" si="10"/>
        <v>38.409999999999997</v>
      </c>
      <c r="CS6" s="35">
        <f t="shared" si="10"/>
        <v>39.25</v>
      </c>
      <c r="CT6" s="35">
        <f t="shared" si="10"/>
        <v>43.18</v>
      </c>
      <c r="CU6" s="35">
        <f t="shared" si="10"/>
        <v>42.38</v>
      </c>
      <c r="CV6" s="35">
        <f t="shared" si="10"/>
        <v>46.17</v>
      </c>
      <c r="CW6" s="34" t="str">
        <f>IF(CW7="","",IF(CW7="-","【-】","【"&amp;SUBSTITUTE(TEXT(CW7,"#,##0.00"),"-","△")&amp;"】"))</f>
        <v>【42.82】</v>
      </c>
      <c r="CX6" s="35">
        <f>IF(CX7="",NA(),CX7)</f>
        <v>81.38</v>
      </c>
      <c r="CY6" s="35">
        <f t="shared" ref="CY6:DG6" si="11">IF(CY7="",NA(),CY7)</f>
        <v>81.99</v>
      </c>
      <c r="CZ6" s="35">
        <f t="shared" si="11"/>
        <v>82.13</v>
      </c>
      <c r="DA6" s="35">
        <f t="shared" si="11"/>
        <v>83.85</v>
      </c>
      <c r="DB6" s="35">
        <f t="shared" si="11"/>
        <v>84.34</v>
      </c>
      <c r="DC6" s="35">
        <f t="shared" si="11"/>
        <v>86.28</v>
      </c>
      <c r="DD6" s="35">
        <f t="shared" si="11"/>
        <v>86.43</v>
      </c>
      <c r="DE6" s="35">
        <f t="shared" si="11"/>
        <v>86.43</v>
      </c>
      <c r="DF6" s="35">
        <f t="shared" si="11"/>
        <v>87.01</v>
      </c>
      <c r="DG6" s="35">
        <f t="shared" si="11"/>
        <v>87.84</v>
      </c>
      <c r="DH6" s="34" t="str">
        <f>IF(DH7="","",IF(DH7="-","【-】","【"&amp;SUBSTITUTE(TEXT(DH7,"#,##0.00"),"-","△")&amp;"】"))</f>
        <v>【83.36】</v>
      </c>
      <c r="DI6" s="35">
        <f>IF(DI7="",NA(),DI7)</f>
        <v>27.48</v>
      </c>
      <c r="DJ6" s="35">
        <f t="shared" ref="DJ6:DR6" si="12">IF(DJ7="",NA(),DJ7)</f>
        <v>29.29</v>
      </c>
      <c r="DK6" s="35">
        <f t="shared" si="12"/>
        <v>31.11</v>
      </c>
      <c r="DL6" s="35">
        <f t="shared" si="12"/>
        <v>33.56</v>
      </c>
      <c r="DM6" s="35">
        <f t="shared" si="12"/>
        <v>2.2999999999999998</v>
      </c>
      <c r="DN6" s="35">
        <f t="shared" si="12"/>
        <v>23.33</v>
      </c>
      <c r="DO6" s="35">
        <f t="shared" si="12"/>
        <v>25.07</v>
      </c>
      <c r="DP6" s="35">
        <f t="shared" si="12"/>
        <v>28.48</v>
      </c>
      <c r="DQ6" s="35">
        <f t="shared" si="12"/>
        <v>28.59</v>
      </c>
      <c r="DR6" s="35">
        <f t="shared" si="12"/>
        <v>26.56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【0.01】</v>
      </c>
      <c r="EE6" s="35">
        <f>IF(EE7="",NA(),EE7)</f>
        <v>0.1</v>
      </c>
      <c r="EF6" s="35">
        <f t="shared" ref="EF6:EN6" si="14">IF(EF7="",NA(),EF7)</f>
        <v>0.12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0.08</v>
      </c>
      <c r="EL6" s="35">
        <f t="shared" si="14"/>
        <v>0.04</v>
      </c>
      <c r="EM6" s="35">
        <f t="shared" si="14"/>
        <v>0.15</v>
      </c>
      <c r="EN6" s="35">
        <f t="shared" si="14"/>
        <v>0.06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221309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34.520000000000003</v>
      </c>
      <c r="P7" s="38">
        <v>8.94</v>
      </c>
      <c r="Q7" s="38">
        <v>92.37</v>
      </c>
      <c r="R7" s="38">
        <v>2894</v>
      </c>
      <c r="S7" s="38">
        <v>804780</v>
      </c>
      <c r="T7" s="38">
        <v>1558.06</v>
      </c>
      <c r="U7" s="38">
        <v>516.53</v>
      </c>
      <c r="V7" s="38">
        <v>71796</v>
      </c>
      <c r="W7" s="38">
        <v>24.04</v>
      </c>
      <c r="X7" s="38">
        <v>2986.52</v>
      </c>
      <c r="Y7" s="38">
        <v>74.8</v>
      </c>
      <c r="Z7" s="38">
        <v>83.01</v>
      </c>
      <c r="AA7" s="38">
        <v>87.83</v>
      </c>
      <c r="AB7" s="38">
        <v>89.51</v>
      </c>
      <c r="AC7" s="38">
        <v>84.4</v>
      </c>
      <c r="AD7" s="38">
        <v>93.62</v>
      </c>
      <c r="AE7" s="38">
        <v>99.07</v>
      </c>
      <c r="AF7" s="38">
        <v>101.17</v>
      </c>
      <c r="AG7" s="38">
        <v>103.61</v>
      </c>
      <c r="AH7" s="38">
        <v>102.95</v>
      </c>
      <c r="AI7" s="38">
        <v>101.92</v>
      </c>
      <c r="AJ7" s="38">
        <v>168.23</v>
      </c>
      <c r="AK7" s="38">
        <v>293.05</v>
      </c>
      <c r="AL7" s="38">
        <v>383.11</v>
      </c>
      <c r="AM7" s="38">
        <v>390.64</v>
      </c>
      <c r="AN7" s="38">
        <v>29.56</v>
      </c>
      <c r="AO7" s="38">
        <v>50.43</v>
      </c>
      <c r="AP7" s="38">
        <v>64.760000000000005</v>
      </c>
      <c r="AQ7" s="38">
        <v>68.930000000000007</v>
      </c>
      <c r="AR7" s="38">
        <v>80.63</v>
      </c>
      <c r="AS7" s="38">
        <v>27.02</v>
      </c>
      <c r="AT7" s="38">
        <v>88.06</v>
      </c>
      <c r="AU7" s="38">
        <v>8.4499999999999993</v>
      </c>
      <c r="AV7" s="38">
        <v>17.66</v>
      </c>
      <c r="AW7" s="38">
        <v>0</v>
      </c>
      <c r="AX7" s="38">
        <v>0</v>
      </c>
      <c r="AY7" s="38">
        <v>0</v>
      </c>
      <c r="AZ7" s="38">
        <v>34.29</v>
      </c>
      <c r="BA7" s="38">
        <v>88.18</v>
      </c>
      <c r="BB7" s="38">
        <v>70.42</v>
      </c>
      <c r="BC7" s="38">
        <v>70.92</v>
      </c>
      <c r="BD7" s="38">
        <v>60.67</v>
      </c>
      <c r="BE7" s="38">
        <v>54.23</v>
      </c>
      <c r="BF7" s="38">
        <v>1827.42</v>
      </c>
      <c r="BG7" s="38">
        <v>2212.3000000000002</v>
      </c>
      <c r="BH7" s="38">
        <v>1988.82</v>
      </c>
      <c r="BI7" s="38">
        <v>1113.4100000000001</v>
      </c>
      <c r="BJ7" s="38">
        <v>3369.69</v>
      </c>
      <c r="BK7" s="38">
        <v>1504.21</v>
      </c>
      <c r="BL7" s="38">
        <v>1390.86</v>
      </c>
      <c r="BM7" s="38">
        <v>1467.94</v>
      </c>
      <c r="BN7" s="38">
        <v>1144.94</v>
      </c>
      <c r="BO7" s="38">
        <v>1252.71</v>
      </c>
      <c r="BP7" s="38">
        <v>1209.4000000000001</v>
      </c>
      <c r="BQ7" s="38">
        <v>56.76</v>
      </c>
      <c r="BR7" s="38">
        <v>65.849999999999994</v>
      </c>
      <c r="BS7" s="38">
        <v>72.55</v>
      </c>
      <c r="BT7" s="38">
        <v>117.41</v>
      </c>
      <c r="BU7" s="38">
        <v>79.150000000000006</v>
      </c>
      <c r="BV7" s="38">
        <v>67.41</v>
      </c>
      <c r="BW7" s="38">
        <v>76.849999999999994</v>
      </c>
      <c r="BX7" s="38">
        <v>83.3</v>
      </c>
      <c r="BY7" s="38">
        <v>88.16</v>
      </c>
      <c r="BZ7" s="38">
        <v>87.03</v>
      </c>
      <c r="CA7" s="38">
        <v>74.48</v>
      </c>
      <c r="CB7" s="38">
        <v>236.31</v>
      </c>
      <c r="CC7" s="38">
        <v>203.3</v>
      </c>
      <c r="CD7" s="38">
        <v>183.93</v>
      </c>
      <c r="CE7" s="38">
        <v>119.54</v>
      </c>
      <c r="CF7" s="38">
        <v>155.38999999999999</v>
      </c>
      <c r="CG7" s="38">
        <v>216.49</v>
      </c>
      <c r="CH7" s="38">
        <v>198.4</v>
      </c>
      <c r="CI7" s="38">
        <v>184.56</v>
      </c>
      <c r="CJ7" s="38">
        <v>173.89</v>
      </c>
      <c r="CK7" s="38">
        <v>177.02</v>
      </c>
      <c r="CL7" s="38">
        <v>219.46</v>
      </c>
      <c r="CM7" s="38">
        <v>38.92</v>
      </c>
      <c r="CN7" s="38">
        <v>39.159999999999997</v>
      </c>
      <c r="CO7" s="38">
        <v>37.799999999999997</v>
      </c>
      <c r="CP7" s="38">
        <v>37.07</v>
      </c>
      <c r="CQ7" s="38">
        <v>36.869999999999997</v>
      </c>
      <c r="CR7" s="38">
        <v>38.409999999999997</v>
      </c>
      <c r="CS7" s="38">
        <v>39.25</v>
      </c>
      <c r="CT7" s="38">
        <v>43.18</v>
      </c>
      <c r="CU7" s="38">
        <v>42.38</v>
      </c>
      <c r="CV7" s="38">
        <v>46.17</v>
      </c>
      <c r="CW7" s="38">
        <v>42.82</v>
      </c>
      <c r="CX7" s="38">
        <v>81.38</v>
      </c>
      <c r="CY7" s="38">
        <v>81.99</v>
      </c>
      <c r="CZ7" s="38">
        <v>82.13</v>
      </c>
      <c r="DA7" s="38">
        <v>83.85</v>
      </c>
      <c r="DB7" s="38">
        <v>84.34</v>
      </c>
      <c r="DC7" s="38">
        <v>86.28</v>
      </c>
      <c r="DD7" s="38">
        <v>86.43</v>
      </c>
      <c r="DE7" s="38">
        <v>86.43</v>
      </c>
      <c r="DF7" s="38">
        <v>87.01</v>
      </c>
      <c r="DG7" s="38">
        <v>87.84</v>
      </c>
      <c r="DH7" s="38">
        <v>83.36</v>
      </c>
      <c r="DI7" s="38">
        <v>27.48</v>
      </c>
      <c r="DJ7" s="38">
        <v>29.29</v>
      </c>
      <c r="DK7" s="38">
        <v>31.11</v>
      </c>
      <c r="DL7" s="38">
        <v>33.56</v>
      </c>
      <c r="DM7" s="38">
        <v>2.2999999999999998</v>
      </c>
      <c r="DN7" s="38">
        <v>23.33</v>
      </c>
      <c r="DO7" s="38">
        <v>25.07</v>
      </c>
      <c r="DP7" s="38">
        <v>28.48</v>
      </c>
      <c r="DQ7" s="38">
        <v>28.59</v>
      </c>
      <c r="DR7" s="38">
        <v>26.56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0.01</v>
      </c>
      <c r="EE7" s="38">
        <v>0.1</v>
      </c>
      <c r="EF7" s="38">
        <v>0.12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0.08</v>
      </c>
      <c r="EL7" s="38">
        <v>0.04</v>
      </c>
      <c r="EM7" s="38">
        <v>0.15</v>
      </c>
      <c r="EN7" s="38">
        <v>0.06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2020-01-31T06:46:41Z</cp:lastPrinted>
  <dcterms:created xsi:type="dcterms:W3CDTF">2019-12-05T04:50:08Z</dcterms:created>
  <dcterms:modified xsi:type="dcterms:W3CDTF">2020-01-31T06:52:58Z</dcterms:modified>
  <cp:category/>
</cp:coreProperties>
</file>