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6006\Desktop\新しいフォルダー (4)\第１１\"/>
    </mc:Choice>
  </mc:AlternateContent>
  <bookViews>
    <workbookView xWindow="240" yWindow="15" windowWidth="11715" windowHeight="9345" firstSheet="2" activeTab="2"/>
  </bookViews>
  <sheets>
    <sheet name="AZRFFRONT" sheetId="1" state="hidden" r:id="rId1"/>
    <sheet name="AURF103D0" sheetId="2" state="hidden" r:id="rId2"/>
    <sheet name="EUCレイアウト定義書" sheetId="4" r:id="rId3"/>
  </sheets>
  <definedNames>
    <definedName name="_xlnm.Print_Area" localSheetId="1">AURF103D0!$A$1:$H$66</definedName>
    <definedName name="_xlnm.Print_Titles" localSheetId="2">EUCレイアウト定義書!$2:$13</definedName>
  </definedNames>
  <calcPr calcId="162913"/>
</workbook>
</file>

<file path=xl/calcChain.xml><?xml version="1.0" encoding="utf-8"?>
<calcChain xmlns="http://schemas.openxmlformats.org/spreadsheetml/2006/main">
  <c r="B9" i="4" l="1"/>
  <c r="D48" i="4"/>
  <c r="B5" i="4"/>
  <c r="C5" i="4"/>
  <c r="F5" i="4"/>
  <c r="G5" i="4"/>
  <c r="B7" i="4"/>
  <c r="E7" i="4"/>
  <c r="B8" i="4"/>
  <c r="F8" i="4"/>
  <c r="B10" i="4"/>
  <c r="F10" i="4"/>
  <c r="B11" i="4"/>
  <c r="F11" i="4"/>
  <c r="A14" i="4"/>
  <c r="D14" i="4"/>
  <c r="H14" i="4"/>
  <c r="A15" i="4"/>
  <c r="D15" i="4"/>
  <c r="H15" i="4"/>
  <c r="A16" i="4"/>
  <c r="D16" i="4"/>
  <c r="H16" i="4"/>
  <c r="A17" i="4"/>
  <c r="D17" i="4"/>
  <c r="H17" i="4"/>
  <c r="A18" i="4"/>
  <c r="D18" i="4"/>
  <c r="H18" i="4"/>
  <c r="A19" i="4"/>
  <c r="D19" i="4"/>
  <c r="H19" i="4"/>
  <c r="A20" i="4"/>
  <c r="D20" i="4"/>
  <c r="H20" i="4"/>
  <c r="A21" i="4"/>
  <c r="D21" i="4"/>
  <c r="H21" i="4"/>
  <c r="A22" i="4"/>
  <c r="D22" i="4"/>
  <c r="H22" i="4"/>
  <c r="A23" i="4"/>
  <c r="D23" i="4"/>
  <c r="H23" i="4"/>
  <c r="A24" i="4"/>
  <c r="D24" i="4"/>
  <c r="H24" i="4"/>
  <c r="A25" i="4"/>
  <c r="D25" i="4"/>
  <c r="H25" i="4"/>
  <c r="A26" i="4"/>
  <c r="D26" i="4"/>
  <c r="H26" i="4"/>
  <c r="A27" i="4"/>
  <c r="D27" i="4"/>
  <c r="H27" i="4"/>
  <c r="A28" i="4"/>
  <c r="D28" i="4"/>
  <c r="H28" i="4"/>
  <c r="A29" i="4"/>
  <c r="D29" i="4"/>
  <c r="H29" i="4"/>
  <c r="A30" i="4"/>
  <c r="D30" i="4"/>
  <c r="H30" i="4"/>
  <c r="A31" i="4"/>
  <c r="D31" i="4"/>
  <c r="H31" i="4"/>
  <c r="A32" i="4"/>
  <c r="D32" i="4"/>
  <c r="H32" i="4"/>
  <c r="A33" i="4"/>
  <c r="D33" i="4"/>
  <c r="H33" i="4"/>
  <c r="A34" i="4"/>
  <c r="D34" i="4"/>
  <c r="H34" i="4"/>
  <c r="A35" i="4"/>
  <c r="D35" i="4"/>
  <c r="H35" i="4"/>
  <c r="A36" i="4"/>
  <c r="D36" i="4"/>
  <c r="H36" i="4"/>
  <c r="A37" i="4"/>
  <c r="D37" i="4"/>
  <c r="H37" i="4"/>
  <c r="A38" i="4"/>
  <c r="D38" i="4"/>
  <c r="H38" i="4"/>
  <c r="A39" i="4"/>
  <c r="D39" i="4"/>
  <c r="H39" i="4"/>
  <c r="A40" i="4"/>
  <c r="D40" i="4"/>
  <c r="H40" i="4"/>
  <c r="A41" i="4"/>
  <c r="D41" i="4"/>
  <c r="H41" i="4"/>
  <c r="A42" i="4"/>
  <c r="D42" i="4"/>
  <c r="H42" i="4"/>
  <c r="A43" i="4"/>
  <c r="D43" i="4"/>
  <c r="H43" i="4"/>
  <c r="A44" i="4"/>
  <c r="D44" i="4"/>
  <c r="H44" i="4"/>
  <c r="A45" i="4"/>
  <c r="D45" i="4"/>
  <c r="H45" i="4"/>
  <c r="A46" i="4"/>
  <c r="D46" i="4"/>
  <c r="H46" i="4"/>
  <c r="A47" i="4"/>
  <c r="D47" i="4"/>
  <c r="H47" i="4"/>
  <c r="A48" i="4"/>
  <c r="H48" i="4"/>
  <c r="A49" i="4"/>
  <c r="D49" i="4"/>
  <c r="H49" i="4"/>
  <c r="A50" i="4"/>
  <c r="D50" i="4"/>
  <c r="H50" i="4"/>
  <c r="A51" i="4"/>
  <c r="D51" i="4"/>
  <c r="H51" i="4"/>
  <c r="A52" i="4"/>
  <c r="D52" i="4"/>
  <c r="H52" i="4"/>
  <c r="A53" i="4"/>
  <c r="D53" i="4"/>
  <c r="H53" i="4"/>
</calcChain>
</file>

<file path=xl/sharedStrings.xml><?xml version="1.0" encoding="utf-8"?>
<sst xmlns="http://schemas.openxmlformats.org/spreadsheetml/2006/main" count="30" uniqueCount="16">
  <si>
    <t>説明</t>
    <rPh sb="0" eb="2">
      <t>セツメイ</t>
    </rPh>
    <phoneticPr fontId="2"/>
  </si>
  <si>
    <t>システム</t>
    <phoneticPr fontId="2"/>
  </si>
  <si>
    <t>サブシステム</t>
    <phoneticPr fontId="2"/>
  </si>
  <si>
    <t>公開範囲</t>
    <rPh sb="0" eb="2">
      <t>コウカイ</t>
    </rPh>
    <rPh sb="2" eb="4">
      <t>ハンイ</t>
    </rPh>
    <phoneticPr fontId="2"/>
  </si>
  <si>
    <t>作成日</t>
    <rPh sb="0" eb="3">
      <t>サクセイビ</t>
    </rPh>
    <phoneticPr fontId="2"/>
  </si>
  <si>
    <t>EUCレイアウト</t>
    <phoneticPr fontId="2"/>
  </si>
  <si>
    <t>レイアウト種別</t>
    <rPh sb="5" eb="7">
      <t>シュベツ</t>
    </rPh>
    <phoneticPr fontId="2"/>
  </si>
  <si>
    <t>項目名</t>
    <rPh sb="0" eb="2">
      <t>コウモク</t>
    </rPh>
    <rPh sb="2" eb="3">
      <t>メイ</t>
    </rPh>
    <phoneticPr fontId="2"/>
  </si>
  <si>
    <t>順序</t>
    <rPh sb="0" eb="2">
      <t>ジュンジョ</t>
    </rPh>
    <phoneticPr fontId="2"/>
  </si>
  <si>
    <t>項目説明</t>
    <rPh sb="0" eb="2">
      <t>コウモク</t>
    </rPh>
    <rPh sb="2" eb="4">
      <t>セツメイ</t>
    </rPh>
    <phoneticPr fontId="2"/>
  </si>
  <si>
    <t>レイアウト</t>
    <phoneticPr fontId="2"/>
  </si>
  <si>
    <t>ヘッダ有無</t>
    <rPh sb="3" eb="5">
      <t>ウム</t>
    </rPh>
    <phoneticPr fontId="2"/>
  </si>
  <si>
    <t>文字引用符</t>
    <rPh sb="0" eb="2">
      <t>モジ</t>
    </rPh>
    <rPh sb="2" eb="5">
      <t>インヨウフ</t>
    </rPh>
    <phoneticPr fontId="2"/>
  </si>
  <si>
    <t>文字コード</t>
    <rPh sb="0" eb="2">
      <t>モジ</t>
    </rPh>
    <phoneticPr fontId="2"/>
  </si>
  <si>
    <t>セパレータ</t>
    <phoneticPr fontId="2"/>
  </si>
  <si>
    <t>第１１　固定資産税減免申請関係帳票  D提供データ仕様書１１</t>
    <rPh sb="20" eb="22">
      <t>テイキョウ</t>
    </rPh>
    <rPh sb="25" eb="28">
      <t>シヨウショ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</si>
</sst>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4" xfId="0" applyFont="1" applyBorder="1" applyAlignment="1">
      <alignment horizontal="right" vertical="top"/>
    </xf>
  </cellXfs>
  <cellStyles count="2">
    <cellStyle name="標準" xfId="0" builtinId="0"/>
    <cellStyle name="㼿㼿㼿㼿㼿?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G37"/>
  <sheetViews>
    <sheetView zoomScaleNormal="100" workbookViewId="0"/>
  </sheetViews>
  <sheetFormatPr defaultRowHeight="13.5" x14ac:dyDescent="0.15"/>
  <cols>
    <col min="1" max="2" width="5.625" style="11" customWidth="1"/>
    <col min="3" max="4" width="12.75" style="11" customWidth="1"/>
    <col min="5" max="5" width="13.5" style="11" customWidth="1"/>
    <col min="6" max="7" width="12.75" style="11" customWidth="1"/>
    <col min="8" max="9" width="5.625" style="11" customWidth="1"/>
    <col min="10" max="16384" width="9" style="11"/>
  </cols>
  <sheetData>
    <row r="17" spans="3:7" x14ac:dyDescent="0.15">
      <c r="C17" s="19"/>
      <c r="D17" s="20"/>
      <c r="E17" s="20"/>
      <c r="F17" s="20"/>
      <c r="G17" s="21"/>
    </row>
    <row r="18" spans="3:7" x14ac:dyDescent="0.15">
      <c r="C18" s="22"/>
      <c r="D18" s="23"/>
      <c r="E18" s="23"/>
      <c r="F18" s="23"/>
      <c r="G18" s="24"/>
    </row>
    <row r="19" spans="3:7" x14ac:dyDescent="0.15">
      <c r="C19" s="22"/>
      <c r="D19" s="23"/>
      <c r="E19" s="23"/>
      <c r="F19" s="23"/>
      <c r="G19" s="24"/>
    </row>
    <row r="20" spans="3:7" x14ac:dyDescent="0.15">
      <c r="C20" s="22"/>
      <c r="D20" s="23"/>
      <c r="E20" s="23"/>
      <c r="F20" s="23"/>
      <c r="G20" s="24"/>
    </row>
    <row r="21" spans="3:7" ht="36.75" customHeight="1" x14ac:dyDescent="0.15">
      <c r="C21" s="22"/>
      <c r="D21" s="23"/>
      <c r="E21" s="23"/>
      <c r="F21" s="23"/>
      <c r="G21" s="24"/>
    </row>
    <row r="22" spans="3:7" ht="38.25" customHeight="1" x14ac:dyDescent="0.15">
      <c r="C22" s="29"/>
      <c r="D22" s="30"/>
      <c r="E22" s="30"/>
      <c r="F22" s="30"/>
      <c r="G22" s="31"/>
    </row>
    <row r="23" spans="3:7" ht="38.25" customHeight="1" x14ac:dyDescent="0.15">
      <c r="C23" s="29"/>
      <c r="D23" s="30"/>
      <c r="E23" s="30"/>
      <c r="F23" s="30"/>
      <c r="G23" s="31"/>
    </row>
    <row r="24" spans="3:7" ht="36.75" customHeight="1" x14ac:dyDescent="0.15">
      <c r="C24" s="22"/>
      <c r="D24" s="23"/>
      <c r="E24" s="23"/>
      <c r="F24" s="23"/>
      <c r="G24" s="24"/>
    </row>
    <row r="25" spans="3:7" x14ac:dyDescent="0.15">
      <c r="C25" s="22"/>
      <c r="D25" s="23"/>
      <c r="E25" s="23"/>
      <c r="F25" s="23"/>
      <c r="G25" s="24"/>
    </row>
    <row r="26" spans="3:7" x14ac:dyDescent="0.15">
      <c r="C26" s="22"/>
      <c r="D26" s="23"/>
      <c r="E26" s="23"/>
      <c r="F26" s="23"/>
      <c r="G26" s="24"/>
    </row>
    <row r="27" spans="3:7" x14ac:dyDescent="0.15">
      <c r="C27" s="22"/>
      <c r="D27" s="23"/>
      <c r="E27" s="23"/>
      <c r="F27" s="23"/>
      <c r="G27" s="24"/>
    </row>
    <row r="28" spans="3:7" x14ac:dyDescent="0.15">
      <c r="C28" s="25"/>
      <c r="D28" s="26"/>
      <c r="E28" s="26"/>
      <c r="F28" s="26"/>
      <c r="G28" s="27"/>
    </row>
    <row r="35" spans="4:6" x14ac:dyDescent="0.15">
      <c r="D35" s="28"/>
      <c r="E35" s="28"/>
      <c r="F35" s="28"/>
    </row>
    <row r="36" spans="4:6" x14ac:dyDescent="0.15">
      <c r="D36" s="28"/>
      <c r="E36" s="28"/>
      <c r="F36" s="28"/>
    </row>
    <row r="37" spans="4:6" x14ac:dyDescent="0.15">
      <c r="D37" s="28"/>
      <c r="E37" s="28"/>
      <c r="F37" s="28"/>
    </row>
  </sheetData>
  <mergeCells count="5">
    <mergeCell ref="C17:G21"/>
    <mergeCell ref="C24:G28"/>
    <mergeCell ref="D35:F37"/>
    <mergeCell ref="C23:G23"/>
    <mergeCell ref="C22:G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workbookViewId="0">
      <selection activeCell="B10" sqref="B10:D10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11.25" customHeight="1" x14ac:dyDescent="0.15">
      <c r="A1" s="47" t="s">
        <v>5</v>
      </c>
      <c r="B1" s="47"/>
      <c r="C1" s="47"/>
      <c r="D1" s="47"/>
      <c r="E1" s="47"/>
      <c r="F1" s="47"/>
      <c r="G1" s="47"/>
      <c r="H1" s="6" t="s">
        <v>4</v>
      </c>
    </row>
    <row r="2" spans="1:8" ht="11.25" customHeight="1" x14ac:dyDescent="0.15">
      <c r="A2" s="47"/>
      <c r="B2" s="47"/>
      <c r="C2" s="47"/>
      <c r="D2" s="47"/>
      <c r="E2" s="47"/>
      <c r="F2" s="47"/>
      <c r="G2" s="47"/>
      <c r="H2" s="15"/>
    </row>
    <row r="4" spans="1:8" x14ac:dyDescent="0.15">
      <c r="A4" s="2" t="s">
        <v>1</v>
      </c>
      <c r="B4" s="13"/>
      <c r="C4" s="45"/>
      <c r="D4" s="46"/>
      <c r="E4" s="3" t="s">
        <v>2</v>
      </c>
      <c r="F4" s="4"/>
      <c r="G4" s="44"/>
      <c r="H4" s="46"/>
    </row>
    <row r="5" spans="1:8" x14ac:dyDescent="0.15">
      <c r="A5" s="7"/>
      <c r="B5" s="10"/>
      <c r="C5" s="10"/>
      <c r="D5" s="7"/>
      <c r="E5" s="8"/>
      <c r="F5" s="9"/>
      <c r="G5" s="10"/>
      <c r="H5" s="10"/>
    </row>
    <row r="6" spans="1:8" x14ac:dyDescent="0.15">
      <c r="A6" s="2" t="s">
        <v>10</v>
      </c>
      <c r="B6" s="36"/>
      <c r="C6" s="48"/>
      <c r="D6" s="48"/>
      <c r="E6" s="44"/>
      <c r="F6" s="45"/>
      <c r="G6" s="45"/>
      <c r="H6" s="46"/>
    </row>
    <row r="7" spans="1:8" x14ac:dyDescent="0.15">
      <c r="A7" s="2" t="s">
        <v>3</v>
      </c>
      <c r="B7" s="36"/>
      <c r="C7" s="36"/>
      <c r="D7" s="36"/>
      <c r="E7" s="5" t="s">
        <v>6</v>
      </c>
      <c r="F7" s="36"/>
      <c r="G7" s="36"/>
      <c r="H7" s="36"/>
    </row>
    <row r="8" spans="1:8" ht="50.25" customHeight="1" x14ac:dyDescent="0.15">
      <c r="A8" s="5" t="s">
        <v>0</v>
      </c>
      <c r="B8" s="33"/>
      <c r="C8" s="34"/>
      <c r="D8" s="34"/>
      <c r="E8" s="34"/>
      <c r="F8" s="34"/>
      <c r="G8" s="34"/>
      <c r="H8" s="35"/>
    </row>
    <row r="9" spans="1:8" x14ac:dyDescent="0.15">
      <c r="A9" s="17" t="s">
        <v>11</v>
      </c>
      <c r="B9" s="41"/>
      <c r="C9" s="42"/>
      <c r="D9" s="43"/>
      <c r="E9" s="16" t="s">
        <v>13</v>
      </c>
      <c r="F9" s="41"/>
      <c r="G9" s="42"/>
      <c r="H9" s="43"/>
    </row>
    <row r="10" spans="1:8" x14ac:dyDescent="0.15">
      <c r="A10" s="17" t="s">
        <v>12</v>
      </c>
      <c r="B10" s="41"/>
      <c r="C10" s="42"/>
      <c r="D10" s="43"/>
      <c r="E10" s="16" t="s">
        <v>14</v>
      </c>
      <c r="F10" s="41"/>
      <c r="G10" s="42"/>
      <c r="H10" s="43"/>
    </row>
    <row r="12" spans="1:8" ht="12" thickBot="1" x14ac:dyDescent="0.2">
      <c r="A12" s="38" t="s">
        <v>7</v>
      </c>
      <c r="B12" s="39"/>
      <c r="C12" s="40"/>
      <c r="D12" s="37" t="s">
        <v>9</v>
      </c>
      <c r="E12" s="37"/>
      <c r="F12" s="37"/>
      <c r="G12" s="37"/>
      <c r="H12" s="14" t="s">
        <v>8</v>
      </c>
    </row>
    <row r="13" spans="1:8" ht="12" thickTop="1" x14ac:dyDescent="0.15">
      <c r="A13" s="32"/>
      <c r="B13" s="32"/>
      <c r="C13" s="32"/>
      <c r="D13" s="32"/>
      <c r="E13" s="32"/>
      <c r="F13" s="32"/>
      <c r="G13" s="32"/>
      <c r="H13" s="12"/>
    </row>
  </sheetData>
  <mergeCells count="16">
    <mergeCell ref="E6:H6"/>
    <mergeCell ref="G4:H4"/>
    <mergeCell ref="A1:G2"/>
    <mergeCell ref="B6:D6"/>
    <mergeCell ref="C4:D4"/>
    <mergeCell ref="D13:G13"/>
    <mergeCell ref="B8:H8"/>
    <mergeCell ref="F7:H7"/>
    <mergeCell ref="D12:G12"/>
    <mergeCell ref="B7:D7"/>
    <mergeCell ref="A12:C12"/>
    <mergeCell ref="A13:C13"/>
    <mergeCell ref="B10:D10"/>
    <mergeCell ref="B9:D9"/>
    <mergeCell ref="F10:H10"/>
    <mergeCell ref="F9:H9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3"/>
  <sheetViews>
    <sheetView tabSelected="1" topLeftCell="A27" zoomScaleNormal="100" zoomScaleSheetLayoutView="100" workbookViewId="0">
      <selection sqref="A1:H53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31.5" customHeight="1" x14ac:dyDescent="0.15">
      <c r="D1" s="57" t="s">
        <v>15</v>
      </c>
      <c r="E1" s="57"/>
      <c r="F1" s="57"/>
      <c r="G1" s="57"/>
      <c r="H1" s="57"/>
    </row>
    <row r="2" spans="1:8" ht="11.25" customHeight="1" x14ac:dyDescent="0.15">
      <c r="A2" s="49" t="s">
        <v>5</v>
      </c>
      <c r="B2" s="50"/>
      <c r="C2" s="50"/>
      <c r="D2" s="50"/>
      <c r="E2" s="50"/>
      <c r="F2" s="50"/>
      <c r="G2" s="50"/>
      <c r="H2" s="51"/>
    </row>
    <row r="3" spans="1:8" ht="11.25" customHeight="1" x14ac:dyDescent="0.15">
      <c r="A3" s="52"/>
      <c r="B3" s="53"/>
      <c r="C3" s="53"/>
      <c r="D3" s="53"/>
      <c r="E3" s="53"/>
      <c r="F3" s="53"/>
      <c r="G3" s="53"/>
      <c r="H3" s="54"/>
    </row>
    <row r="5" spans="1:8" x14ac:dyDescent="0.15">
      <c r="A5" s="2" t="s">
        <v>1</v>
      </c>
      <c r="B5" s="13" t="str">
        <f>"21"</f>
        <v>21</v>
      </c>
      <c r="C5" s="45" t="str">
        <f>"税情報システム"</f>
        <v>税情報システム</v>
      </c>
      <c r="D5" s="46"/>
      <c r="E5" s="3" t="s">
        <v>2</v>
      </c>
      <c r="F5" s="4" t="str">
        <f>"TB"</f>
        <v>TB</v>
      </c>
      <c r="G5" s="44" t="str">
        <f>"固定資産税"</f>
        <v>固定資産税</v>
      </c>
      <c r="H5" s="46"/>
    </row>
    <row r="6" spans="1:8" x14ac:dyDescent="0.15">
      <c r="A6" s="7"/>
      <c r="B6" s="10"/>
      <c r="C6" s="10"/>
      <c r="D6" s="7"/>
      <c r="E6" s="8"/>
      <c r="F6" s="9"/>
      <c r="G6" s="10"/>
      <c r="H6" s="10"/>
    </row>
    <row r="7" spans="1:8" x14ac:dyDescent="0.15">
      <c r="A7" s="2" t="s">
        <v>10</v>
      </c>
      <c r="B7" s="36" t="str">
        <f>"TBH4CSV018"</f>
        <v>TBH4CSV018</v>
      </c>
      <c r="C7" s="48"/>
      <c r="D7" s="48"/>
      <c r="E7" s="44" t="str">
        <f>"家屋減免対象一覧"</f>
        <v>家屋減免対象一覧</v>
      </c>
      <c r="F7" s="45"/>
      <c r="G7" s="45"/>
      <c r="H7" s="46"/>
    </row>
    <row r="8" spans="1:8" x14ac:dyDescent="0.15">
      <c r="A8" s="2" t="s">
        <v>3</v>
      </c>
      <c r="B8" s="36" t="str">
        <f>"自処理のみ"</f>
        <v>自処理のみ</v>
      </c>
      <c r="C8" s="36"/>
      <c r="D8" s="36"/>
      <c r="E8" s="5" t="s">
        <v>6</v>
      </c>
      <c r="F8" s="36" t="str">
        <f>"CSV"</f>
        <v>CSV</v>
      </c>
      <c r="G8" s="36"/>
      <c r="H8" s="36"/>
    </row>
    <row r="9" spans="1:8" ht="50.25" customHeight="1" x14ac:dyDescent="0.15">
      <c r="A9" s="5" t="s">
        <v>0</v>
      </c>
      <c r="B9" s="33" t="str">
        <f>"家屋減免対象一覧の作成元CSV"</f>
        <v>家屋減免対象一覧の作成元CSV</v>
      </c>
      <c r="C9" s="34"/>
      <c r="D9" s="34"/>
      <c r="E9" s="34"/>
      <c r="F9" s="34"/>
      <c r="G9" s="34"/>
      <c r="H9" s="35"/>
    </row>
    <row r="10" spans="1:8" x14ac:dyDescent="0.15">
      <c r="A10" s="17" t="s">
        <v>11</v>
      </c>
      <c r="B10" s="41" t="str">
        <f>"無"</f>
        <v>無</v>
      </c>
      <c r="C10" s="42"/>
      <c r="D10" s="43"/>
      <c r="E10" s="16" t="s">
        <v>13</v>
      </c>
      <c r="F10" s="41" t="str">
        <f>"UTF-16"</f>
        <v>UTF-16</v>
      </c>
      <c r="G10" s="42"/>
      <c r="H10" s="43"/>
    </row>
    <row r="11" spans="1:8" x14ac:dyDescent="0.15">
      <c r="A11" s="17" t="s">
        <v>12</v>
      </c>
      <c r="B11" s="41" t="str">
        <f>""" "" (ダブル)"</f>
        <v>" " (ダブル)</v>
      </c>
      <c r="C11" s="42"/>
      <c r="D11" s="43"/>
      <c r="E11" s="16" t="s">
        <v>14</v>
      </c>
      <c r="F11" s="41" t="str">
        <f>"カンマ"</f>
        <v>カンマ</v>
      </c>
      <c r="G11" s="42"/>
      <c r="H11" s="43"/>
    </row>
    <row r="13" spans="1:8" ht="12" thickBot="1" x14ac:dyDescent="0.2">
      <c r="A13" s="38" t="s">
        <v>7</v>
      </c>
      <c r="B13" s="39"/>
      <c r="C13" s="40"/>
      <c r="D13" s="37" t="s">
        <v>9</v>
      </c>
      <c r="E13" s="37"/>
      <c r="F13" s="37"/>
      <c r="G13" s="37"/>
      <c r="H13" s="14" t="s">
        <v>8</v>
      </c>
    </row>
    <row r="14" spans="1:8" ht="12" thickTop="1" x14ac:dyDescent="0.15">
      <c r="A14" s="55" t="str">
        <f>"相当年度"</f>
        <v>相当年度</v>
      </c>
      <c r="B14" s="55"/>
      <c r="C14" s="55"/>
      <c r="D14" s="55" t="str">
        <f>"NUMBER　4"</f>
        <v>NUMBER　4</v>
      </c>
      <c r="E14" s="55"/>
      <c r="F14" s="55"/>
      <c r="G14" s="55"/>
      <c r="H14" s="18" t="str">
        <f>"1"</f>
        <v>1</v>
      </c>
    </row>
    <row r="15" spans="1:8" ht="12" customHeight="1" x14ac:dyDescent="0.15">
      <c r="A15" s="55" t="str">
        <f>"区コード"</f>
        <v>区コード</v>
      </c>
      <c r="B15" s="56"/>
      <c r="C15" s="56"/>
      <c r="D15" s="55" t="str">
        <f>"NVARCHAR2　2"</f>
        <v>NVARCHAR2　2</v>
      </c>
      <c r="E15" s="56"/>
      <c r="F15" s="56"/>
      <c r="G15" s="56"/>
      <c r="H15" s="18" t="str">
        <f>"2"</f>
        <v>2</v>
      </c>
    </row>
    <row r="16" spans="1:8" ht="12" customHeight="1" x14ac:dyDescent="0.15">
      <c r="A16" s="55" t="str">
        <f>"区名称"</f>
        <v>区名称</v>
      </c>
      <c r="B16" s="56"/>
      <c r="C16" s="56"/>
      <c r="D16" s="55" t="str">
        <f>"NVARCHAR2　128"</f>
        <v>NVARCHAR2　128</v>
      </c>
      <c r="E16" s="56"/>
      <c r="F16" s="56"/>
      <c r="G16" s="56"/>
      <c r="H16" s="18" t="str">
        <f>"3"</f>
        <v>3</v>
      </c>
    </row>
    <row r="17" spans="1:8" ht="12" customHeight="1" x14ac:dyDescent="0.15">
      <c r="A17" s="55" t="str">
        <f>"義務者宛名番号"</f>
        <v>義務者宛名番号</v>
      </c>
      <c r="B17" s="56"/>
      <c r="C17" s="56"/>
      <c r="D17" s="55" t="str">
        <f>"NUMBER　15"</f>
        <v>NUMBER　15</v>
      </c>
      <c r="E17" s="56"/>
      <c r="F17" s="56"/>
      <c r="G17" s="56"/>
      <c r="H17" s="18" t="str">
        <f>"4"</f>
        <v>4</v>
      </c>
    </row>
    <row r="18" spans="1:8" ht="12" customHeight="1" x14ac:dyDescent="0.15">
      <c r="A18" s="55" t="str">
        <f>"所在地大字"</f>
        <v>所在地大字</v>
      </c>
      <c r="B18" s="56"/>
      <c r="C18" s="56"/>
      <c r="D18" s="55" t="str">
        <f>"NVARCHAR2　6"</f>
        <v>NVARCHAR2　6</v>
      </c>
      <c r="E18" s="56"/>
      <c r="F18" s="56"/>
      <c r="G18" s="56"/>
      <c r="H18" s="18" t="str">
        <f>"5"</f>
        <v>5</v>
      </c>
    </row>
    <row r="19" spans="1:8" ht="12" customHeight="1" x14ac:dyDescent="0.15">
      <c r="A19" s="55" t="str">
        <f>"所在地漢字"</f>
        <v>所在地漢字</v>
      </c>
      <c r="B19" s="56"/>
      <c r="C19" s="56"/>
      <c r="D19" s="55" t="str">
        <f>"NVARCHAR2　120"</f>
        <v>NVARCHAR2　120</v>
      </c>
      <c r="E19" s="56"/>
      <c r="F19" s="56"/>
      <c r="G19" s="56"/>
      <c r="H19" s="18" t="str">
        <f>"6"</f>
        <v>6</v>
      </c>
    </row>
    <row r="20" spans="1:8" ht="12" customHeight="1" x14ac:dyDescent="0.15">
      <c r="A20" s="55" t="str">
        <f>"所在地地番名称"</f>
        <v>所在地地番名称</v>
      </c>
      <c r="B20" s="56"/>
      <c r="C20" s="56"/>
      <c r="D20" s="55" t="str">
        <f>"NVARCHAR2　150"</f>
        <v>NVARCHAR2　150</v>
      </c>
      <c r="E20" s="56"/>
      <c r="F20" s="56"/>
      <c r="G20" s="56"/>
      <c r="H20" s="18" t="str">
        <f>"7"</f>
        <v>7</v>
      </c>
    </row>
    <row r="21" spans="1:8" ht="12" customHeight="1" x14ac:dyDescent="0.15">
      <c r="A21" s="55" t="str">
        <f>"外筆数"</f>
        <v>外筆数</v>
      </c>
      <c r="B21" s="56"/>
      <c r="C21" s="56"/>
      <c r="D21" s="55" t="str">
        <f>"NUMBER　3"</f>
        <v>NUMBER　3</v>
      </c>
      <c r="E21" s="56"/>
      <c r="F21" s="56"/>
      <c r="G21" s="56"/>
      <c r="H21" s="18" t="str">
        <f>"8"</f>
        <v>8</v>
      </c>
    </row>
    <row r="22" spans="1:8" ht="12" customHeight="1" x14ac:dyDescent="0.15">
      <c r="A22" s="55" t="str">
        <f>"現況種類コード1"</f>
        <v>現況種類コード1</v>
      </c>
      <c r="B22" s="56"/>
      <c r="C22" s="56"/>
      <c r="D22" s="55" t="str">
        <f>"NVARCHAR2　3"</f>
        <v>NVARCHAR2　3</v>
      </c>
      <c r="E22" s="56"/>
      <c r="F22" s="56"/>
      <c r="G22" s="56"/>
      <c r="H22" s="18" t="str">
        <f>"9"</f>
        <v>9</v>
      </c>
    </row>
    <row r="23" spans="1:8" ht="12" customHeight="1" x14ac:dyDescent="0.15">
      <c r="A23" s="55" t="str">
        <f>"現況種類コード名称1"</f>
        <v>現況種類コード名称1</v>
      </c>
      <c r="B23" s="56"/>
      <c r="C23" s="56"/>
      <c r="D23" s="55" t="str">
        <f>"NVARCHAR2　128"</f>
        <v>NVARCHAR2　128</v>
      </c>
      <c r="E23" s="56"/>
      <c r="F23" s="56"/>
      <c r="G23" s="56"/>
      <c r="H23" s="18" t="str">
        <f>"10"</f>
        <v>10</v>
      </c>
    </row>
    <row r="24" spans="1:8" ht="12" customHeight="1" x14ac:dyDescent="0.15">
      <c r="A24" s="55" t="str">
        <f>"現況構造コード"</f>
        <v>現況構造コード</v>
      </c>
      <c r="B24" s="56"/>
      <c r="C24" s="56"/>
      <c r="D24" s="55" t="str">
        <f>"NVARCHAR2　3"</f>
        <v>NVARCHAR2　3</v>
      </c>
      <c r="E24" s="56"/>
      <c r="F24" s="56"/>
      <c r="G24" s="56"/>
      <c r="H24" s="18" t="str">
        <f>"11"</f>
        <v>11</v>
      </c>
    </row>
    <row r="25" spans="1:8" ht="12" customHeight="1" x14ac:dyDescent="0.15">
      <c r="A25" s="55" t="str">
        <f>"現況構造コード名称"</f>
        <v>現況構造コード名称</v>
      </c>
      <c r="B25" s="56"/>
      <c r="C25" s="56"/>
      <c r="D25" s="55" t="str">
        <f>"NVARCHAR2　128"</f>
        <v>NVARCHAR2　128</v>
      </c>
      <c r="E25" s="56"/>
      <c r="F25" s="56"/>
      <c r="G25" s="56"/>
      <c r="H25" s="18" t="str">
        <f>"12"</f>
        <v>12</v>
      </c>
    </row>
    <row r="26" spans="1:8" ht="12" customHeight="1" x14ac:dyDescent="0.15">
      <c r="A26" s="55" t="str">
        <f>"現況屋根コード1"</f>
        <v>現況屋根コード1</v>
      </c>
      <c r="B26" s="56"/>
      <c r="C26" s="56"/>
      <c r="D26" s="55" t="str">
        <f>"NVARCHAR2　3"</f>
        <v>NVARCHAR2　3</v>
      </c>
      <c r="E26" s="56"/>
      <c r="F26" s="56"/>
      <c r="G26" s="56"/>
      <c r="H26" s="18" t="str">
        <f>"13"</f>
        <v>13</v>
      </c>
    </row>
    <row r="27" spans="1:8" ht="12" customHeight="1" x14ac:dyDescent="0.15">
      <c r="A27" s="55" t="str">
        <f>"現況屋根コード名称1"</f>
        <v>現況屋根コード名称1</v>
      </c>
      <c r="B27" s="56"/>
      <c r="C27" s="56"/>
      <c r="D27" s="55" t="str">
        <f>"NVARCHAR2　128"</f>
        <v>NVARCHAR2　128</v>
      </c>
      <c r="E27" s="56"/>
      <c r="F27" s="56"/>
      <c r="G27" s="56"/>
      <c r="H27" s="18" t="str">
        <f>"14"</f>
        <v>14</v>
      </c>
    </row>
    <row r="28" spans="1:8" ht="12" customHeight="1" x14ac:dyDescent="0.15">
      <c r="A28" s="55" t="str">
        <f>"現況階層地上"</f>
        <v>現況階層地上</v>
      </c>
      <c r="B28" s="56"/>
      <c r="C28" s="56"/>
      <c r="D28" s="55" t="str">
        <f>"NUMBER　3"</f>
        <v>NUMBER　3</v>
      </c>
      <c r="E28" s="56"/>
      <c r="F28" s="56"/>
      <c r="G28" s="56"/>
      <c r="H28" s="18" t="str">
        <f>"15"</f>
        <v>15</v>
      </c>
    </row>
    <row r="29" spans="1:8" ht="12" customHeight="1" x14ac:dyDescent="0.15">
      <c r="A29" s="55" t="str">
        <f>"現況階層地下"</f>
        <v>現況階層地下</v>
      </c>
      <c r="B29" s="56"/>
      <c r="C29" s="56"/>
      <c r="D29" s="55" t="str">
        <f>"NUMBER　2"</f>
        <v>NUMBER　2</v>
      </c>
      <c r="E29" s="56"/>
      <c r="F29" s="56"/>
      <c r="G29" s="56"/>
      <c r="H29" s="18" t="str">
        <f>"16"</f>
        <v>16</v>
      </c>
    </row>
    <row r="30" spans="1:8" ht="12" customHeight="1" x14ac:dyDescent="0.15">
      <c r="A30" s="55" t="str">
        <f>"人的減免コード"</f>
        <v>人的減免コード</v>
      </c>
      <c r="B30" s="56"/>
      <c r="C30" s="56"/>
      <c r="D30" s="55" t="str">
        <f>"NVARCHAR2　3"</f>
        <v>NVARCHAR2　3</v>
      </c>
      <c r="E30" s="56"/>
      <c r="F30" s="56"/>
      <c r="G30" s="56"/>
      <c r="H30" s="18" t="str">
        <f>"17"</f>
        <v>17</v>
      </c>
    </row>
    <row r="31" spans="1:8" ht="12" customHeight="1" x14ac:dyDescent="0.15">
      <c r="A31" s="55" t="str">
        <f>"人的減免コード名称"</f>
        <v>人的減免コード名称</v>
      </c>
      <c r="B31" s="56"/>
      <c r="C31" s="56"/>
      <c r="D31" s="55" t="str">
        <f>"NVARCHAR2　128"</f>
        <v>NVARCHAR2　128</v>
      </c>
      <c r="E31" s="56"/>
      <c r="F31" s="56"/>
      <c r="G31" s="56"/>
      <c r="H31" s="18" t="str">
        <f>"18"</f>
        <v>18</v>
      </c>
    </row>
    <row r="32" spans="1:8" ht="12" customHeight="1" x14ac:dyDescent="0.15">
      <c r="A32" s="55" t="str">
        <f>"物的減免コード１"</f>
        <v>物的減免コード１</v>
      </c>
      <c r="B32" s="56"/>
      <c r="C32" s="56"/>
      <c r="D32" s="55" t="str">
        <f>"NVARCHAR2　3"</f>
        <v>NVARCHAR2　3</v>
      </c>
      <c r="E32" s="56"/>
      <c r="F32" s="56"/>
      <c r="G32" s="56"/>
      <c r="H32" s="18" t="str">
        <f>"19"</f>
        <v>19</v>
      </c>
    </row>
    <row r="33" spans="1:8" ht="12" customHeight="1" x14ac:dyDescent="0.15">
      <c r="A33" s="55" t="str">
        <f>"物的減免コード名称１"</f>
        <v>物的減免コード名称１</v>
      </c>
      <c r="B33" s="56"/>
      <c r="C33" s="56"/>
      <c r="D33" s="55" t="str">
        <f>"NVARCHAR2　128"</f>
        <v>NVARCHAR2　128</v>
      </c>
      <c r="E33" s="56"/>
      <c r="F33" s="56"/>
      <c r="G33" s="56"/>
      <c r="H33" s="18" t="str">
        <f>"20"</f>
        <v>20</v>
      </c>
    </row>
    <row r="34" spans="1:8" ht="12" customHeight="1" x14ac:dyDescent="0.15">
      <c r="A34" s="55" t="str">
        <f>"物的減免対象床面積１"</f>
        <v>物的減免対象床面積１</v>
      </c>
      <c r="B34" s="56"/>
      <c r="C34" s="56"/>
      <c r="D34" s="55" t="str">
        <f>"NUMBER　9.2"</f>
        <v>NUMBER　9.2</v>
      </c>
      <c r="E34" s="56"/>
      <c r="F34" s="56"/>
      <c r="G34" s="56"/>
      <c r="H34" s="18" t="str">
        <f>"21"</f>
        <v>21</v>
      </c>
    </row>
    <row r="35" spans="1:8" ht="12" customHeight="1" x14ac:dyDescent="0.15">
      <c r="A35" s="55" t="str">
        <f>"物的減免コード２"</f>
        <v>物的減免コード２</v>
      </c>
      <c r="B35" s="56"/>
      <c r="C35" s="56"/>
      <c r="D35" s="55" t="str">
        <f>"NVARCHAR2　3"</f>
        <v>NVARCHAR2　3</v>
      </c>
      <c r="E35" s="56"/>
      <c r="F35" s="56"/>
      <c r="G35" s="56"/>
      <c r="H35" s="18" t="str">
        <f>"22"</f>
        <v>22</v>
      </c>
    </row>
    <row r="36" spans="1:8" ht="12" customHeight="1" x14ac:dyDescent="0.15">
      <c r="A36" s="55" t="str">
        <f>"物的減免コード名称２"</f>
        <v>物的減免コード名称２</v>
      </c>
      <c r="B36" s="56"/>
      <c r="C36" s="56"/>
      <c r="D36" s="55" t="str">
        <f>"NVARCHAR2　128"</f>
        <v>NVARCHAR2　128</v>
      </c>
      <c r="E36" s="56"/>
      <c r="F36" s="56"/>
      <c r="G36" s="56"/>
      <c r="H36" s="18" t="str">
        <f>"23"</f>
        <v>23</v>
      </c>
    </row>
    <row r="37" spans="1:8" ht="12" customHeight="1" x14ac:dyDescent="0.15">
      <c r="A37" s="55" t="str">
        <f>"物的減免対象床面積２"</f>
        <v>物的減免対象床面積２</v>
      </c>
      <c r="B37" s="56"/>
      <c r="C37" s="56"/>
      <c r="D37" s="55" t="str">
        <f>"NUMBER　9.2"</f>
        <v>NUMBER　9.2</v>
      </c>
      <c r="E37" s="56"/>
      <c r="F37" s="56"/>
      <c r="G37" s="56"/>
      <c r="H37" s="18" t="str">
        <f>"24"</f>
        <v>24</v>
      </c>
    </row>
    <row r="38" spans="1:8" ht="12" customHeight="1" x14ac:dyDescent="0.15">
      <c r="A38" s="55" t="str">
        <f>"物的減免コード３"</f>
        <v>物的減免コード３</v>
      </c>
      <c r="B38" s="56"/>
      <c r="C38" s="56"/>
      <c r="D38" s="55" t="str">
        <f>"NVARCHAR2　3"</f>
        <v>NVARCHAR2　3</v>
      </c>
      <c r="E38" s="56"/>
      <c r="F38" s="56"/>
      <c r="G38" s="56"/>
      <c r="H38" s="18" t="str">
        <f>"25"</f>
        <v>25</v>
      </c>
    </row>
    <row r="39" spans="1:8" ht="12" customHeight="1" x14ac:dyDescent="0.15">
      <c r="A39" s="55" t="str">
        <f>"物的減免コード名称３"</f>
        <v>物的減免コード名称３</v>
      </c>
      <c r="B39" s="56"/>
      <c r="C39" s="56"/>
      <c r="D39" s="55" t="str">
        <f>"NVARCHAR2　128"</f>
        <v>NVARCHAR2　128</v>
      </c>
      <c r="E39" s="56"/>
      <c r="F39" s="56"/>
      <c r="G39" s="56"/>
      <c r="H39" s="18" t="str">
        <f>"26"</f>
        <v>26</v>
      </c>
    </row>
    <row r="40" spans="1:8" ht="12" customHeight="1" x14ac:dyDescent="0.15">
      <c r="A40" s="55" t="str">
        <f>"物的減免対象床面積３"</f>
        <v>物的減免対象床面積３</v>
      </c>
      <c r="B40" s="56"/>
      <c r="C40" s="56"/>
      <c r="D40" s="55" t="str">
        <f>"NUMBER　9.2"</f>
        <v>NUMBER　9.2</v>
      </c>
      <c r="E40" s="56"/>
      <c r="F40" s="56"/>
      <c r="G40" s="56"/>
      <c r="H40" s="18" t="str">
        <f>"27"</f>
        <v>27</v>
      </c>
    </row>
    <row r="41" spans="1:8" ht="12" customHeight="1" x14ac:dyDescent="0.15">
      <c r="A41" s="55" t="str">
        <f>"減免税額固1"</f>
        <v>減免税額固1</v>
      </c>
      <c r="B41" s="56"/>
      <c r="C41" s="56"/>
      <c r="D41" s="55" t="str">
        <f t="shared" ref="D41:D46" si="0">"NUMBER　11"</f>
        <v>NUMBER　11</v>
      </c>
      <c r="E41" s="56"/>
      <c r="F41" s="56"/>
      <c r="G41" s="56"/>
      <c r="H41" s="18" t="str">
        <f>"28"</f>
        <v>28</v>
      </c>
    </row>
    <row r="42" spans="1:8" ht="12" customHeight="1" x14ac:dyDescent="0.15">
      <c r="A42" s="55" t="str">
        <f>"減免税額都1"</f>
        <v>減免税額都1</v>
      </c>
      <c r="B42" s="56"/>
      <c r="C42" s="56"/>
      <c r="D42" s="55" t="str">
        <f t="shared" si="0"/>
        <v>NUMBER　11</v>
      </c>
      <c r="E42" s="56"/>
      <c r="F42" s="56"/>
      <c r="G42" s="56"/>
      <c r="H42" s="18" t="str">
        <f>"29"</f>
        <v>29</v>
      </c>
    </row>
    <row r="43" spans="1:8" ht="12" customHeight="1" x14ac:dyDescent="0.15">
      <c r="A43" s="55" t="str">
        <f>"減免税額固2"</f>
        <v>減免税額固2</v>
      </c>
      <c r="B43" s="56"/>
      <c r="C43" s="56"/>
      <c r="D43" s="55" t="str">
        <f t="shared" si="0"/>
        <v>NUMBER　11</v>
      </c>
      <c r="E43" s="56"/>
      <c r="F43" s="56"/>
      <c r="G43" s="56"/>
      <c r="H43" s="18" t="str">
        <f>"30"</f>
        <v>30</v>
      </c>
    </row>
    <row r="44" spans="1:8" ht="12" customHeight="1" x14ac:dyDescent="0.15">
      <c r="A44" s="55" t="str">
        <f>"減免税額都2"</f>
        <v>減免税額都2</v>
      </c>
      <c r="B44" s="56"/>
      <c r="C44" s="56"/>
      <c r="D44" s="55" t="str">
        <f t="shared" si="0"/>
        <v>NUMBER　11</v>
      </c>
      <c r="E44" s="56"/>
      <c r="F44" s="56"/>
      <c r="G44" s="56"/>
      <c r="H44" s="18" t="str">
        <f>"31"</f>
        <v>31</v>
      </c>
    </row>
    <row r="45" spans="1:8" ht="12" customHeight="1" x14ac:dyDescent="0.15">
      <c r="A45" s="55" t="str">
        <f>"減免税額固3"</f>
        <v>減免税額固3</v>
      </c>
      <c r="B45" s="56"/>
      <c r="C45" s="56"/>
      <c r="D45" s="55" t="str">
        <f t="shared" si="0"/>
        <v>NUMBER　11</v>
      </c>
      <c r="E45" s="56"/>
      <c r="F45" s="56"/>
      <c r="G45" s="56"/>
      <c r="H45" s="18" t="str">
        <f>"32"</f>
        <v>32</v>
      </c>
    </row>
    <row r="46" spans="1:8" ht="12" customHeight="1" x14ac:dyDescent="0.15">
      <c r="A46" s="55" t="str">
        <f>"減免税額都3"</f>
        <v>減免税額都3</v>
      </c>
      <c r="B46" s="56"/>
      <c r="C46" s="56"/>
      <c r="D46" s="55" t="str">
        <f t="shared" si="0"/>
        <v>NUMBER　11</v>
      </c>
      <c r="E46" s="56"/>
      <c r="F46" s="56"/>
      <c r="G46" s="56"/>
      <c r="H46" s="18" t="str">
        <f>"33"</f>
        <v>33</v>
      </c>
    </row>
    <row r="47" spans="1:8" ht="12" customHeight="1" x14ac:dyDescent="0.15">
      <c r="A47" s="55" t="str">
        <f>"棟番号本番"</f>
        <v>棟番号本番</v>
      </c>
      <c r="B47" s="56"/>
      <c r="C47" s="56"/>
      <c r="D47" s="55" t="str">
        <f>"NUMBER　10"</f>
        <v>NUMBER　10</v>
      </c>
      <c r="E47" s="56"/>
      <c r="F47" s="56"/>
      <c r="G47" s="56"/>
      <c r="H47" s="18" t="str">
        <f>"34"</f>
        <v>34</v>
      </c>
    </row>
    <row r="48" spans="1:8" ht="12" customHeight="1" x14ac:dyDescent="0.15">
      <c r="A48" s="55" t="str">
        <f>"棟番号登記枝番"</f>
        <v>棟番号登記枝番</v>
      </c>
      <c r="B48" s="56"/>
      <c r="C48" s="56"/>
      <c r="D48" s="55" t="str">
        <f>"NUMBER　4"</f>
        <v>NUMBER　4</v>
      </c>
      <c r="E48" s="56"/>
      <c r="F48" s="56"/>
      <c r="G48" s="56"/>
      <c r="H48" s="18" t="str">
        <f>"35"</f>
        <v>35</v>
      </c>
    </row>
    <row r="49" spans="1:8" ht="12" customHeight="1" x14ac:dyDescent="0.15">
      <c r="A49" s="55" t="str">
        <f>"棟番号枝番"</f>
        <v>棟番号枝番</v>
      </c>
      <c r="B49" s="56"/>
      <c r="C49" s="56"/>
      <c r="D49" s="55" t="str">
        <f>"NUMBER　3"</f>
        <v>NUMBER　3</v>
      </c>
      <c r="E49" s="56"/>
      <c r="F49" s="56"/>
      <c r="G49" s="56"/>
      <c r="H49" s="18" t="str">
        <f>"36"</f>
        <v>36</v>
      </c>
    </row>
    <row r="50" spans="1:8" ht="12" customHeight="1" x14ac:dyDescent="0.15">
      <c r="A50" s="55" t="str">
        <f>"所在地小字"</f>
        <v>所在地小字</v>
      </c>
      <c r="B50" s="56"/>
      <c r="C50" s="56"/>
      <c r="D50" s="55" t="str">
        <f>"NVARCHAR2　6"</f>
        <v>NVARCHAR2　6</v>
      </c>
      <c r="E50" s="56"/>
      <c r="F50" s="56"/>
      <c r="G50" s="56"/>
      <c r="H50" s="18" t="str">
        <f>"37"</f>
        <v>37</v>
      </c>
    </row>
    <row r="51" spans="1:8" ht="12" customHeight="1" x14ac:dyDescent="0.15">
      <c r="A51" s="55" t="str">
        <f>"所在地地番"</f>
        <v>所在地地番</v>
      </c>
      <c r="B51" s="56"/>
      <c r="C51" s="56"/>
      <c r="D51" s="55" t="str">
        <f>"NVARCHAR2　6"</f>
        <v>NVARCHAR2　6</v>
      </c>
      <c r="E51" s="56"/>
      <c r="F51" s="56"/>
      <c r="G51" s="56"/>
      <c r="H51" s="18" t="str">
        <f>"38"</f>
        <v>38</v>
      </c>
    </row>
    <row r="52" spans="1:8" ht="12" customHeight="1" x14ac:dyDescent="0.15">
      <c r="A52" s="55" t="str">
        <f>"所在地合併コード"</f>
        <v>所在地合併コード</v>
      </c>
      <c r="B52" s="56"/>
      <c r="C52" s="56"/>
      <c r="D52" s="55" t="str">
        <f>"NVARCHAR2　6"</f>
        <v>NVARCHAR2　6</v>
      </c>
      <c r="E52" s="56"/>
      <c r="F52" s="56"/>
      <c r="G52" s="56"/>
      <c r="H52" s="18" t="str">
        <f>"39"</f>
        <v>39</v>
      </c>
    </row>
    <row r="53" spans="1:8" ht="12" customHeight="1" x14ac:dyDescent="0.15">
      <c r="A53" s="55" t="str">
        <f>"地番別名称"</f>
        <v>地番別名称</v>
      </c>
      <c r="B53" s="56"/>
      <c r="C53" s="56"/>
      <c r="D53" s="55" t="str">
        <f>"NVARCHAR2　150"</f>
        <v>NVARCHAR2　150</v>
      </c>
      <c r="E53" s="56"/>
      <c r="F53" s="56"/>
      <c r="G53" s="56"/>
      <c r="H53" s="18" t="str">
        <f>"40"</f>
        <v>40</v>
      </c>
    </row>
  </sheetData>
  <mergeCells count="95">
    <mergeCell ref="D1:H1"/>
    <mergeCell ref="A51:C51"/>
    <mergeCell ref="D51:G51"/>
    <mergeCell ref="A52:C52"/>
    <mergeCell ref="D52:G52"/>
    <mergeCell ref="A53:C53"/>
    <mergeCell ref="D53:G53"/>
    <mergeCell ref="A48:C48"/>
    <mergeCell ref="D48:G48"/>
    <mergeCell ref="A49:C49"/>
    <mergeCell ref="D49:G49"/>
    <mergeCell ref="A50:C50"/>
    <mergeCell ref="D50:G50"/>
    <mergeCell ref="A45:C45"/>
    <mergeCell ref="D45:G45"/>
    <mergeCell ref="A46:C46"/>
    <mergeCell ref="D46:G46"/>
    <mergeCell ref="A47:C47"/>
    <mergeCell ref="D47:G47"/>
    <mergeCell ref="A42:C42"/>
    <mergeCell ref="D42:G42"/>
    <mergeCell ref="A43:C43"/>
    <mergeCell ref="D43:G43"/>
    <mergeCell ref="A44:C44"/>
    <mergeCell ref="D44:G44"/>
    <mergeCell ref="A39:C39"/>
    <mergeCell ref="D39:G39"/>
    <mergeCell ref="A40:C40"/>
    <mergeCell ref="D40:G40"/>
    <mergeCell ref="A41:C41"/>
    <mergeCell ref="D41:G41"/>
    <mergeCell ref="A36:C36"/>
    <mergeCell ref="D36:G36"/>
    <mergeCell ref="A37:C37"/>
    <mergeCell ref="D37:G37"/>
    <mergeCell ref="A38:C38"/>
    <mergeCell ref="D38:G38"/>
    <mergeCell ref="A33:C33"/>
    <mergeCell ref="D33:G33"/>
    <mergeCell ref="A34:C34"/>
    <mergeCell ref="D34:G34"/>
    <mergeCell ref="A35:C35"/>
    <mergeCell ref="D35:G35"/>
    <mergeCell ref="A30:C30"/>
    <mergeCell ref="D30:G30"/>
    <mergeCell ref="A31:C31"/>
    <mergeCell ref="D31:G31"/>
    <mergeCell ref="A32:C32"/>
    <mergeCell ref="D32:G32"/>
    <mergeCell ref="A27:C27"/>
    <mergeCell ref="D27:G27"/>
    <mergeCell ref="A28:C28"/>
    <mergeCell ref="D28:G28"/>
    <mergeCell ref="A29:C29"/>
    <mergeCell ref="D29:G29"/>
    <mergeCell ref="A24:C24"/>
    <mergeCell ref="D24:G24"/>
    <mergeCell ref="A25:C25"/>
    <mergeCell ref="D25:G25"/>
    <mergeCell ref="A26:C26"/>
    <mergeCell ref="D26:G26"/>
    <mergeCell ref="A21:C21"/>
    <mergeCell ref="D21:G21"/>
    <mergeCell ref="A22:C22"/>
    <mergeCell ref="D22:G22"/>
    <mergeCell ref="A23:C23"/>
    <mergeCell ref="D23:G23"/>
    <mergeCell ref="A18:C18"/>
    <mergeCell ref="D18:G18"/>
    <mergeCell ref="A19:C19"/>
    <mergeCell ref="D19:G19"/>
    <mergeCell ref="A20:C20"/>
    <mergeCell ref="D20:G20"/>
    <mergeCell ref="A15:C15"/>
    <mergeCell ref="D15:G15"/>
    <mergeCell ref="A16:C16"/>
    <mergeCell ref="D16:G16"/>
    <mergeCell ref="A17:C17"/>
    <mergeCell ref="D17:G17"/>
    <mergeCell ref="B10:D10"/>
    <mergeCell ref="F10:H10"/>
    <mergeCell ref="B11:D11"/>
    <mergeCell ref="F11:H11"/>
    <mergeCell ref="A14:C14"/>
    <mergeCell ref="D14:G14"/>
    <mergeCell ref="D13:G13"/>
    <mergeCell ref="A13:C13"/>
    <mergeCell ref="B9:H9"/>
    <mergeCell ref="A2:H3"/>
    <mergeCell ref="C5:D5"/>
    <mergeCell ref="G5:H5"/>
    <mergeCell ref="B7:D7"/>
    <mergeCell ref="E7:H7"/>
    <mergeCell ref="B8:D8"/>
    <mergeCell ref="F8:H8"/>
  </mergeCells>
  <phoneticPr fontId="2"/>
  <pageMargins left="0.75" right="0.75" top="1" bottom="1" header="0.51200000000000001" footer="0.51200000000000001"/>
  <pageSetup paperSize="9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AZRFFRONT</vt:lpstr>
      <vt:lpstr>AURF103D0</vt:lpstr>
      <vt:lpstr>EUCレイアウト定義書</vt:lpstr>
      <vt:lpstr>AURF103D0!Print_Area</vt:lpstr>
      <vt:lpstr>EUCレイアウト定義書!Print_Titles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Windows ユーザー</cp:lastModifiedBy>
  <cp:lastPrinted>2022-10-27T07:40:06Z</cp:lastPrinted>
  <dcterms:created xsi:type="dcterms:W3CDTF">2009-05-18T09:56:09Z</dcterms:created>
  <dcterms:modified xsi:type="dcterms:W3CDTF">2022-10-27T07:40:12Z</dcterms:modified>
</cp:coreProperties>
</file>