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348\Desktop\自分用作成資料\勤務形態一覧表\"/>
    </mc:Choice>
  </mc:AlternateContent>
  <bookViews>
    <workbookView xWindow="-105" yWindow="-105" windowWidth="23250" windowHeight="12450"/>
  </bookViews>
  <sheets>
    <sheet name="作成要領" sheetId="19" r:id="rId1"/>
    <sheet name="シフト記号表" sheetId="2" r:id="rId2"/>
    <sheet name="ますた君 " sheetId="18" state="hidden" r:id="rId3"/>
    <sheet name="事業所名を入力してください！" sheetId="1" r:id="rId4"/>
    <sheet name="【提出不要】取扱件数算出表" sheetId="22" r:id="rId5"/>
    <sheet name="【参考】常勤や兼務の考え方" sheetId="20" r:id="rId6"/>
    <sheet name="選択肢" sheetId="6" r:id="rId7"/>
  </sheets>
  <externalReferences>
    <externalReference r:id="rId8"/>
    <externalReference r:id="rId9"/>
    <externalReference r:id="rId10"/>
    <externalReference r:id="rId11"/>
  </externalReferences>
  <definedNames>
    <definedName name="___kk06" localSheetId="2">#REF!</definedName>
    <definedName name="___kk29" localSheetId="2">#REF!</definedName>
    <definedName name="__kk06" localSheetId="2">#REF!</definedName>
    <definedName name="__kk29" localSheetId="2">#REF!</definedName>
    <definedName name="_box1" localSheetId="2">[1]帳票設定!#REF!</definedName>
    <definedName name="_kk06" localSheetId="2">#REF!</definedName>
    <definedName name="_kk29" localSheetId="2">#REF!</definedName>
    <definedName name="Avrg" localSheetId="2">#REF!</definedName>
    <definedName name="avrg1" localSheetId="2">#REF!</definedName>
    <definedName name="jiritu" localSheetId="2">#REF!</definedName>
    <definedName name="KK_03" localSheetId="2">#REF!</definedName>
    <definedName name="kk_04" localSheetId="2">#REF!</definedName>
    <definedName name="KK_06" localSheetId="2">#REF!</definedName>
    <definedName name="kk_07" localSheetId="2">#REF!</definedName>
    <definedName name="KK2_3" localSheetId="2">#REF!</definedName>
    <definedName name="_xlnm.Print_Area" localSheetId="5">【参考】常勤や兼務の考え方!$A$1:$T$32</definedName>
    <definedName name="_xlnm.Print_Area" localSheetId="1">シフト記号表!$A$1:$AP$58</definedName>
    <definedName name="_xlnm.Print_Area" localSheetId="2">'ますた君 '!$A:$F</definedName>
    <definedName name="_xlnm.Print_Area" localSheetId="0">作成要領!$A$1:$AU$55</definedName>
    <definedName name="_xlnm.Print_Area" localSheetId="3">'事業所名を入力してください！'!$A$1:$AT$82</definedName>
    <definedName name="Roman_01" localSheetId="2">#REF!</definedName>
    <definedName name="Roman_03" localSheetId="2">#REF!</definedName>
    <definedName name="Roman_04" localSheetId="2">#REF!</definedName>
    <definedName name="Roman_06" localSheetId="2">#REF!</definedName>
    <definedName name="roman_09" localSheetId="2">#REF!</definedName>
    <definedName name="roman_11" localSheetId="2">#REF!</definedName>
    <definedName name="roman11" localSheetId="2">#REF!</definedName>
    <definedName name="Roman2_1" localSheetId="2">#REF!</definedName>
    <definedName name="Roman2_3" localSheetId="2">#REF!</definedName>
    <definedName name="roman31" localSheetId="2">#REF!</definedName>
    <definedName name="roman33" localSheetId="2">#REF!</definedName>
    <definedName name="roman4_3" localSheetId="2">#REF!</definedName>
    <definedName name="roman7_1" localSheetId="2">#REF!</definedName>
    <definedName name="roman77" localSheetId="2">#REF!</definedName>
    <definedName name="romann_12" localSheetId="2">#REF!</definedName>
    <definedName name="romann_66" localSheetId="2">#REF!</definedName>
    <definedName name="romann33" localSheetId="2">#REF!</definedName>
    <definedName name="sendmonth" localSheetId="2">#REF!</definedName>
    <definedName name="serv" localSheetId="2">#REF!</definedName>
    <definedName name="serv_" localSheetId="2">#REF!</definedName>
    <definedName name="Serv_LIST" localSheetId="2">#REF!</definedName>
    <definedName name="servo1" localSheetId="2">#REF!</definedName>
    <definedName name="ｔａｂｉｅ＿04" localSheetId="2">#REF!</definedName>
    <definedName name="table_03" localSheetId="2">#REF!</definedName>
    <definedName name="table_06" localSheetId="2">#REF!</definedName>
    <definedName name="table2_3" localSheetId="2">#REF!</definedName>
    <definedName name="tapi2" localSheetId="2">#REF!</definedName>
    <definedName name="tebie_o7" localSheetId="2">#REF!</definedName>
    <definedName name="tebie08" localSheetId="2">#REF!</definedName>
    <definedName name="tebie33" localSheetId="2">#REF!</definedName>
    <definedName name="tebiroo" localSheetId="2">#REF!</definedName>
    <definedName name="teble" localSheetId="2">#REF!</definedName>
    <definedName name="teble_09" localSheetId="2">#REF!</definedName>
    <definedName name="teble77" localSheetId="2">#REF!</definedName>
    <definedName name="あるふぁるふぁ">[2]プルダウン・リスト!$C$17:$L$17</definedName>
    <definedName name="一般相談支援事業">選択肢!$B$2:$D$2</definedName>
    <definedName name="資格種類">選択肢!$B$5:$S$5</definedName>
    <definedName name="就労継続支援Ｂ型" localSheetId="2">選択肢!#REF!</definedName>
    <definedName name="障害児相談支援">選択肢!$B$4:$E$4</definedName>
    <definedName name="職種" localSheetId="5">[2]プルダウン・リスト!$C$17:$L$17</definedName>
    <definedName name="職種" localSheetId="0">[3]プルダウン・リスト!$C$12:$K$12</definedName>
    <definedName name="職種">[4]プルダウン・リスト!$C$17:$L$17</definedName>
    <definedName name="食事" localSheetId="2">#REF!</definedName>
    <definedName name="町っ油" localSheetId="2">#REF!</definedName>
    <definedName name="特定相談支援">選択肢!$B$3:$E$3</definedName>
    <definedName name="利用日数記入例" localSheetId="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L6"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11" i="2"/>
  <c r="I12" i="22"/>
  <c r="H12" i="22"/>
  <c r="G12" i="22"/>
  <c r="F12" i="22"/>
  <c r="E12" i="22"/>
  <c r="D12" i="22"/>
  <c r="C12" i="22"/>
  <c r="I11" i="22"/>
  <c r="I10" i="22"/>
  <c r="H9" i="22"/>
  <c r="G9" i="22"/>
  <c r="F9" i="22"/>
  <c r="I9" i="22" s="1"/>
  <c r="J15" i="22" s="1"/>
  <c r="E9" i="22"/>
  <c r="D9" i="22"/>
  <c r="C9" i="22"/>
  <c r="I8" i="22"/>
  <c r="I7" i="22"/>
  <c r="H6" i="22"/>
  <c r="G6" i="22"/>
  <c r="F6" i="22"/>
  <c r="E6" i="22"/>
  <c r="D6" i="22"/>
  <c r="C6" i="22"/>
  <c r="I27" i="1" l="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I72" i="1"/>
  <c r="J72"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I97"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I100" i="1"/>
  <c r="J100" i="1"/>
  <c r="K100" i="1"/>
  <c r="L100" i="1"/>
  <c r="M100"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I111" i="1"/>
  <c r="J111" i="1"/>
  <c r="K111" i="1"/>
  <c r="L111" i="1"/>
  <c r="M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I115" i="1"/>
  <c r="J115" i="1"/>
  <c r="K115" i="1"/>
  <c r="L115" i="1"/>
  <c r="M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I118" i="1"/>
  <c r="J118" i="1"/>
  <c r="K118" i="1"/>
  <c r="L118" i="1"/>
  <c r="M118"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I124" i="1"/>
  <c r="J124"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I132" i="1"/>
  <c r="J132" i="1"/>
  <c r="K132" i="1"/>
  <c r="L132" i="1"/>
  <c r="M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I133" i="1"/>
  <c r="J133" i="1"/>
  <c r="K133" i="1"/>
  <c r="L133" i="1"/>
  <c r="M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L133" i="1"/>
  <c r="AM133" i="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I138" i="1"/>
  <c r="J138" i="1"/>
  <c r="K138" i="1"/>
  <c r="L138" i="1"/>
  <c r="M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I139" i="1"/>
  <c r="J139" i="1"/>
  <c r="K139" i="1"/>
  <c r="L139" i="1"/>
  <c r="M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I142" i="1"/>
  <c r="J142" i="1"/>
  <c r="K142" i="1"/>
  <c r="L142" i="1"/>
  <c r="M142" i="1"/>
  <c r="N142" i="1"/>
  <c r="O142" i="1"/>
  <c r="P142" i="1"/>
  <c r="Q142" i="1"/>
  <c r="R142" i="1"/>
  <c r="S142" i="1"/>
  <c r="T142" i="1"/>
  <c r="U142" i="1"/>
  <c r="V142" i="1"/>
  <c r="W142" i="1"/>
  <c r="X142" i="1"/>
  <c r="Y142" i="1"/>
  <c r="Z142" i="1"/>
  <c r="AA142" i="1"/>
  <c r="AB142" i="1"/>
  <c r="AC142" i="1"/>
  <c r="AD142" i="1"/>
  <c r="AE142" i="1"/>
  <c r="AF142" i="1"/>
  <c r="AG142" i="1"/>
  <c r="AH142" i="1"/>
  <c r="AI142" i="1"/>
  <c r="AJ142" i="1"/>
  <c r="AK142" i="1"/>
  <c r="AL142" i="1"/>
  <c r="AM142"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I147" i="1"/>
  <c r="J147" i="1"/>
  <c r="K147" i="1"/>
  <c r="L147" i="1"/>
  <c r="M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L147" i="1"/>
  <c r="AM147" i="1"/>
  <c r="I148" i="1"/>
  <c r="J148" i="1"/>
  <c r="K148" i="1"/>
  <c r="L148" i="1"/>
  <c r="M148" i="1"/>
  <c r="N148" i="1"/>
  <c r="O148" i="1"/>
  <c r="P148" i="1"/>
  <c r="Q148" i="1"/>
  <c r="R148" i="1"/>
  <c r="S148" i="1"/>
  <c r="T148" i="1"/>
  <c r="U148" i="1"/>
  <c r="V148" i="1"/>
  <c r="W148" i="1"/>
  <c r="X148" i="1"/>
  <c r="Y148" i="1"/>
  <c r="Z148" i="1"/>
  <c r="AA148" i="1"/>
  <c r="AB148" i="1"/>
  <c r="AC148" i="1"/>
  <c r="AD148" i="1"/>
  <c r="AE148" i="1"/>
  <c r="AF148" i="1"/>
  <c r="AG148" i="1"/>
  <c r="AH148" i="1"/>
  <c r="AI148" i="1"/>
  <c r="AJ148" i="1"/>
  <c r="AK148" i="1"/>
  <c r="AL148" i="1"/>
  <c r="AM148"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I169" i="1"/>
  <c r="J169" i="1"/>
  <c r="K169" i="1"/>
  <c r="L169" i="1"/>
  <c r="M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I175" i="1"/>
  <c r="J175" i="1"/>
  <c r="K175" i="1"/>
  <c r="L175" i="1"/>
  <c r="M175" i="1"/>
  <c r="N175" i="1"/>
  <c r="O175" i="1"/>
  <c r="P175" i="1"/>
  <c r="Q175" i="1"/>
  <c r="R175" i="1"/>
  <c r="S175" i="1"/>
  <c r="T175" i="1"/>
  <c r="U175" i="1"/>
  <c r="V175" i="1"/>
  <c r="W175" i="1"/>
  <c r="X175" i="1"/>
  <c r="Y175" i="1"/>
  <c r="Z175" i="1"/>
  <c r="AA175" i="1"/>
  <c r="AB175" i="1"/>
  <c r="AC175" i="1"/>
  <c r="AD175" i="1"/>
  <c r="AE175" i="1"/>
  <c r="AF175" i="1"/>
  <c r="AG175" i="1"/>
  <c r="AH175" i="1"/>
  <c r="AI175" i="1"/>
  <c r="AJ175" i="1"/>
  <c r="AK175" i="1"/>
  <c r="AL175" i="1"/>
  <c r="AM175"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I186" i="1"/>
  <c r="J186" i="1"/>
  <c r="K186" i="1"/>
  <c r="L186" i="1"/>
  <c r="M186" i="1"/>
  <c r="N186" i="1"/>
  <c r="O186" i="1"/>
  <c r="P186" i="1"/>
  <c r="Q186" i="1"/>
  <c r="R186" i="1"/>
  <c r="S186" i="1"/>
  <c r="T186" i="1"/>
  <c r="U186" i="1"/>
  <c r="V186" i="1"/>
  <c r="W186" i="1"/>
  <c r="X186" i="1"/>
  <c r="Y186" i="1"/>
  <c r="Z186" i="1"/>
  <c r="AA186" i="1"/>
  <c r="AB186" i="1"/>
  <c r="AC186" i="1"/>
  <c r="AD186" i="1"/>
  <c r="AE186" i="1"/>
  <c r="AF186" i="1"/>
  <c r="AG186" i="1"/>
  <c r="AH186" i="1"/>
  <c r="AI186" i="1"/>
  <c r="AJ186" i="1"/>
  <c r="AK186" i="1"/>
  <c r="AL186" i="1"/>
  <c r="AM186" i="1"/>
  <c r="I187" i="1"/>
  <c r="J187" i="1"/>
  <c r="K187" i="1"/>
  <c r="L187" i="1"/>
  <c r="M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I189" i="1"/>
  <c r="J189" i="1"/>
  <c r="K189" i="1"/>
  <c r="L189" i="1"/>
  <c r="M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I190" i="1"/>
  <c r="J190" i="1"/>
  <c r="K190" i="1"/>
  <c r="L190" i="1"/>
  <c r="M190" i="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I193" i="1"/>
  <c r="J193" i="1"/>
  <c r="K193" i="1"/>
  <c r="L193" i="1"/>
  <c r="M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L193" i="1"/>
  <c r="AM193" i="1"/>
  <c r="I195" i="1"/>
  <c r="J195" i="1"/>
  <c r="K195" i="1"/>
  <c r="L195" i="1"/>
  <c r="M195" i="1"/>
  <c r="N195" i="1"/>
  <c r="O195" i="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I196" i="1"/>
  <c r="J196" i="1"/>
  <c r="K196" i="1"/>
  <c r="L196" i="1"/>
  <c r="M196" i="1"/>
  <c r="N196" i="1"/>
  <c r="O196" i="1"/>
  <c r="P196" i="1"/>
  <c r="Q196" i="1"/>
  <c r="R196" i="1"/>
  <c r="S196" i="1"/>
  <c r="T196" i="1"/>
  <c r="U196" i="1"/>
  <c r="V196" i="1"/>
  <c r="W196" i="1"/>
  <c r="X196" i="1"/>
  <c r="Y196" i="1"/>
  <c r="Z196" i="1"/>
  <c r="AA196" i="1"/>
  <c r="AB196" i="1"/>
  <c r="AC196" i="1"/>
  <c r="AD196" i="1"/>
  <c r="AE196" i="1"/>
  <c r="AF196" i="1"/>
  <c r="AG196" i="1"/>
  <c r="AH196" i="1"/>
  <c r="AI196" i="1"/>
  <c r="AJ196" i="1"/>
  <c r="AK196" i="1"/>
  <c r="AL196" i="1"/>
  <c r="AM196"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I199" i="1"/>
  <c r="J199" i="1"/>
  <c r="K199" i="1"/>
  <c r="L199" i="1"/>
  <c r="M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I202" i="1"/>
  <c r="J202" i="1"/>
  <c r="K202" i="1"/>
  <c r="L202" i="1"/>
  <c r="M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I207" i="1"/>
  <c r="J207" i="1"/>
  <c r="K207" i="1"/>
  <c r="L207" i="1"/>
  <c r="M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I210" i="1"/>
  <c r="J210" i="1"/>
  <c r="K210" i="1"/>
  <c r="L210" i="1"/>
  <c r="M210" i="1"/>
  <c r="N210" i="1"/>
  <c r="O210" i="1"/>
  <c r="P210" i="1"/>
  <c r="Q210" i="1"/>
  <c r="R210" i="1"/>
  <c r="S210" i="1"/>
  <c r="T210" i="1"/>
  <c r="U210" i="1"/>
  <c r="V210" i="1"/>
  <c r="W210" i="1"/>
  <c r="X210" i="1"/>
  <c r="Y210" i="1"/>
  <c r="Z210" i="1"/>
  <c r="AA210" i="1"/>
  <c r="AB210" i="1"/>
  <c r="AC210" i="1"/>
  <c r="AD210" i="1"/>
  <c r="AE210" i="1"/>
  <c r="AF210" i="1"/>
  <c r="AG210" i="1"/>
  <c r="AH210" i="1"/>
  <c r="AI210" i="1"/>
  <c r="AJ210" i="1"/>
  <c r="AK210" i="1"/>
  <c r="AL210" i="1"/>
  <c r="AM210" i="1"/>
  <c r="I211" i="1"/>
  <c r="J211" i="1"/>
  <c r="K211" i="1"/>
  <c r="L211" i="1"/>
  <c r="M211" i="1"/>
  <c r="N211" i="1"/>
  <c r="O211" i="1"/>
  <c r="P211" i="1"/>
  <c r="Q211" i="1"/>
  <c r="R211" i="1"/>
  <c r="S211" i="1"/>
  <c r="T211" i="1"/>
  <c r="U211" i="1"/>
  <c r="V211" i="1"/>
  <c r="W211" i="1"/>
  <c r="X211" i="1"/>
  <c r="Y211" i="1"/>
  <c r="Z211" i="1"/>
  <c r="AA211" i="1"/>
  <c r="AB211" i="1"/>
  <c r="AC211" i="1"/>
  <c r="AD211" i="1"/>
  <c r="AE211" i="1"/>
  <c r="AF211" i="1"/>
  <c r="AG211" i="1"/>
  <c r="AH211" i="1"/>
  <c r="AI211" i="1"/>
  <c r="AJ211" i="1"/>
  <c r="AK211" i="1"/>
  <c r="AL211" i="1"/>
  <c r="AM211" i="1"/>
  <c r="I213" i="1"/>
  <c r="J213" i="1"/>
  <c r="K213" i="1"/>
  <c r="L213" i="1"/>
  <c r="M213" i="1"/>
  <c r="N213" i="1"/>
  <c r="O213" i="1"/>
  <c r="P213" i="1"/>
  <c r="Q213" i="1"/>
  <c r="R213" i="1"/>
  <c r="S213" i="1"/>
  <c r="T213" i="1"/>
  <c r="U213" i="1"/>
  <c r="V213" i="1"/>
  <c r="W213" i="1"/>
  <c r="X213" i="1"/>
  <c r="Y213" i="1"/>
  <c r="Z213" i="1"/>
  <c r="AA213" i="1"/>
  <c r="AB213" i="1"/>
  <c r="AC213" i="1"/>
  <c r="AD213" i="1"/>
  <c r="AE213" i="1"/>
  <c r="AF213" i="1"/>
  <c r="AG213" i="1"/>
  <c r="AH213" i="1"/>
  <c r="AI213" i="1"/>
  <c r="AJ213" i="1"/>
  <c r="AK213" i="1"/>
  <c r="AL213" i="1"/>
  <c r="AM213"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I216" i="1"/>
  <c r="J216" i="1"/>
  <c r="K216" i="1"/>
  <c r="L216" i="1"/>
  <c r="M216" i="1"/>
  <c r="N216" i="1"/>
  <c r="O216" i="1"/>
  <c r="P216" i="1"/>
  <c r="Q216" i="1"/>
  <c r="R216" i="1"/>
  <c r="S216" i="1"/>
  <c r="T216" i="1"/>
  <c r="U216" i="1"/>
  <c r="V216" i="1"/>
  <c r="W216" i="1"/>
  <c r="X216" i="1"/>
  <c r="Y216" i="1"/>
  <c r="Z216" i="1"/>
  <c r="AA216" i="1"/>
  <c r="AB216" i="1"/>
  <c r="AC216" i="1"/>
  <c r="AD216" i="1"/>
  <c r="AE216" i="1"/>
  <c r="AF216" i="1"/>
  <c r="AG216" i="1"/>
  <c r="AH216" i="1"/>
  <c r="AI216" i="1"/>
  <c r="AJ216" i="1"/>
  <c r="AK216" i="1"/>
  <c r="AL216" i="1"/>
  <c r="AM216" i="1"/>
  <c r="I217" i="1"/>
  <c r="J217" i="1"/>
  <c r="K217" i="1"/>
  <c r="L217" i="1"/>
  <c r="M217" i="1"/>
  <c r="N217" i="1"/>
  <c r="O217" i="1"/>
  <c r="P217" i="1"/>
  <c r="Q217" i="1"/>
  <c r="R217" i="1"/>
  <c r="S217" i="1"/>
  <c r="T217" i="1"/>
  <c r="U217" i="1"/>
  <c r="V217" i="1"/>
  <c r="W217" i="1"/>
  <c r="X217" i="1"/>
  <c r="Y217" i="1"/>
  <c r="Z217" i="1"/>
  <c r="AA217" i="1"/>
  <c r="AB217" i="1"/>
  <c r="AC217" i="1"/>
  <c r="AD217" i="1"/>
  <c r="AE217" i="1"/>
  <c r="AF217" i="1"/>
  <c r="AG217" i="1"/>
  <c r="AH217" i="1"/>
  <c r="AI217" i="1"/>
  <c r="AJ217" i="1"/>
  <c r="AK217" i="1"/>
  <c r="AL217" i="1"/>
  <c r="AM217" i="1"/>
  <c r="I219" i="1"/>
  <c r="J219" i="1"/>
  <c r="K219" i="1"/>
  <c r="L219" i="1"/>
  <c r="M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I220" i="1"/>
  <c r="J220" i="1"/>
  <c r="K220" i="1"/>
  <c r="L220" i="1"/>
  <c r="M220" i="1"/>
  <c r="N220" i="1"/>
  <c r="O220" i="1"/>
  <c r="P220" i="1"/>
  <c r="Q220" i="1"/>
  <c r="R220" i="1"/>
  <c r="S220" i="1"/>
  <c r="T220" i="1"/>
  <c r="U220" i="1"/>
  <c r="V220" i="1"/>
  <c r="W220" i="1"/>
  <c r="X220" i="1"/>
  <c r="Y220" i="1"/>
  <c r="Z220" i="1"/>
  <c r="AA220" i="1"/>
  <c r="AB220" i="1"/>
  <c r="AC220" i="1"/>
  <c r="AD220" i="1"/>
  <c r="AE220" i="1"/>
  <c r="AF220" i="1"/>
  <c r="AG220" i="1"/>
  <c r="AH220" i="1"/>
  <c r="AI220" i="1"/>
  <c r="AJ220" i="1"/>
  <c r="AK220" i="1"/>
  <c r="AL220" i="1"/>
  <c r="AM220" i="1"/>
  <c r="I222" i="1"/>
  <c r="J222" i="1"/>
  <c r="K222" i="1"/>
  <c r="L222" i="1"/>
  <c r="M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I223" i="1"/>
  <c r="J223" i="1"/>
  <c r="K223" i="1"/>
  <c r="L223" i="1"/>
  <c r="M223" i="1"/>
  <c r="N223" i="1"/>
  <c r="O223" i="1"/>
  <c r="P223" i="1"/>
  <c r="Q223" i="1"/>
  <c r="R223" i="1"/>
  <c r="S223" i="1"/>
  <c r="T223" i="1"/>
  <c r="U223" i="1"/>
  <c r="V223" i="1"/>
  <c r="W223" i="1"/>
  <c r="X223" i="1"/>
  <c r="Y223" i="1"/>
  <c r="Z223" i="1"/>
  <c r="AA223" i="1"/>
  <c r="AB223" i="1"/>
  <c r="AC223" i="1"/>
  <c r="AD223" i="1"/>
  <c r="AE223" i="1"/>
  <c r="AF223" i="1"/>
  <c r="AG223" i="1"/>
  <c r="AH223" i="1"/>
  <c r="AI223" i="1"/>
  <c r="AJ223" i="1"/>
  <c r="AK223" i="1"/>
  <c r="AL223" i="1"/>
  <c r="AM223" i="1"/>
  <c r="I225" i="1"/>
  <c r="J225" i="1"/>
  <c r="K225" i="1"/>
  <c r="L225" i="1"/>
  <c r="M225" i="1"/>
  <c r="N225" i="1"/>
  <c r="O225" i="1"/>
  <c r="P225" i="1"/>
  <c r="Q225" i="1"/>
  <c r="R225" i="1"/>
  <c r="S225" i="1"/>
  <c r="T225" i="1"/>
  <c r="U225" i="1"/>
  <c r="V225" i="1"/>
  <c r="W225" i="1"/>
  <c r="X225" i="1"/>
  <c r="Y225" i="1"/>
  <c r="Z225" i="1"/>
  <c r="AA225" i="1"/>
  <c r="AB225" i="1"/>
  <c r="AC225" i="1"/>
  <c r="AD225" i="1"/>
  <c r="AE225" i="1"/>
  <c r="AF225" i="1"/>
  <c r="AG225" i="1"/>
  <c r="AH225" i="1"/>
  <c r="AI225" i="1"/>
  <c r="AJ225" i="1"/>
  <c r="AK225" i="1"/>
  <c r="AL225" i="1"/>
  <c r="AM225" i="1"/>
  <c r="I226" i="1"/>
  <c r="J226" i="1"/>
  <c r="K226" i="1"/>
  <c r="L226" i="1"/>
  <c r="M226" i="1"/>
  <c r="N226" i="1"/>
  <c r="O226" i="1"/>
  <c r="P226" i="1"/>
  <c r="Q226" i="1"/>
  <c r="R226" i="1"/>
  <c r="S226" i="1"/>
  <c r="T226" i="1"/>
  <c r="U226" i="1"/>
  <c r="V226" i="1"/>
  <c r="W226" i="1"/>
  <c r="X226" i="1"/>
  <c r="Y226" i="1"/>
  <c r="Z226" i="1"/>
  <c r="AA226" i="1"/>
  <c r="AB226" i="1"/>
  <c r="AC226" i="1"/>
  <c r="AD226" i="1"/>
  <c r="AE226" i="1"/>
  <c r="AF226" i="1"/>
  <c r="AG226" i="1"/>
  <c r="AH226" i="1"/>
  <c r="AI226" i="1"/>
  <c r="AJ226" i="1"/>
  <c r="AK226" i="1"/>
  <c r="AL226" i="1"/>
  <c r="AM226" i="1"/>
  <c r="I228" i="1"/>
  <c r="J228" i="1"/>
  <c r="K228" i="1"/>
  <c r="L228" i="1"/>
  <c r="M228" i="1"/>
  <c r="N228" i="1"/>
  <c r="O228" i="1"/>
  <c r="P228" i="1"/>
  <c r="Q228" i="1"/>
  <c r="R228" i="1"/>
  <c r="S228" i="1"/>
  <c r="T228" i="1"/>
  <c r="U228" i="1"/>
  <c r="V228" i="1"/>
  <c r="W228" i="1"/>
  <c r="X228" i="1"/>
  <c r="Y228" i="1"/>
  <c r="Z228" i="1"/>
  <c r="AA228" i="1"/>
  <c r="AB228" i="1"/>
  <c r="AC228" i="1"/>
  <c r="AD228" i="1"/>
  <c r="AE228" i="1"/>
  <c r="AF228" i="1"/>
  <c r="AG228" i="1"/>
  <c r="AH228" i="1"/>
  <c r="AI228" i="1"/>
  <c r="AJ228" i="1"/>
  <c r="AK228" i="1"/>
  <c r="AL228" i="1"/>
  <c r="AM228"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AL229" i="1"/>
  <c r="AM229" i="1"/>
  <c r="I231" i="1"/>
  <c r="J231" i="1"/>
  <c r="K231" i="1"/>
  <c r="L231" i="1"/>
  <c r="M231" i="1"/>
  <c r="N231" i="1"/>
  <c r="O231" i="1"/>
  <c r="P231" i="1"/>
  <c r="Q231" i="1"/>
  <c r="R231" i="1"/>
  <c r="S231" i="1"/>
  <c r="T231" i="1"/>
  <c r="U231" i="1"/>
  <c r="V231" i="1"/>
  <c r="W231" i="1"/>
  <c r="X231" i="1"/>
  <c r="Y231" i="1"/>
  <c r="Z231" i="1"/>
  <c r="AA231" i="1"/>
  <c r="AB231" i="1"/>
  <c r="AC231" i="1"/>
  <c r="AD231" i="1"/>
  <c r="AE231" i="1"/>
  <c r="AF231" i="1"/>
  <c r="AG231" i="1"/>
  <c r="AH231" i="1"/>
  <c r="AI231" i="1"/>
  <c r="AJ231" i="1"/>
  <c r="AK231" i="1"/>
  <c r="AL231" i="1"/>
  <c r="AM231" i="1"/>
  <c r="I232" i="1"/>
  <c r="J232" i="1"/>
  <c r="K232" i="1"/>
  <c r="L232" i="1"/>
  <c r="M232" i="1"/>
  <c r="N232" i="1"/>
  <c r="O232" i="1"/>
  <c r="P232" i="1"/>
  <c r="Q232" i="1"/>
  <c r="R232" i="1"/>
  <c r="S232" i="1"/>
  <c r="T232" i="1"/>
  <c r="U232" i="1"/>
  <c r="V232" i="1"/>
  <c r="W232" i="1"/>
  <c r="X232" i="1"/>
  <c r="Y232" i="1"/>
  <c r="Z232" i="1"/>
  <c r="AA232" i="1"/>
  <c r="AB232" i="1"/>
  <c r="AC232" i="1"/>
  <c r="AD232" i="1"/>
  <c r="AE232" i="1"/>
  <c r="AF232" i="1"/>
  <c r="AG232" i="1"/>
  <c r="AH232" i="1"/>
  <c r="AI232" i="1"/>
  <c r="AJ232" i="1"/>
  <c r="AK232" i="1"/>
  <c r="AL232" i="1"/>
  <c r="AM232" i="1"/>
  <c r="I234" i="1"/>
  <c r="J234" i="1"/>
  <c r="K234" i="1"/>
  <c r="L234" i="1"/>
  <c r="M234" i="1"/>
  <c r="N234" i="1"/>
  <c r="O234"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I235" i="1"/>
  <c r="J235" i="1"/>
  <c r="K235" i="1"/>
  <c r="L235" i="1"/>
  <c r="M235" i="1"/>
  <c r="N235" i="1"/>
  <c r="O235" i="1"/>
  <c r="P235" i="1"/>
  <c r="Q235" i="1"/>
  <c r="R235" i="1"/>
  <c r="S235" i="1"/>
  <c r="T235" i="1"/>
  <c r="U235" i="1"/>
  <c r="V235" i="1"/>
  <c r="W235" i="1"/>
  <c r="X235" i="1"/>
  <c r="Y235" i="1"/>
  <c r="Z235" i="1"/>
  <c r="AA235" i="1"/>
  <c r="AB235" i="1"/>
  <c r="AC235" i="1"/>
  <c r="AD235" i="1"/>
  <c r="AE235" i="1"/>
  <c r="AF235" i="1"/>
  <c r="AG235" i="1"/>
  <c r="AH235" i="1"/>
  <c r="AI235" i="1"/>
  <c r="AJ235" i="1"/>
  <c r="AK235" i="1"/>
  <c r="AL235" i="1"/>
  <c r="AM235" i="1"/>
  <c r="I237" i="1"/>
  <c r="J237" i="1"/>
  <c r="K237" i="1"/>
  <c r="L237" i="1"/>
  <c r="M237" i="1"/>
  <c r="N237" i="1"/>
  <c r="O237" i="1"/>
  <c r="P237" i="1"/>
  <c r="Q237" i="1"/>
  <c r="R237" i="1"/>
  <c r="S237" i="1"/>
  <c r="T237" i="1"/>
  <c r="U237" i="1"/>
  <c r="V237" i="1"/>
  <c r="W237" i="1"/>
  <c r="X237" i="1"/>
  <c r="Y237" i="1"/>
  <c r="Z237" i="1"/>
  <c r="AA237" i="1"/>
  <c r="AB237" i="1"/>
  <c r="AC237" i="1"/>
  <c r="AD237" i="1"/>
  <c r="AE237" i="1"/>
  <c r="AF237" i="1"/>
  <c r="AG237" i="1"/>
  <c r="AH237" i="1"/>
  <c r="AI237" i="1"/>
  <c r="AJ237" i="1"/>
  <c r="AK237" i="1"/>
  <c r="AL237" i="1"/>
  <c r="AM237" i="1"/>
  <c r="I238" i="1"/>
  <c r="J238" i="1"/>
  <c r="K238" i="1"/>
  <c r="L238" i="1"/>
  <c r="M238" i="1"/>
  <c r="N238" i="1"/>
  <c r="O238" i="1"/>
  <c r="P238" i="1"/>
  <c r="Q238" i="1"/>
  <c r="R238" i="1"/>
  <c r="S238" i="1"/>
  <c r="T238" i="1"/>
  <c r="U238" i="1"/>
  <c r="V238" i="1"/>
  <c r="W238" i="1"/>
  <c r="X238" i="1"/>
  <c r="Y238" i="1"/>
  <c r="Z238" i="1"/>
  <c r="AA238" i="1"/>
  <c r="AB238" i="1"/>
  <c r="AC238" i="1"/>
  <c r="AD238" i="1"/>
  <c r="AE238" i="1"/>
  <c r="AF238" i="1"/>
  <c r="AG238" i="1"/>
  <c r="AH238" i="1"/>
  <c r="AI238" i="1"/>
  <c r="AJ238" i="1"/>
  <c r="AK238" i="1"/>
  <c r="AL238" i="1"/>
  <c r="AM238" i="1"/>
  <c r="I240" i="1"/>
  <c r="J240" i="1"/>
  <c r="K240" i="1"/>
  <c r="L240" i="1"/>
  <c r="M240" i="1"/>
  <c r="N240" i="1"/>
  <c r="O240" i="1"/>
  <c r="P240" i="1"/>
  <c r="Q240" i="1"/>
  <c r="R240" i="1"/>
  <c r="S240" i="1"/>
  <c r="T240" i="1"/>
  <c r="U240" i="1"/>
  <c r="V240" i="1"/>
  <c r="W240" i="1"/>
  <c r="X240" i="1"/>
  <c r="Y240" i="1"/>
  <c r="Z240" i="1"/>
  <c r="AA240" i="1"/>
  <c r="AB240" i="1"/>
  <c r="AC240" i="1"/>
  <c r="AD240" i="1"/>
  <c r="AE240" i="1"/>
  <c r="AF240" i="1"/>
  <c r="AG240" i="1"/>
  <c r="AH240" i="1"/>
  <c r="AI240" i="1"/>
  <c r="AJ240" i="1"/>
  <c r="AK240" i="1"/>
  <c r="AL240" i="1"/>
  <c r="AM240" i="1"/>
  <c r="I241" i="1"/>
  <c r="J241" i="1"/>
  <c r="K241" i="1"/>
  <c r="L241" i="1"/>
  <c r="M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I243" i="1"/>
  <c r="J243" i="1"/>
  <c r="K243" i="1"/>
  <c r="L243" i="1"/>
  <c r="M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I244" i="1"/>
  <c r="J244" i="1"/>
  <c r="K244" i="1"/>
  <c r="L244" i="1"/>
  <c r="M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I246" i="1"/>
  <c r="J246" i="1"/>
  <c r="K246" i="1"/>
  <c r="L246" i="1"/>
  <c r="M246" i="1"/>
  <c r="N246" i="1"/>
  <c r="O246" i="1"/>
  <c r="P246" i="1"/>
  <c r="Q246" i="1"/>
  <c r="R246" i="1"/>
  <c r="S246" i="1"/>
  <c r="T246" i="1"/>
  <c r="U246" i="1"/>
  <c r="V246" i="1"/>
  <c r="W246" i="1"/>
  <c r="X246" i="1"/>
  <c r="Y246" i="1"/>
  <c r="Z246" i="1"/>
  <c r="AA246" i="1"/>
  <c r="AB246" i="1"/>
  <c r="AC246" i="1"/>
  <c r="AD246" i="1"/>
  <c r="AE246" i="1"/>
  <c r="AF246" i="1"/>
  <c r="AG246" i="1"/>
  <c r="AH246" i="1"/>
  <c r="AI246" i="1"/>
  <c r="AJ246" i="1"/>
  <c r="AK246" i="1"/>
  <c r="AL246" i="1"/>
  <c r="AM246" i="1"/>
  <c r="I247" i="1"/>
  <c r="J247" i="1"/>
  <c r="K247" i="1"/>
  <c r="L247" i="1"/>
  <c r="M247" i="1"/>
  <c r="N247" i="1"/>
  <c r="O247" i="1"/>
  <c r="P247" i="1"/>
  <c r="Q247" i="1"/>
  <c r="R247" i="1"/>
  <c r="S247" i="1"/>
  <c r="T247" i="1"/>
  <c r="U247" i="1"/>
  <c r="V247" i="1"/>
  <c r="W247" i="1"/>
  <c r="X247" i="1"/>
  <c r="Y247" i="1"/>
  <c r="Z247" i="1"/>
  <c r="AA247" i="1"/>
  <c r="AB247" i="1"/>
  <c r="AC247" i="1"/>
  <c r="AD247" i="1"/>
  <c r="AE247" i="1"/>
  <c r="AF247" i="1"/>
  <c r="AG247" i="1"/>
  <c r="AH247" i="1"/>
  <c r="AI247" i="1"/>
  <c r="AJ247" i="1"/>
  <c r="AK247" i="1"/>
  <c r="AL247" i="1"/>
  <c r="AM247"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I255" i="1"/>
  <c r="J255" i="1"/>
  <c r="K255" i="1"/>
  <c r="L255" i="1"/>
  <c r="M255" i="1"/>
  <c r="N255" i="1"/>
  <c r="O255" i="1"/>
  <c r="P255" i="1"/>
  <c r="Q255" i="1"/>
  <c r="R255" i="1"/>
  <c r="S255" i="1"/>
  <c r="T255" i="1"/>
  <c r="U255" i="1"/>
  <c r="V255" i="1"/>
  <c r="W255" i="1"/>
  <c r="X255" i="1"/>
  <c r="Y255" i="1"/>
  <c r="Z255" i="1"/>
  <c r="AA255" i="1"/>
  <c r="AB255" i="1"/>
  <c r="AC255" i="1"/>
  <c r="AD255" i="1"/>
  <c r="AE255" i="1"/>
  <c r="AF255" i="1"/>
  <c r="AG255" i="1"/>
  <c r="AH255" i="1"/>
  <c r="AI255" i="1"/>
  <c r="AJ255" i="1"/>
  <c r="AK255" i="1"/>
  <c r="AL255" i="1"/>
  <c r="AM255" i="1"/>
  <c r="I256" i="1"/>
  <c r="J256" i="1"/>
  <c r="K256" i="1"/>
  <c r="L256" i="1"/>
  <c r="M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I258" i="1"/>
  <c r="J258" i="1"/>
  <c r="K258" i="1"/>
  <c r="L258" i="1"/>
  <c r="M258" i="1"/>
  <c r="N258" i="1"/>
  <c r="O258" i="1"/>
  <c r="P258" i="1"/>
  <c r="Q258" i="1"/>
  <c r="R258" i="1"/>
  <c r="S258" i="1"/>
  <c r="T258" i="1"/>
  <c r="U258" i="1"/>
  <c r="V258" i="1"/>
  <c r="W258" i="1"/>
  <c r="X258" i="1"/>
  <c r="Y258" i="1"/>
  <c r="Z258" i="1"/>
  <c r="AA258" i="1"/>
  <c r="AB258" i="1"/>
  <c r="AC258" i="1"/>
  <c r="AD258" i="1"/>
  <c r="AE258" i="1"/>
  <c r="AF258" i="1"/>
  <c r="AG258" i="1"/>
  <c r="AH258" i="1"/>
  <c r="AI258" i="1"/>
  <c r="AJ258" i="1"/>
  <c r="AK258" i="1"/>
  <c r="AL258" i="1"/>
  <c r="AM258" i="1"/>
  <c r="I259" i="1"/>
  <c r="J259" i="1"/>
  <c r="K259" i="1"/>
  <c r="L259" i="1"/>
  <c r="M259" i="1"/>
  <c r="N259" i="1"/>
  <c r="O259" i="1"/>
  <c r="P259" i="1"/>
  <c r="Q259" i="1"/>
  <c r="R259" i="1"/>
  <c r="S259" i="1"/>
  <c r="T259" i="1"/>
  <c r="U259" i="1"/>
  <c r="V259" i="1"/>
  <c r="W259" i="1"/>
  <c r="X259" i="1"/>
  <c r="Y259" i="1"/>
  <c r="Z259" i="1"/>
  <c r="AA259" i="1"/>
  <c r="AB259" i="1"/>
  <c r="AC259" i="1"/>
  <c r="AD259" i="1"/>
  <c r="AE259" i="1"/>
  <c r="AF259" i="1"/>
  <c r="AG259" i="1"/>
  <c r="AH259" i="1"/>
  <c r="AI259" i="1"/>
  <c r="AJ259" i="1"/>
  <c r="AK259" i="1"/>
  <c r="AL259" i="1"/>
  <c r="AM259"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I262" i="1"/>
  <c r="J262" i="1"/>
  <c r="K262" i="1"/>
  <c r="L262" i="1"/>
  <c r="M262" i="1"/>
  <c r="N262" i="1"/>
  <c r="O262" i="1"/>
  <c r="P262" i="1"/>
  <c r="Q262" i="1"/>
  <c r="R262" i="1"/>
  <c r="S262" i="1"/>
  <c r="T262" i="1"/>
  <c r="U262" i="1"/>
  <c r="V262" i="1"/>
  <c r="W262" i="1"/>
  <c r="X262" i="1"/>
  <c r="Y262" i="1"/>
  <c r="Z262" i="1"/>
  <c r="AA262" i="1"/>
  <c r="AB262" i="1"/>
  <c r="AC262" i="1"/>
  <c r="AD262" i="1"/>
  <c r="AE262" i="1"/>
  <c r="AF262" i="1"/>
  <c r="AG262" i="1"/>
  <c r="AH262" i="1"/>
  <c r="AI262" i="1"/>
  <c r="AJ262" i="1"/>
  <c r="AK262" i="1"/>
  <c r="AL262" i="1"/>
  <c r="AM262" i="1"/>
  <c r="I264" i="1"/>
  <c r="J264" i="1"/>
  <c r="K264" i="1"/>
  <c r="L264" i="1"/>
  <c r="M264" i="1"/>
  <c r="N264" i="1"/>
  <c r="O264" i="1"/>
  <c r="P264" i="1"/>
  <c r="Q264" i="1"/>
  <c r="R264" i="1"/>
  <c r="S264" i="1"/>
  <c r="T264" i="1"/>
  <c r="U264" i="1"/>
  <c r="V264" i="1"/>
  <c r="W264" i="1"/>
  <c r="X264" i="1"/>
  <c r="Y264" i="1"/>
  <c r="Z264" i="1"/>
  <c r="AA264" i="1"/>
  <c r="AB264" i="1"/>
  <c r="AC264" i="1"/>
  <c r="AD264" i="1"/>
  <c r="AE264" i="1"/>
  <c r="AF264" i="1"/>
  <c r="AG264" i="1"/>
  <c r="AH264" i="1"/>
  <c r="AI264" i="1"/>
  <c r="AJ264" i="1"/>
  <c r="AK264" i="1"/>
  <c r="AL264" i="1"/>
  <c r="AM264" i="1"/>
  <c r="I265" i="1"/>
  <c r="J265" i="1"/>
  <c r="K265" i="1"/>
  <c r="L265" i="1"/>
  <c r="M265" i="1"/>
  <c r="N265" i="1"/>
  <c r="O265" i="1"/>
  <c r="P265" i="1"/>
  <c r="Q265" i="1"/>
  <c r="R265" i="1"/>
  <c r="S265" i="1"/>
  <c r="T265" i="1"/>
  <c r="U265" i="1"/>
  <c r="V265" i="1"/>
  <c r="W265" i="1"/>
  <c r="X265" i="1"/>
  <c r="Y265" i="1"/>
  <c r="Z265" i="1"/>
  <c r="AA265" i="1"/>
  <c r="AB265" i="1"/>
  <c r="AC265" i="1"/>
  <c r="AD265" i="1"/>
  <c r="AE265" i="1"/>
  <c r="AF265" i="1"/>
  <c r="AG265" i="1"/>
  <c r="AH265" i="1"/>
  <c r="AI265" i="1"/>
  <c r="AJ265" i="1"/>
  <c r="AK265" i="1"/>
  <c r="AL265" i="1"/>
  <c r="AM265" i="1"/>
  <c r="I267" i="1"/>
  <c r="J267" i="1"/>
  <c r="K267" i="1"/>
  <c r="L267" i="1"/>
  <c r="M267" i="1"/>
  <c r="N267" i="1"/>
  <c r="O267" i="1"/>
  <c r="P267" i="1"/>
  <c r="Q267" i="1"/>
  <c r="R267" i="1"/>
  <c r="S267" i="1"/>
  <c r="T267" i="1"/>
  <c r="U267" i="1"/>
  <c r="V267" i="1"/>
  <c r="W267" i="1"/>
  <c r="X267" i="1"/>
  <c r="Y267" i="1"/>
  <c r="Z267" i="1"/>
  <c r="AA267" i="1"/>
  <c r="AB267" i="1"/>
  <c r="AC267" i="1"/>
  <c r="AD267" i="1"/>
  <c r="AE267" i="1"/>
  <c r="AF267" i="1"/>
  <c r="AG267" i="1"/>
  <c r="AH267" i="1"/>
  <c r="AI267" i="1"/>
  <c r="AJ267" i="1"/>
  <c r="AK267" i="1"/>
  <c r="AL267" i="1"/>
  <c r="AM267" i="1"/>
  <c r="I268" i="1"/>
  <c r="J268" i="1"/>
  <c r="K268" i="1"/>
  <c r="L268" i="1"/>
  <c r="M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I270" i="1"/>
  <c r="J270" i="1"/>
  <c r="K270" i="1"/>
  <c r="L270" i="1"/>
  <c r="M270" i="1"/>
  <c r="N270" i="1"/>
  <c r="O270" i="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I271" i="1"/>
  <c r="J271" i="1"/>
  <c r="K271" i="1"/>
  <c r="L271" i="1"/>
  <c r="M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I273" i="1"/>
  <c r="J273" i="1"/>
  <c r="K273" i="1"/>
  <c r="L273" i="1"/>
  <c r="M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I274" i="1"/>
  <c r="J274" i="1"/>
  <c r="K274" i="1"/>
  <c r="L274" i="1"/>
  <c r="M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I276" i="1"/>
  <c r="J276" i="1"/>
  <c r="K276" i="1"/>
  <c r="L276" i="1"/>
  <c r="M276" i="1"/>
  <c r="N276" i="1"/>
  <c r="O276" i="1"/>
  <c r="P276" i="1"/>
  <c r="Q276" i="1"/>
  <c r="R276" i="1"/>
  <c r="S276" i="1"/>
  <c r="T276" i="1"/>
  <c r="U276" i="1"/>
  <c r="V276" i="1"/>
  <c r="W276" i="1"/>
  <c r="X276" i="1"/>
  <c r="Y276" i="1"/>
  <c r="Z276" i="1"/>
  <c r="AA276" i="1"/>
  <c r="AB276" i="1"/>
  <c r="AC276" i="1"/>
  <c r="AD276" i="1"/>
  <c r="AE276" i="1"/>
  <c r="AF276" i="1"/>
  <c r="AG276" i="1"/>
  <c r="AH276" i="1"/>
  <c r="AI276" i="1"/>
  <c r="AJ276" i="1"/>
  <c r="AK276" i="1"/>
  <c r="AL276" i="1"/>
  <c r="AM276" i="1"/>
  <c r="I277" i="1"/>
  <c r="J277" i="1"/>
  <c r="K277" i="1"/>
  <c r="L277" i="1"/>
  <c r="M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I279" i="1"/>
  <c r="J279" i="1"/>
  <c r="K279" i="1"/>
  <c r="L279" i="1"/>
  <c r="M279" i="1"/>
  <c r="N279" i="1"/>
  <c r="O279" i="1"/>
  <c r="P279" i="1"/>
  <c r="Q279" i="1"/>
  <c r="R279" i="1"/>
  <c r="S279" i="1"/>
  <c r="T279" i="1"/>
  <c r="U279" i="1"/>
  <c r="V279" i="1"/>
  <c r="W279" i="1"/>
  <c r="X279" i="1"/>
  <c r="Y279" i="1"/>
  <c r="Z279" i="1"/>
  <c r="AA279" i="1"/>
  <c r="AB279" i="1"/>
  <c r="AC279" i="1"/>
  <c r="AD279" i="1"/>
  <c r="AE279" i="1"/>
  <c r="AF279" i="1"/>
  <c r="AG279" i="1"/>
  <c r="AH279" i="1"/>
  <c r="AI279" i="1"/>
  <c r="AJ279" i="1"/>
  <c r="AK279" i="1"/>
  <c r="AL279" i="1"/>
  <c r="AM279" i="1"/>
  <c r="I280" i="1"/>
  <c r="J280" i="1"/>
  <c r="K280" i="1"/>
  <c r="L280" i="1"/>
  <c r="M280" i="1"/>
  <c r="N280" i="1"/>
  <c r="O280" i="1"/>
  <c r="P280" i="1"/>
  <c r="Q280" i="1"/>
  <c r="R280" i="1"/>
  <c r="S280" i="1"/>
  <c r="T280" i="1"/>
  <c r="U280" i="1"/>
  <c r="V280" i="1"/>
  <c r="W280" i="1"/>
  <c r="X280" i="1"/>
  <c r="Y280" i="1"/>
  <c r="Z280" i="1"/>
  <c r="AA280" i="1"/>
  <c r="AB280" i="1"/>
  <c r="AC280" i="1"/>
  <c r="AD280" i="1"/>
  <c r="AE280" i="1"/>
  <c r="AF280" i="1"/>
  <c r="AG280" i="1"/>
  <c r="AH280" i="1"/>
  <c r="AI280" i="1"/>
  <c r="AJ280" i="1"/>
  <c r="AK280" i="1"/>
  <c r="AL280" i="1"/>
  <c r="AM280" i="1"/>
  <c r="I282" i="1"/>
  <c r="J282" i="1"/>
  <c r="K282" i="1"/>
  <c r="L282" i="1"/>
  <c r="M282" i="1"/>
  <c r="N282" i="1"/>
  <c r="O282" i="1"/>
  <c r="P282" i="1"/>
  <c r="Q282" i="1"/>
  <c r="R282" i="1"/>
  <c r="S282" i="1"/>
  <c r="T282" i="1"/>
  <c r="U282" i="1"/>
  <c r="V282" i="1"/>
  <c r="W282" i="1"/>
  <c r="X282" i="1"/>
  <c r="Y282" i="1"/>
  <c r="Z282" i="1"/>
  <c r="AA282" i="1"/>
  <c r="AB282" i="1"/>
  <c r="AC282" i="1"/>
  <c r="AD282" i="1"/>
  <c r="AE282" i="1"/>
  <c r="AF282" i="1"/>
  <c r="AG282" i="1"/>
  <c r="AH282" i="1"/>
  <c r="AI282" i="1"/>
  <c r="AJ282" i="1"/>
  <c r="AK282" i="1"/>
  <c r="AL282" i="1"/>
  <c r="AM282" i="1"/>
  <c r="I283" i="1"/>
  <c r="J283" i="1"/>
  <c r="K283" i="1"/>
  <c r="L283" i="1"/>
  <c r="M283" i="1"/>
  <c r="N283" i="1"/>
  <c r="O283" i="1"/>
  <c r="P283" i="1"/>
  <c r="Q283" i="1"/>
  <c r="R283" i="1"/>
  <c r="S283" i="1"/>
  <c r="T283" i="1"/>
  <c r="U283" i="1"/>
  <c r="V283" i="1"/>
  <c r="W283" i="1"/>
  <c r="X283" i="1"/>
  <c r="Y283" i="1"/>
  <c r="Z283" i="1"/>
  <c r="AA283" i="1"/>
  <c r="AB283" i="1"/>
  <c r="AC283" i="1"/>
  <c r="AD283" i="1"/>
  <c r="AE283" i="1"/>
  <c r="AF283" i="1"/>
  <c r="AG283" i="1"/>
  <c r="AH283" i="1"/>
  <c r="AI283" i="1"/>
  <c r="AJ283" i="1"/>
  <c r="AK283" i="1"/>
  <c r="AL283" i="1"/>
  <c r="AM283" i="1"/>
  <c r="I285" i="1"/>
  <c r="J285" i="1"/>
  <c r="K285" i="1"/>
  <c r="L285" i="1"/>
  <c r="M285" i="1"/>
  <c r="N285" i="1"/>
  <c r="O285" i="1"/>
  <c r="P285" i="1"/>
  <c r="Q285" i="1"/>
  <c r="R285" i="1"/>
  <c r="S285" i="1"/>
  <c r="T285" i="1"/>
  <c r="U285" i="1"/>
  <c r="V285" i="1"/>
  <c r="W285" i="1"/>
  <c r="X285" i="1"/>
  <c r="Y285" i="1"/>
  <c r="Z285" i="1"/>
  <c r="AA285" i="1"/>
  <c r="AB285" i="1"/>
  <c r="AC285" i="1"/>
  <c r="AD285" i="1"/>
  <c r="AE285" i="1"/>
  <c r="AF285" i="1"/>
  <c r="AG285" i="1"/>
  <c r="AH285" i="1"/>
  <c r="AI285" i="1"/>
  <c r="AJ285" i="1"/>
  <c r="AK285" i="1"/>
  <c r="AL285" i="1"/>
  <c r="AM285" i="1"/>
  <c r="I286" i="1"/>
  <c r="J286" i="1"/>
  <c r="K286" i="1"/>
  <c r="L286" i="1"/>
  <c r="M286" i="1"/>
  <c r="N286" i="1"/>
  <c r="O286" i="1"/>
  <c r="P286" i="1"/>
  <c r="Q286" i="1"/>
  <c r="R286" i="1"/>
  <c r="S286" i="1"/>
  <c r="T286" i="1"/>
  <c r="U286" i="1"/>
  <c r="V286" i="1"/>
  <c r="W286" i="1"/>
  <c r="X286" i="1"/>
  <c r="Y286" i="1"/>
  <c r="Z286" i="1"/>
  <c r="AA286" i="1"/>
  <c r="AB286" i="1"/>
  <c r="AC286" i="1"/>
  <c r="AD286" i="1"/>
  <c r="AE286" i="1"/>
  <c r="AF286" i="1"/>
  <c r="AG286" i="1"/>
  <c r="AH286" i="1"/>
  <c r="AI286" i="1"/>
  <c r="AJ286" i="1"/>
  <c r="AK286" i="1"/>
  <c r="AL286" i="1"/>
  <c r="AM286" i="1"/>
  <c r="I288" i="1"/>
  <c r="J288" i="1"/>
  <c r="K288" i="1"/>
  <c r="L288" i="1"/>
  <c r="M288" i="1"/>
  <c r="N288" i="1"/>
  <c r="O288" i="1"/>
  <c r="P288" i="1"/>
  <c r="Q288" i="1"/>
  <c r="R288" i="1"/>
  <c r="S288" i="1"/>
  <c r="T288" i="1"/>
  <c r="U288" i="1"/>
  <c r="V288" i="1"/>
  <c r="W288" i="1"/>
  <c r="X288" i="1"/>
  <c r="Y288" i="1"/>
  <c r="Z288" i="1"/>
  <c r="AA288" i="1"/>
  <c r="AB288" i="1"/>
  <c r="AC288" i="1"/>
  <c r="AD288" i="1"/>
  <c r="AE288" i="1"/>
  <c r="AF288" i="1"/>
  <c r="AG288" i="1"/>
  <c r="AH288" i="1"/>
  <c r="AI288" i="1"/>
  <c r="AJ288" i="1"/>
  <c r="AK288" i="1"/>
  <c r="AL288" i="1"/>
  <c r="AM288" i="1"/>
  <c r="I289" i="1"/>
  <c r="J289" i="1"/>
  <c r="K289" i="1"/>
  <c r="L289" i="1"/>
  <c r="M289" i="1"/>
  <c r="N289" i="1"/>
  <c r="O289" i="1"/>
  <c r="P289" i="1"/>
  <c r="Q289" i="1"/>
  <c r="R289" i="1"/>
  <c r="S289" i="1"/>
  <c r="T289" i="1"/>
  <c r="U289" i="1"/>
  <c r="V289" i="1"/>
  <c r="W289" i="1"/>
  <c r="X289" i="1"/>
  <c r="Y289" i="1"/>
  <c r="Z289" i="1"/>
  <c r="AA289" i="1"/>
  <c r="AB289" i="1"/>
  <c r="AC289" i="1"/>
  <c r="AD289" i="1"/>
  <c r="AE289" i="1"/>
  <c r="AF289" i="1"/>
  <c r="AG289" i="1"/>
  <c r="AH289" i="1"/>
  <c r="AI289" i="1"/>
  <c r="AJ289" i="1"/>
  <c r="AK289" i="1"/>
  <c r="AL289" i="1"/>
  <c r="AM289" i="1"/>
  <c r="I291" i="1"/>
  <c r="J291" i="1"/>
  <c r="K291" i="1"/>
  <c r="L291" i="1"/>
  <c r="M291" i="1"/>
  <c r="N291" i="1"/>
  <c r="O291" i="1"/>
  <c r="P291" i="1"/>
  <c r="Q291" i="1"/>
  <c r="R291" i="1"/>
  <c r="S291" i="1"/>
  <c r="T291" i="1"/>
  <c r="U291" i="1"/>
  <c r="V291" i="1"/>
  <c r="W291" i="1"/>
  <c r="X291" i="1"/>
  <c r="Y291" i="1"/>
  <c r="Z291" i="1"/>
  <c r="AA291" i="1"/>
  <c r="AB291" i="1"/>
  <c r="AC291" i="1"/>
  <c r="AD291" i="1"/>
  <c r="AE291" i="1"/>
  <c r="AF291" i="1"/>
  <c r="AG291" i="1"/>
  <c r="AH291" i="1"/>
  <c r="AI291" i="1"/>
  <c r="AJ291" i="1"/>
  <c r="AK291" i="1"/>
  <c r="AL291" i="1"/>
  <c r="AM291" i="1"/>
  <c r="I292" i="1"/>
  <c r="J292" i="1"/>
  <c r="K292" i="1"/>
  <c r="L292" i="1"/>
  <c r="M292" i="1"/>
  <c r="N292" i="1"/>
  <c r="O292" i="1"/>
  <c r="P292" i="1"/>
  <c r="Q292" i="1"/>
  <c r="R292" i="1"/>
  <c r="S292" i="1"/>
  <c r="T292" i="1"/>
  <c r="U292" i="1"/>
  <c r="V292" i="1"/>
  <c r="W292" i="1"/>
  <c r="X292" i="1"/>
  <c r="Y292" i="1"/>
  <c r="Z292" i="1"/>
  <c r="AA292" i="1"/>
  <c r="AB292" i="1"/>
  <c r="AC292" i="1"/>
  <c r="AD292" i="1"/>
  <c r="AE292" i="1"/>
  <c r="AF292" i="1"/>
  <c r="AG292" i="1"/>
  <c r="AH292" i="1"/>
  <c r="AI292" i="1"/>
  <c r="AJ292" i="1"/>
  <c r="AK292" i="1"/>
  <c r="AL292" i="1"/>
  <c r="AM292" i="1"/>
  <c r="I294" i="1"/>
  <c r="J294" i="1"/>
  <c r="K294" i="1"/>
  <c r="L294" i="1"/>
  <c r="M294" i="1"/>
  <c r="N294" i="1"/>
  <c r="O294" i="1"/>
  <c r="P294" i="1"/>
  <c r="Q294" i="1"/>
  <c r="R294" i="1"/>
  <c r="S294" i="1"/>
  <c r="T294" i="1"/>
  <c r="U294" i="1"/>
  <c r="V294" i="1"/>
  <c r="W294" i="1"/>
  <c r="X294" i="1"/>
  <c r="Y294" i="1"/>
  <c r="Z294" i="1"/>
  <c r="AA294" i="1"/>
  <c r="AB294" i="1"/>
  <c r="AC294" i="1"/>
  <c r="AD294" i="1"/>
  <c r="AE294" i="1"/>
  <c r="AF294" i="1"/>
  <c r="AG294" i="1"/>
  <c r="AH294" i="1"/>
  <c r="AI294" i="1"/>
  <c r="AJ294" i="1"/>
  <c r="AK294" i="1"/>
  <c r="AL294" i="1"/>
  <c r="AM294" i="1"/>
  <c r="I295" i="1"/>
  <c r="J295" i="1"/>
  <c r="K295" i="1"/>
  <c r="L295" i="1"/>
  <c r="M295" i="1"/>
  <c r="N295" i="1"/>
  <c r="O295" i="1"/>
  <c r="P295" i="1"/>
  <c r="Q295" i="1"/>
  <c r="R295" i="1"/>
  <c r="S295" i="1"/>
  <c r="T295" i="1"/>
  <c r="U295" i="1"/>
  <c r="V295" i="1"/>
  <c r="W295" i="1"/>
  <c r="X295" i="1"/>
  <c r="Y295" i="1"/>
  <c r="Z295" i="1"/>
  <c r="AA295" i="1"/>
  <c r="AB295" i="1"/>
  <c r="AC295" i="1"/>
  <c r="AD295" i="1"/>
  <c r="AE295" i="1"/>
  <c r="AF295" i="1"/>
  <c r="AG295" i="1"/>
  <c r="AH295" i="1"/>
  <c r="AI295" i="1"/>
  <c r="AJ295" i="1"/>
  <c r="AK295" i="1"/>
  <c r="AL295" i="1"/>
  <c r="AM295" i="1"/>
  <c r="I297" i="1"/>
  <c r="J297" i="1"/>
  <c r="K297" i="1"/>
  <c r="L297" i="1"/>
  <c r="M297" i="1"/>
  <c r="N297" i="1"/>
  <c r="O297" i="1"/>
  <c r="P297" i="1"/>
  <c r="Q297" i="1"/>
  <c r="R297" i="1"/>
  <c r="S297" i="1"/>
  <c r="T297" i="1"/>
  <c r="U297" i="1"/>
  <c r="V297" i="1"/>
  <c r="W297" i="1"/>
  <c r="X297" i="1"/>
  <c r="Y297" i="1"/>
  <c r="Z297" i="1"/>
  <c r="AA297" i="1"/>
  <c r="AB297" i="1"/>
  <c r="AC297" i="1"/>
  <c r="AD297" i="1"/>
  <c r="AE297" i="1"/>
  <c r="AF297" i="1"/>
  <c r="AG297" i="1"/>
  <c r="AH297" i="1"/>
  <c r="AI297" i="1"/>
  <c r="AJ297" i="1"/>
  <c r="AK297" i="1"/>
  <c r="AL297" i="1"/>
  <c r="AM297" i="1"/>
  <c r="I298" i="1"/>
  <c r="J298" i="1"/>
  <c r="K298" i="1"/>
  <c r="L298" i="1"/>
  <c r="M298" i="1"/>
  <c r="N298" i="1"/>
  <c r="O298" i="1"/>
  <c r="P298" i="1"/>
  <c r="Q298" i="1"/>
  <c r="R298" i="1"/>
  <c r="S298" i="1"/>
  <c r="T298" i="1"/>
  <c r="U298" i="1"/>
  <c r="V298" i="1"/>
  <c r="W298" i="1"/>
  <c r="X298" i="1"/>
  <c r="Y298" i="1"/>
  <c r="Z298" i="1"/>
  <c r="AA298" i="1"/>
  <c r="AB298" i="1"/>
  <c r="AC298" i="1"/>
  <c r="AD298" i="1"/>
  <c r="AE298" i="1"/>
  <c r="AF298" i="1"/>
  <c r="AG298" i="1"/>
  <c r="AH298" i="1"/>
  <c r="AI298" i="1"/>
  <c r="AJ298" i="1"/>
  <c r="AK298" i="1"/>
  <c r="AL298" i="1"/>
  <c r="AM298" i="1"/>
  <c r="I300" i="1"/>
  <c r="J300" i="1"/>
  <c r="K300" i="1"/>
  <c r="L300" i="1"/>
  <c r="M300" i="1"/>
  <c r="N300" i="1"/>
  <c r="O300" i="1"/>
  <c r="P300" i="1"/>
  <c r="Q300" i="1"/>
  <c r="R300" i="1"/>
  <c r="S300" i="1"/>
  <c r="T300" i="1"/>
  <c r="U300" i="1"/>
  <c r="V300" i="1"/>
  <c r="W300" i="1"/>
  <c r="X300" i="1"/>
  <c r="Y300" i="1"/>
  <c r="Z300" i="1"/>
  <c r="AA300" i="1"/>
  <c r="AB300" i="1"/>
  <c r="AC300" i="1"/>
  <c r="AD300" i="1"/>
  <c r="AE300" i="1"/>
  <c r="AF300" i="1"/>
  <c r="AG300" i="1"/>
  <c r="AH300" i="1"/>
  <c r="AI300" i="1"/>
  <c r="AJ300" i="1"/>
  <c r="AK300" i="1"/>
  <c r="AL300" i="1"/>
  <c r="AM300" i="1"/>
  <c r="I301" i="1"/>
  <c r="J301" i="1"/>
  <c r="K301" i="1"/>
  <c r="L301" i="1"/>
  <c r="M301" i="1"/>
  <c r="N301" i="1"/>
  <c r="O301" i="1"/>
  <c r="P301" i="1"/>
  <c r="Q301" i="1"/>
  <c r="R301" i="1"/>
  <c r="S301" i="1"/>
  <c r="T301" i="1"/>
  <c r="U301" i="1"/>
  <c r="V301" i="1"/>
  <c r="W301" i="1"/>
  <c r="X301" i="1"/>
  <c r="Y301" i="1"/>
  <c r="Z301" i="1"/>
  <c r="AA301" i="1"/>
  <c r="AB301" i="1"/>
  <c r="AC301" i="1"/>
  <c r="AD301" i="1"/>
  <c r="AE301" i="1"/>
  <c r="AF301" i="1"/>
  <c r="AG301" i="1"/>
  <c r="AH301" i="1"/>
  <c r="AI301" i="1"/>
  <c r="AJ301" i="1"/>
  <c r="AK301" i="1"/>
  <c r="AL301" i="1"/>
  <c r="AM301" i="1"/>
  <c r="I303" i="1"/>
  <c r="J303" i="1"/>
  <c r="K303" i="1"/>
  <c r="L303" i="1"/>
  <c r="M303" i="1"/>
  <c r="N303" i="1"/>
  <c r="O303" i="1"/>
  <c r="P303" i="1"/>
  <c r="Q303" i="1"/>
  <c r="R303" i="1"/>
  <c r="S303" i="1"/>
  <c r="T303" i="1"/>
  <c r="U303" i="1"/>
  <c r="V303" i="1"/>
  <c r="W303" i="1"/>
  <c r="X303" i="1"/>
  <c r="Y303" i="1"/>
  <c r="Z303" i="1"/>
  <c r="AA303" i="1"/>
  <c r="AB303" i="1"/>
  <c r="AC303" i="1"/>
  <c r="AD303" i="1"/>
  <c r="AE303" i="1"/>
  <c r="AF303" i="1"/>
  <c r="AG303" i="1"/>
  <c r="AH303" i="1"/>
  <c r="AI303" i="1"/>
  <c r="AJ303" i="1"/>
  <c r="AK303" i="1"/>
  <c r="AL303" i="1"/>
  <c r="AM303" i="1"/>
  <c r="I304" i="1"/>
  <c r="J304" i="1"/>
  <c r="K304" i="1"/>
  <c r="L304" i="1"/>
  <c r="M304" i="1"/>
  <c r="N304" i="1"/>
  <c r="O304" i="1"/>
  <c r="P304" i="1"/>
  <c r="Q304" i="1"/>
  <c r="R304" i="1"/>
  <c r="S304" i="1"/>
  <c r="T304" i="1"/>
  <c r="U304" i="1"/>
  <c r="V304" i="1"/>
  <c r="W304" i="1"/>
  <c r="X304" i="1"/>
  <c r="Y304" i="1"/>
  <c r="Z304" i="1"/>
  <c r="AA304" i="1"/>
  <c r="AB304" i="1"/>
  <c r="AC304" i="1"/>
  <c r="AD304" i="1"/>
  <c r="AE304" i="1"/>
  <c r="AF304" i="1"/>
  <c r="AG304" i="1"/>
  <c r="AH304" i="1"/>
  <c r="AI304" i="1"/>
  <c r="AJ304" i="1"/>
  <c r="AK304" i="1"/>
  <c r="AL304" i="1"/>
  <c r="AM304" i="1"/>
  <c r="I306" i="1"/>
  <c r="J306" i="1"/>
  <c r="K306" i="1"/>
  <c r="L306" i="1"/>
  <c r="M306" i="1"/>
  <c r="N306" i="1"/>
  <c r="O306" i="1"/>
  <c r="P306" i="1"/>
  <c r="Q306" i="1"/>
  <c r="R306" i="1"/>
  <c r="S306" i="1"/>
  <c r="T306" i="1"/>
  <c r="U306" i="1"/>
  <c r="V306" i="1"/>
  <c r="W306" i="1"/>
  <c r="X306" i="1"/>
  <c r="Y306" i="1"/>
  <c r="Z306" i="1"/>
  <c r="AA306" i="1"/>
  <c r="AB306" i="1"/>
  <c r="AC306" i="1"/>
  <c r="AD306" i="1"/>
  <c r="AE306" i="1"/>
  <c r="AF306" i="1"/>
  <c r="AG306" i="1"/>
  <c r="AH306" i="1"/>
  <c r="AI306" i="1"/>
  <c r="AJ306" i="1"/>
  <c r="AK306" i="1"/>
  <c r="AL306" i="1"/>
  <c r="AM306" i="1"/>
  <c r="I307" i="1"/>
  <c r="J307" i="1"/>
  <c r="K307" i="1"/>
  <c r="L307" i="1"/>
  <c r="M307" i="1"/>
  <c r="N307" i="1"/>
  <c r="O307" i="1"/>
  <c r="P307" i="1"/>
  <c r="Q307" i="1"/>
  <c r="R307" i="1"/>
  <c r="S307" i="1"/>
  <c r="T307" i="1"/>
  <c r="U307" i="1"/>
  <c r="V307" i="1"/>
  <c r="W307" i="1"/>
  <c r="X307" i="1"/>
  <c r="Y307" i="1"/>
  <c r="Z307" i="1"/>
  <c r="AA307" i="1"/>
  <c r="AB307" i="1"/>
  <c r="AC307" i="1"/>
  <c r="AD307" i="1"/>
  <c r="AE307" i="1"/>
  <c r="AF307" i="1"/>
  <c r="AG307" i="1"/>
  <c r="AH307" i="1"/>
  <c r="AI307" i="1"/>
  <c r="AJ307" i="1"/>
  <c r="AK307" i="1"/>
  <c r="AL307" i="1"/>
  <c r="AM307" i="1"/>
  <c r="I309" i="1"/>
  <c r="J309" i="1"/>
  <c r="K309" i="1"/>
  <c r="L309" i="1"/>
  <c r="M309" i="1"/>
  <c r="N309" i="1"/>
  <c r="O309" i="1"/>
  <c r="P309" i="1"/>
  <c r="Q309" i="1"/>
  <c r="R309" i="1"/>
  <c r="S309" i="1"/>
  <c r="T309" i="1"/>
  <c r="U309" i="1"/>
  <c r="V309" i="1"/>
  <c r="W309" i="1"/>
  <c r="X309" i="1"/>
  <c r="Y309" i="1"/>
  <c r="Z309" i="1"/>
  <c r="AA309" i="1"/>
  <c r="AB309" i="1"/>
  <c r="AC309" i="1"/>
  <c r="AD309" i="1"/>
  <c r="AE309" i="1"/>
  <c r="AF309" i="1"/>
  <c r="AG309" i="1"/>
  <c r="AH309" i="1"/>
  <c r="AI309" i="1"/>
  <c r="AJ309" i="1"/>
  <c r="AK309" i="1"/>
  <c r="AL309" i="1"/>
  <c r="AM309" i="1"/>
  <c r="I310" i="1"/>
  <c r="J310" i="1"/>
  <c r="K310" i="1"/>
  <c r="L310" i="1"/>
  <c r="M310" i="1"/>
  <c r="N310" i="1"/>
  <c r="O310" i="1"/>
  <c r="P310" i="1"/>
  <c r="Q310" i="1"/>
  <c r="R310" i="1"/>
  <c r="S310" i="1"/>
  <c r="T310" i="1"/>
  <c r="U310" i="1"/>
  <c r="V310" i="1"/>
  <c r="W310" i="1"/>
  <c r="X310" i="1"/>
  <c r="Y310" i="1"/>
  <c r="Z310" i="1"/>
  <c r="AA310" i="1"/>
  <c r="AB310" i="1"/>
  <c r="AC310" i="1"/>
  <c r="AD310" i="1"/>
  <c r="AE310" i="1"/>
  <c r="AF310" i="1"/>
  <c r="AG310" i="1"/>
  <c r="AH310" i="1"/>
  <c r="AI310" i="1"/>
  <c r="AJ310" i="1"/>
  <c r="AK310" i="1"/>
  <c r="AL310" i="1"/>
  <c r="AM310" i="1"/>
  <c r="I312" i="1"/>
  <c r="J312" i="1"/>
  <c r="K312" i="1"/>
  <c r="L312" i="1"/>
  <c r="M312" i="1"/>
  <c r="N312" i="1"/>
  <c r="O312" i="1"/>
  <c r="P312" i="1"/>
  <c r="Q312" i="1"/>
  <c r="R312" i="1"/>
  <c r="S312" i="1"/>
  <c r="T312" i="1"/>
  <c r="U312" i="1"/>
  <c r="V312" i="1"/>
  <c r="W312" i="1"/>
  <c r="X312" i="1"/>
  <c r="Y312" i="1"/>
  <c r="Z312" i="1"/>
  <c r="AA312" i="1"/>
  <c r="AB312" i="1"/>
  <c r="AC312" i="1"/>
  <c r="AD312" i="1"/>
  <c r="AE312" i="1"/>
  <c r="AF312" i="1"/>
  <c r="AG312" i="1"/>
  <c r="AH312" i="1"/>
  <c r="AI312" i="1"/>
  <c r="AJ312" i="1"/>
  <c r="AK312" i="1"/>
  <c r="AL312" i="1"/>
  <c r="AM312" i="1"/>
  <c r="I313" i="1"/>
  <c r="J313" i="1"/>
  <c r="K313" i="1"/>
  <c r="L313" i="1"/>
  <c r="M313" i="1"/>
  <c r="N313" i="1"/>
  <c r="O313" i="1"/>
  <c r="P313" i="1"/>
  <c r="Q313" i="1"/>
  <c r="R313" i="1"/>
  <c r="S313" i="1"/>
  <c r="T313" i="1"/>
  <c r="U313" i="1"/>
  <c r="V313" i="1"/>
  <c r="W313" i="1"/>
  <c r="X313" i="1"/>
  <c r="Y313" i="1"/>
  <c r="Z313" i="1"/>
  <c r="AA313" i="1"/>
  <c r="AB313" i="1"/>
  <c r="AC313" i="1"/>
  <c r="AD313" i="1"/>
  <c r="AE313" i="1"/>
  <c r="AF313" i="1"/>
  <c r="AG313" i="1"/>
  <c r="AH313" i="1"/>
  <c r="AI313" i="1"/>
  <c r="AJ313" i="1"/>
  <c r="AK313" i="1"/>
  <c r="AL313" i="1"/>
  <c r="AM313" i="1"/>
  <c r="I315" i="1"/>
  <c r="J315" i="1"/>
  <c r="K315" i="1"/>
  <c r="L315" i="1"/>
  <c r="M315" i="1"/>
  <c r="N315" i="1"/>
  <c r="O315" i="1"/>
  <c r="P315" i="1"/>
  <c r="Q315" i="1"/>
  <c r="R315" i="1"/>
  <c r="S315" i="1"/>
  <c r="T315" i="1"/>
  <c r="U315" i="1"/>
  <c r="V315" i="1"/>
  <c r="W315" i="1"/>
  <c r="X315" i="1"/>
  <c r="Y315" i="1"/>
  <c r="Z315" i="1"/>
  <c r="AA315" i="1"/>
  <c r="AB315" i="1"/>
  <c r="AC315" i="1"/>
  <c r="AD315" i="1"/>
  <c r="AE315" i="1"/>
  <c r="AF315" i="1"/>
  <c r="AG315" i="1"/>
  <c r="AH315" i="1"/>
  <c r="AI315" i="1"/>
  <c r="AJ315" i="1"/>
  <c r="AK315" i="1"/>
  <c r="AL315" i="1"/>
  <c r="AM315" i="1"/>
  <c r="I316" i="1"/>
  <c r="J316" i="1"/>
  <c r="K316" i="1"/>
  <c r="L316" i="1"/>
  <c r="M316" i="1"/>
  <c r="N316" i="1"/>
  <c r="O316" i="1"/>
  <c r="P316" i="1"/>
  <c r="Q316" i="1"/>
  <c r="R316" i="1"/>
  <c r="S316" i="1"/>
  <c r="T316" i="1"/>
  <c r="U316" i="1"/>
  <c r="V316" i="1"/>
  <c r="W316" i="1"/>
  <c r="X316" i="1"/>
  <c r="Y316" i="1"/>
  <c r="Z316" i="1"/>
  <c r="AA316" i="1"/>
  <c r="AB316" i="1"/>
  <c r="AC316" i="1"/>
  <c r="AD316" i="1"/>
  <c r="AE316" i="1"/>
  <c r="AF316" i="1"/>
  <c r="AG316" i="1"/>
  <c r="AH316" i="1"/>
  <c r="AI316" i="1"/>
  <c r="AJ316" i="1"/>
  <c r="AK316" i="1"/>
  <c r="AL316" i="1"/>
  <c r="AM316" i="1"/>
  <c r="I318" i="1"/>
  <c r="J318" i="1"/>
  <c r="K318" i="1"/>
  <c r="L318" i="1"/>
  <c r="M318" i="1"/>
  <c r="N318" i="1"/>
  <c r="O318" i="1"/>
  <c r="P318" i="1"/>
  <c r="Q318" i="1"/>
  <c r="R318" i="1"/>
  <c r="S318" i="1"/>
  <c r="T318" i="1"/>
  <c r="U318" i="1"/>
  <c r="V318" i="1"/>
  <c r="W318" i="1"/>
  <c r="X318" i="1"/>
  <c r="Y318" i="1"/>
  <c r="Z318" i="1"/>
  <c r="AA318" i="1"/>
  <c r="AB318" i="1"/>
  <c r="AC318" i="1"/>
  <c r="AD318" i="1"/>
  <c r="AE318" i="1"/>
  <c r="AF318" i="1"/>
  <c r="AG318" i="1"/>
  <c r="AH318" i="1"/>
  <c r="AI318" i="1"/>
  <c r="AJ318" i="1"/>
  <c r="AK318" i="1"/>
  <c r="AL318" i="1"/>
  <c r="AM318" i="1"/>
  <c r="I319" i="1"/>
  <c r="J319" i="1"/>
  <c r="K319" i="1"/>
  <c r="L319" i="1"/>
  <c r="M319" i="1"/>
  <c r="N319" i="1"/>
  <c r="O319" i="1"/>
  <c r="P319" i="1"/>
  <c r="Q319" i="1"/>
  <c r="R319" i="1"/>
  <c r="S319" i="1"/>
  <c r="T319" i="1"/>
  <c r="U319" i="1"/>
  <c r="V319" i="1"/>
  <c r="W319" i="1"/>
  <c r="X319" i="1"/>
  <c r="Y319" i="1"/>
  <c r="Z319" i="1"/>
  <c r="AA319" i="1"/>
  <c r="AB319" i="1"/>
  <c r="AC319" i="1"/>
  <c r="AD319" i="1"/>
  <c r="AE319" i="1"/>
  <c r="AF319" i="1"/>
  <c r="AG319" i="1"/>
  <c r="AH319" i="1"/>
  <c r="AI319" i="1"/>
  <c r="AJ319" i="1"/>
  <c r="AK319" i="1"/>
  <c r="AL319" i="1"/>
  <c r="AM319" i="1"/>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11" i="2"/>
  <c r="J10" i="1"/>
  <c r="G10" i="1"/>
  <c r="AR10" i="1" l="1"/>
  <c r="AP10" i="1"/>
  <c r="AN10" i="1"/>
  <c r="AH10" i="1"/>
  <c r="AB10" i="1"/>
  <c r="V10" i="1"/>
  <c r="P10" i="1"/>
  <c r="E10" i="1"/>
  <c r="J5405" i="18" l="1"/>
  <c r="K5405" i="18"/>
  <c r="J5406" i="18"/>
  <c r="K5406" i="18"/>
  <c r="J5407" i="18"/>
  <c r="J5408" i="18"/>
  <c r="K5408" i="18"/>
  <c r="J5409" i="18"/>
  <c r="K5409" i="18"/>
  <c r="J5410" i="18"/>
  <c r="J5411" i="18"/>
  <c r="K5411" i="18"/>
  <c r="J5412" i="18"/>
  <c r="K5412" i="18"/>
  <c r="J5413" i="18"/>
  <c r="J5414" i="18"/>
  <c r="K5414" i="18"/>
  <c r="J5415" i="18"/>
  <c r="K5415" i="18"/>
  <c r="J5416" i="18"/>
  <c r="J5417" i="18"/>
  <c r="K5417" i="18"/>
  <c r="J5418" i="18"/>
  <c r="K5418" i="18"/>
  <c r="J5419" i="18"/>
  <c r="J5420" i="18"/>
  <c r="K5420" i="18"/>
  <c r="J5421" i="18"/>
  <c r="K5421" i="18"/>
  <c r="J5422" i="18"/>
  <c r="J5423" i="18"/>
  <c r="K5423" i="18"/>
  <c r="J5424" i="18"/>
  <c r="K5424" i="18"/>
  <c r="J5425" i="18"/>
  <c r="J5426" i="18"/>
  <c r="K5426" i="18"/>
  <c r="J5427" i="18"/>
  <c r="K5427" i="18"/>
  <c r="J5428" i="18"/>
  <c r="J5429" i="18"/>
  <c r="K5429" i="18"/>
  <c r="J5430" i="18"/>
  <c r="K5430" i="18"/>
  <c r="J5431" i="18"/>
  <c r="J5432" i="18"/>
  <c r="K5432" i="18"/>
  <c r="J5433" i="18"/>
  <c r="K5433" i="18"/>
  <c r="J5434" i="18"/>
  <c r="J5435" i="18"/>
  <c r="K5435" i="18"/>
  <c r="J5436" i="18"/>
  <c r="K5436" i="18"/>
  <c r="J5437" i="18"/>
  <c r="J5438" i="18"/>
  <c r="K5438" i="18"/>
  <c r="J5439" i="18"/>
  <c r="K5439" i="18"/>
  <c r="J5440" i="18"/>
  <c r="J5441" i="18"/>
  <c r="K5441" i="18"/>
  <c r="J5442" i="18"/>
  <c r="K5442" i="18"/>
  <c r="J5443" i="18"/>
  <c r="J5444" i="18"/>
  <c r="K5444" i="18"/>
  <c r="J5445" i="18"/>
  <c r="K5445" i="18"/>
  <c r="J5446" i="18"/>
  <c r="J5447" i="18"/>
  <c r="K5447" i="18"/>
  <c r="J5448" i="18"/>
  <c r="K5448" i="18"/>
  <c r="J5449" i="18"/>
  <c r="J5450" i="18"/>
  <c r="K5450" i="18"/>
  <c r="J5451" i="18"/>
  <c r="K5451" i="18"/>
  <c r="J5452" i="18"/>
  <c r="J5453" i="18"/>
  <c r="K5453" i="18"/>
  <c r="J5454" i="18"/>
  <c r="K5454" i="18"/>
  <c r="J5455" i="18"/>
  <c r="J5456" i="18"/>
  <c r="K5456" i="18"/>
  <c r="J5457" i="18"/>
  <c r="K5457" i="18"/>
  <c r="J5458" i="18"/>
  <c r="J5459" i="18"/>
  <c r="K5459" i="18"/>
  <c r="J5460" i="18"/>
  <c r="K5460" i="18"/>
  <c r="J5461" i="18"/>
  <c r="J5462" i="18"/>
  <c r="K5462" i="18"/>
  <c r="J5463" i="18"/>
  <c r="K5463" i="18"/>
  <c r="J5464" i="18"/>
  <c r="J5465" i="18"/>
  <c r="K5465" i="18"/>
  <c r="J5466" i="18"/>
  <c r="K5466" i="18"/>
  <c r="J5467" i="18"/>
  <c r="J5468" i="18"/>
  <c r="K5468" i="18"/>
  <c r="J5469" i="18"/>
  <c r="K5469" i="18"/>
  <c r="J5470" i="18"/>
  <c r="J5471" i="18"/>
  <c r="K5471" i="18"/>
  <c r="J5472" i="18"/>
  <c r="K5472" i="18"/>
  <c r="J5473" i="18"/>
  <c r="J5474" i="18"/>
  <c r="K5474" i="18"/>
  <c r="J5475" i="18"/>
  <c r="K5475" i="18"/>
  <c r="J5476" i="18"/>
  <c r="J5477" i="18"/>
  <c r="K5477" i="18"/>
  <c r="J5478" i="18"/>
  <c r="K5478" i="18"/>
  <c r="J5479" i="18"/>
  <c r="J5480" i="18"/>
  <c r="K5480" i="18"/>
  <c r="J5481" i="18"/>
  <c r="K5481" i="18"/>
  <c r="J5482" i="18"/>
  <c r="J5483" i="18"/>
  <c r="K5483" i="18"/>
  <c r="J5484" i="18"/>
  <c r="K5484" i="18"/>
  <c r="J5485" i="18"/>
  <c r="J5486" i="18"/>
  <c r="K5486" i="18"/>
  <c r="J5487" i="18"/>
  <c r="K5487" i="18"/>
  <c r="J5488" i="18"/>
  <c r="J5489" i="18"/>
  <c r="K5489" i="18"/>
  <c r="J5490" i="18"/>
  <c r="K5490" i="18"/>
  <c r="J5491" i="18"/>
  <c r="J5492" i="18"/>
  <c r="K5492" i="18"/>
  <c r="J5493" i="18"/>
  <c r="K5493" i="18"/>
  <c r="J5494" i="18"/>
  <c r="J5495" i="18"/>
  <c r="K5495" i="18"/>
  <c r="J5496" i="18"/>
  <c r="K5496" i="18"/>
  <c r="J5497" i="18"/>
  <c r="J5498" i="18"/>
  <c r="K5498" i="18"/>
  <c r="J5499" i="18"/>
  <c r="K5499" i="18"/>
  <c r="J5500" i="18"/>
  <c r="J5501" i="18"/>
  <c r="K5501" i="18"/>
  <c r="J5502" i="18"/>
  <c r="K5502" i="18"/>
  <c r="J5503" i="18"/>
  <c r="J5504" i="18"/>
  <c r="K5504" i="18"/>
  <c r="J5505" i="18"/>
  <c r="K5505" i="18"/>
  <c r="J5506" i="18"/>
  <c r="J5507" i="18"/>
  <c r="K5507" i="18"/>
  <c r="J5508" i="18"/>
  <c r="K5508" i="18"/>
  <c r="J5509" i="18"/>
  <c r="J5510" i="18"/>
  <c r="K5510" i="18"/>
  <c r="J5511" i="18"/>
  <c r="K5511" i="18"/>
  <c r="J5512" i="18"/>
  <c r="J5513" i="18"/>
  <c r="K5513" i="18"/>
  <c r="J5514" i="18"/>
  <c r="K5514" i="18"/>
  <c r="J5515" i="18"/>
  <c r="J5516" i="18"/>
  <c r="K5516" i="18"/>
  <c r="J5517" i="18"/>
  <c r="K5517" i="18"/>
  <c r="J5518" i="18"/>
  <c r="J5519" i="18"/>
  <c r="K5519" i="18"/>
  <c r="J5520" i="18"/>
  <c r="K5520" i="18"/>
  <c r="J5521" i="18"/>
  <c r="J5522" i="18"/>
  <c r="K5522" i="18"/>
  <c r="J5523" i="18"/>
  <c r="K5523" i="18"/>
  <c r="J5524" i="18"/>
  <c r="J5525" i="18"/>
  <c r="K5525" i="18"/>
  <c r="J5526" i="18"/>
  <c r="K5526" i="18"/>
  <c r="J5527" i="18"/>
  <c r="J5528" i="18"/>
  <c r="K5528" i="18"/>
  <c r="J5529" i="18"/>
  <c r="K5529" i="18"/>
  <c r="J5530" i="18"/>
  <c r="J5531" i="18"/>
  <c r="K5531" i="18"/>
  <c r="J5532" i="18"/>
  <c r="K5532" i="18"/>
  <c r="J5533" i="18"/>
  <c r="J5534" i="18"/>
  <c r="K5534" i="18"/>
  <c r="J5535" i="18"/>
  <c r="K5535" i="18"/>
  <c r="J5536" i="18"/>
  <c r="J5537" i="18"/>
  <c r="K5537" i="18"/>
  <c r="J5538" i="18"/>
  <c r="K5538" i="18"/>
  <c r="J5539" i="18"/>
  <c r="J5540" i="18"/>
  <c r="K5540" i="18"/>
  <c r="J5541" i="18"/>
  <c r="K5541" i="18"/>
  <c r="J5542" i="18"/>
  <c r="J5543" i="18"/>
  <c r="K5543" i="18"/>
  <c r="J5544" i="18"/>
  <c r="K5544" i="18"/>
  <c r="J5545" i="18"/>
  <c r="J5546" i="18"/>
  <c r="K5546" i="18"/>
  <c r="J5547" i="18"/>
  <c r="K5547" i="18"/>
  <c r="J5548" i="18"/>
  <c r="J5549" i="18"/>
  <c r="K5549" i="18"/>
  <c r="J5550" i="18"/>
  <c r="K5550" i="18"/>
  <c r="J5551" i="18"/>
  <c r="J5552" i="18"/>
  <c r="K5552" i="18"/>
  <c r="J5553" i="18"/>
  <c r="K5553" i="18"/>
  <c r="J5554" i="18"/>
  <c r="J5555" i="18"/>
  <c r="K5555" i="18"/>
  <c r="J5556" i="18"/>
  <c r="K5556" i="18"/>
  <c r="J5557" i="18"/>
  <c r="J5558" i="18"/>
  <c r="K5558" i="18"/>
  <c r="J5559" i="18"/>
  <c r="K5559" i="18"/>
  <c r="J5560" i="18"/>
  <c r="J5561" i="18"/>
  <c r="K5561" i="18"/>
  <c r="J5562" i="18"/>
  <c r="K5562" i="18"/>
  <c r="J5563" i="18"/>
  <c r="J5564" i="18"/>
  <c r="K5564" i="18"/>
  <c r="J5565" i="18"/>
  <c r="K5565" i="18"/>
  <c r="J5566" i="18"/>
  <c r="J5567" i="18"/>
  <c r="K5567" i="18"/>
  <c r="J5568" i="18"/>
  <c r="K5568" i="18"/>
  <c r="J5569" i="18"/>
  <c r="J5570" i="18"/>
  <c r="K5570" i="18"/>
  <c r="J5571" i="18"/>
  <c r="K5571" i="18"/>
  <c r="J5572" i="18"/>
  <c r="J5573" i="18"/>
  <c r="K5573" i="18"/>
  <c r="J5574" i="18"/>
  <c r="K5574" i="18"/>
  <c r="J5575" i="18"/>
  <c r="J5576" i="18"/>
  <c r="K5576" i="18"/>
  <c r="J5577" i="18"/>
  <c r="K5577" i="18"/>
  <c r="J5578" i="18"/>
  <c r="J5579" i="18"/>
  <c r="K5579" i="18"/>
  <c r="J5580" i="18"/>
  <c r="K5580" i="18"/>
  <c r="J5581" i="18"/>
  <c r="J5582" i="18"/>
  <c r="K5582" i="18"/>
  <c r="J5583" i="18"/>
  <c r="K5583" i="18"/>
  <c r="J5584" i="18"/>
  <c r="J5585" i="18"/>
  <c r="K5585" i="18"/>
  <c r="J5586" i="18"/>
  <c r="K5586" i="18"/>
  <c r="J5587" i="18"/>
  <c r="J5588" i="18"/>
  <c r="K5588" i="18"/>
  <c r="J5589" i="18"/>
  <c r="K5589" i="18"/>
  <c r="J5590" i="18"/>
  <c r="J5591" i="18"/>
  <c r="K5591" i="18"/>
  <c r="J5592" i="18"/>
  <c r="K5592" i="18"/>
  <c r="J5593" i="18"/>
  <c r="J5594" i="18"/>
  <c r="K5594" i="18"/>
  <c r="J5595" i="18"/>
  <c r="K5595" i="18"/>
  <c r="J5596" i="18"/>
  <c r="J5597" i="18"/>
  <c r="K5597" i="18"/>
  <c r="J5598" i="18"/>
  <c r="K5598" i="18"/>
  <c r="J5599" i="18"/>
  <c r="J5600" i="18"/>
  <c r="K5600" i="18"/>
  <c r="J5601" i="18"/>
  <c r="K5601" i="18"/>
  <c r="J5602" i="18"/>
  <c r="J5603" i="18"/>
  <c r="K5603" i="18"/>
  <c r="J5604" i="18"/>
  <c r="K5604" i="18"/>
  <c r="J5605" i="18"/>
  <c r="J5606" i="18"/>
  <c r="K5606" i="18"/>
  <c r="J5607" i="18"/>
  <c r="K5607" i="18"/>
  <c r="J5608" i="18"/>
  <c r="J5609" i="18"/>
  <c r="K5609" i="18"/>
  <c r="J5610" i="18"/>
  <c r="K5610" i="18"/>
  <c r="J5611" i="18"/>
  <c r="J5612" i="18"/>
  <c r="K5612" i="18"/>
  <c r="J5613" i="18"/>
  <c r="K5613" i="18"/>
  <c r="J5614" i="18"/>
  <c r="J5615" i="18"/>
  <c r="K5615" i="18"/>
  <c r="J5616" i="18"/>
  <c r="K5616" i="18"/>
  <c r="J5617" i="18"/>
  <c r="J5618" i="18"/>
  <c r="K5618" i="18"/>
  <c r="J5619" i="18"/>
  <c r="K5619" i="18"/>
  <c r="J5620" i="18"/>
  <c r="J5621" i="18"/>
  <c r="K5621" i="18"/>
  <c r="J5622" i="18"/>
  <c r="K5622" i="18"/>
  <c r="J5623" i="18"/>
  <c r="J5624" i="18"/>
  <c r="K5624" i="18"/>
  <c r="J5625" i="18"/>
  <c r="K5625" i="18"/>
  <c r="J5626" i="18"/>
  <c r="J5627" i="18"/>
  <c r="K5627" i="18"/>
  <c r="J5628" i="18"/>
  <c r="K5628" i="18"/>
  <c r="J5629" i="18"/>
  <c r="J5630" i="18"/>
  <c r="K5630" i="18"/>
  <c r="J5631" i="18"/>
  <c r="K5631" i="18"/>
  <c r="J5632" i="18"/>
  <c r="J5633" i="18"/>
  <c r="K5633" i="18"/>
  <c r="J5634" i="18"/>
  <c r="K5634" i="18"/>
  <c r="J5635" i="18"/>
  <c r="J5636" i="18"/>
  <c r="K5636" i="18"/>
  <c r="J5637" i="18"/>
  <c r="K5637" i="18"/>
  <c r="J5638" i="18"/>
  <c r="J5639" i="18"/>
  <c r="K5639" i="18"/>
  <c r="J5640" i="18"/>
  <c r="K5640" i="18"/>
  <c r="J5641" i="18"/>
  <c r="J5642" i="18"/>
  <c r="K5642" i="18"/>
  <c r="J5643" i="18"/>
  <c r="K5643" i="18"/>
  <c r="J5644" i="18"/>
  <c r="J5645" i="18"/>
  <c r="K5645" i="18"/>
  <c r="J5646" i="18"/>
  <c r="K5646" i="18"/>
  <c r="J5647" i="18"/>
  <c r="J5648" i="18"/>
  <c r="K5648" i="18"/>
  <c r="J5649" i="18"/>
  <c r="K5649" i="18"/>
  <c r="J5650" i="18"/>
  <c r="J5651" i="18"/>
  <c r="K5651" i="18"/>
  <c r="J5652" i="18"/>
  <c r="K5652" i="18"/>
  <c r="J5653" i="18"/>
  <c r="J5654" i="18"/>
  <c r="K5654" i="18"/>
  <c r="J5655" i="18"/>
  <c r="K5655" i="18"/>
  <c r="J5656" i="18"/>
  <c r="J5657" i="18"/>
  <c r="K5657" i="18"/>
  <c r="J5658" i="18"/>
  <c r="K5658" i="18"/>
  <c r="J5659" i="18"/>
  <c r="J5660" i="18"/>
  <c r="K5660" i="18"/>
  <c r="J5661" i="18"/>
  <c r="K5661" i="18"/>
  <c r="J5662" i="18"/>
  <c r="J5663" i="18"/>
  <c r="K5663" i="18"/>
  <c r="J5664" i="18"/>
  <c r="K5664" i="18"/>
  <c r="J5665" i="18"/>
  <c r="J5666" i="18"/>
  <c r="K5666" i="18"/>
  <c r="J5667" i="18"/>
  <c r="K5667" i="18"/>
  <c r="J5668" i="18"/>
  <c r="J5669" i="18"/>
  <c r="K5669" i="18"/>
  <c r="J5670" i="18"/>
  <c r="K5670" i="18"/>
  <c r="J5671" i="18"/>
  <c r="J5672" i="18"/>
  <c r="K5672" i="18"/>
  <c r="J5673" i="18"/>
  <c r="K5673" i="18"/>
  <c r="J5674" i="18"/>
  <c r="J5675" i="18"/>
  <c r="K5675" i="18"/>
  <c r="J5676" i="18"/>
  <c r="K5676" i="18"/>
  <c r="J5677" i="18"/>
  <c r="J5678" i="18"/>
  <c r="K5678" i="18"/>
  <c r="J5679" i="18"/>
  <c r="K5679" i="18"/>
  <c r="J5680" i="18"/>
  <c r="J5681" i="18"/>
  <c r="K5681" i="18"/>
  <c r="J5682" i="18"/>
  <c r="K5682" i="18"/>
  <c r="J5683" i="18"/>
  <c r="J5684" i="18"/>
  <c r="K5684" i="18"/>
  <c r="J5685" i="18"/>
  <c r="K5685" i="18"/>
  <c r="J5686" i="18"/>
  <c r="J5687" i="18"/>
  <c r="K5687" i="18"/>
  <c r="J5688" i="18"/>
  <c r="K5688" i="18"/>
  <c r="J5689" i="18"/>
  <c r="J5690" i="18"/>
  <c r="K5690" i="18"/>
  <c r="J5691" i="18"/>
  <c r="K5691" i="18"/>
  <c r="J5692" i="18"/>
  <c r="J5693" i="18"/>
  <c r="K5693" i="18"/>
  <c r="J5694" i="18"/>
  <c r="K5694" i="18"/>
  <c r="J5695" i="18"/>
  <c r="J5696" i="18"/>
  <c r="K5696" i="18"/>
  <c r="J5697" i="18"/>
  <c r="K5697" i="18"/>
  <c r="J5698" i="18"/>
  <c r="J5699" i="18"/>
  <c r="K5699" i="18"/>
  <c r="J5700" i="18"/>
  <c r="K5700" i="18"/>
  <c r="J5701" i="18"/>
  <c r="K5701" i="18"/>
  <c r="J5702" i="18"/>
  <c r="K5702" i="18"/>
  <c r="J5703" i="18"/>
  <c r="K5703" i="18"/>
  <c r="J5704" i="18"/>
  <c r="K5704" i="18"/>
  <c r="J5705" i="18"/>
  <c r="K5705" i="18"/>
  <c r="J5706" i="18"/>
  <c r="K5706" i="18"/>
  <c r="J5707" i="18"/>
  <c r="K5707" i="18"/>
  <c r="J5708" i="18"/>
  <c r="K5708" i="18"/>
  <c r="J5709" i="18"/>
  <c r="K5709" i="18"/>
  <c r="J5710" i="18"/>
  <c r="K5710" i="18"/>
  <c r="J5711" i="18"/>
  <c r="K5711" i="18"/>
  <c r="J5712" i="18"/>
  <c r="K5712" i="18"/>
  <c r="J5713" i="18"/>
  <c r="K5713" i="18"/>
  <c r="J5714" i="18"/>
  <c r="K5714" i="18"/>
  <c r="J5715" i="18"/>
  <c r="K5715" i="18"/>
  <c r="J5716" i="18"/>
  <c r="K5716" i="18"/>
  <c r="J5717" i="18"/>
  <c r="K5717" i="18"/>
  <c r="J5718" i="18"/>
  <c r="K5718" i="18"/>
  <c r="J5719" i="18"/>
  <c r="K5719" i="18"/>
  <c r="J5720" i="18"/>
  <c r="K5720" i="18"/>
  <c r="J5721" i="18"/>
  <c r="K5721" i="18"/>
  <c r="J5722" i="18"/>
  <c r="K5722" i="18"/>
  <c r="J5723" i="18"/>
  <c r="K5723" i="18"/>
  <c r="J5724" i="18"/>
  <c r="K5724" i="18"/>
  <c r="J5725" i="18"/>
  <c r="K5725" i="18"/>
  <c r="J5726" i="18"/>
  <c r="K5726" i="18"/>
  <c r="J5727" i="18"/>
  <c r="K5727" i="18"/>
  <c r="J5728" i="18"/>
  <c r="K5728" i="18"/>
  <c r="J5729" i="18"/>
  <c r="K5729" i="18"/>
  <c r="J5730" i="18"/>
  <c r="K5730" i="18"/>
  <c r="J5731" i="18"/>
  <c r="K5731" i="18"/>
  <c r="J5732" i="18"/>
  <c r="K5732" i="18"/>
  <c r="J5733" i="18"/>
  <c r="K5733" i="18"/>
  <c r="J5734" i="18"/>
  <c r="K5734" i="18"/>
  <c r="J5735" i="18"/>
  <c r="K5735" i="18"/>
  <c r="J5736" i="18"/>
  <c r="K5736" i="18"/>
  <c r="J5737" i="18"/>
  <c r="K5737" i="18"/>
  <c r="J5738" i="18"/>
  <c r="K5738" i="18"/>
  <c r="J5739" i="18"/>
  <c r="K5739" i="18"/>
  <c r="J5740" i="18"/>
  <c r="K5740" i="18"/>
  <c r="J5741" i="18"/>
  <c r="K5741" i="18"/>
  <c r="J5742" i="18"/>
  <c r="K5742" i="18"/>
  <c r="J5743" i="18"/>
  <c r="K5743" i="18"/>
  <c r="J5744" i="18"/>
  <c r="K5744" i="18"/>
  <c r="J5745" i="18"/>
  <c r="K5745" i="18"/>
  <c r="J5746" i="18"/>
  <c r="K5746" i="18"/>
  <c r="J5747" i="18"/>
  <c r="K5747" i="18"/>
  <c r="J5748" i="18"/>
  <c r="K5748" i="18"/>
  <c r="J5749" i="18"/>
  <c r="K5749" i="18"/>
  <c r="J5750" i="18"/>
  <c r="K5750" i="18"/>
  <c r="J5751" i="18"/>
  <c r="K5751" i="18"/>
  <c r="J5752" i="18"/>
  <c r="K5752" i="18"/>
  <c r="J5753" i="18"/>
  <c r="K5753" i="18"/>
  <c r="J5754" i="18"/>
  <c r="K5754" i="18"/>
  <c r="J5755" i="18"/>
  <c r="K5755" i="18"/>
  <c r="J5756" i="18"/>
  <c r="K5756" i="18"/>
  <c r="J5757" i="18"/>
  <c r="K5757" i="18"/>
  <c r="J5758" i="18"/>
  <c r="K5758" i="18"/>
  <c r="J5759" i="18"/>
  <c r="K5759" i="18"/>
  <c r="J5760" i="18"/>
  <c r="K5760" i="18"/>
  <c r="J5761" i="18"/>
  <c r="K5761" i="18"/>
  <c r="J5762" i="18"/>
  <c r="K5762" i="18"/>
  <c r="J5763" i="18"/>
  <c r="K5763" i="18"/>
  <c r="J5764" i="18"/>
  <c r="K5764" i="18"/>
  <c r="J5765" i="18"/>
  <c r="K5765" i="18"/>
  <c r="J5766" i="18"/>
  <c r="K5766" i="18"/>
  <c r="J5767" i="18"/>
  <c r="K5767" i="18"/>
  <c r="J5768" i="18"/>
  <c r="K5768" i="18"/>
  <c r="J5769" i="18"/>
  <c r="K5769" i="18"/>
  <c r="J5770" i="18"/>
  <c r="K5770" i="18"/>
  <c r="J5771" i="18"/>
  <c r="K5771" i="18"/>
  <c r="J5772" i="18"/>
  <c r="K5772" i="18"/>
  <c r="J5773" i="18"/>
  <c r="K5773" i="18"/>
  <c r="J5774" i="18"/>
  <c r="K5774" i="18"/>
  <c r="J5775" i="18"/>
  <c r="K5775" i="18"/>
  <c r="J5776" i="18"/>
  <c r="K5776" i="18"/>
  <c r="J5777" i="18"/>
  <c r="K5777" i="18"/>
  <c r="J5778" i="18"/>
  <c r="K5778" i="18"/>
  <c r="J5779" i="18"/>
  <c r="K5779" i="18"/>
  <c r="J5780" i="18"/>
  <c r="K5780" i="18"/>
  <c r="J5781" i="18"/>
  <c r="K5781" i="18"/>
  <c r="J5782" i="18"/>
  <c r="K5782" i="18"/>
  <c r="J5783" i="18"/>
  <c r="K5783" i="18"/>
  <c r="J5784" i="18"/>
  <c r="K5784" i="18"/>
  <c r="J5785" i="18"/>
  <c r="K5785" i="18"/>
  <c r="J5786" i="18"/>
  <c r="K5786" i="18"/>
  <c r="J5787" i="18"/>
  <c r="K5787" i="18"/>
  <c r="J5788" i="18"/>
  <c r="K5788" i="18"/>
  <c r="J5789" i="18"/>
  <c r="K5789" i="18"/>
  <c r="J5790" i="18"/>
  <c r="K5790" i="18"/>
  <c r="J5791" i="18"/>
  <c r="K5791" i="18"/>
  <c r="J5792" i="18"/>
  <c r="K5792" i="18"/>
  <c r="J5793" i="18"/>
  <c r="K5793" i="18"/>
  <c r="J5794" i="18"/>
  <c r="K5794" i="18"/>
  <c r="J5795" i="18"/>
  <c r="K5795" i="18"/>
  <c r="J5796" i="18"/>
  <c r="K5796" i="18"/>
  <c r="J5797" i="18"/>
  <c r="K5797" i="18"/>
  <c r="J5798" i="18"/>
  <c r="K5798" i="18"/>
  <c r="J5799" i="18"/>
  <c r="K5799" i="18"/>
  <c r="J5800" i="18"/>
  <c r="K5800" i="18"/>
  <c r="J5801" i="18"/>
  <c r="K5801" i="18"/>
  <c r="J5802" i="18"/>
  <c r="K5802" i="18"/>
  <c r="J5803" i="18"/>
  <c r="K5803" i="18"/>
  <c r="J5804" i="18"/>
  <c r="K5804" i="18"/>
  <c r="J5805" i="18"/>
  <c r="K5805" i="18"/>
  <c r="J5806" i="18"/>
  <c r="K5806" i="18"/>
  <c r="J5807" i="18"/>
  <c r="K5807" i="18"/>
  <c r="J5808" i="18"/>
  <c r="K5808" i="18"/>
  <c r="J5809" i="18"/>
  <c r="K5809" i="18"/>
  <c r="J5810" i="18"/>
  <c r="K5810" i="18"/>
  <c r="J5811" i="18"/>
  <c r="K5811" i="18"/>
  <c r="J5812" i="18"/>
  <c r="K5812" i="18"/>
  <c r="J5813" i="18"/>
  <c r="K5813" i="18"/>
  <c r="J5814" i="18"/>
  <c r="K5814" i="18"/>
  <c r="J5815" i="18"/>
  <c r="K5815" i="18"/>
  <c r="J5816" i="18"/>
  <c r="K5816" i="18"/>
  <c r="J5817" i="18"/>
  <c r="K5817" i="18"/>
  <c r="J5818" i="18"/>
  <c r="K5818" i="18"/>
  <c r="J5819" i="18"/>
  <c r="K5819" i="18"/>
  <c r="J5820" i="18"/>
  <c r="K5820" i="18"/>
  <c r="J5821" i="18"/>
  <c r="K5821" i="18"/>
  <c r="J5822" i="18"/>
  <c r="K5822" i="18"/>
  <c r="J5823" i="18"/>
  <c r="K5823" i="18"/>
  <c r="J5824" i="18"/>
  <c r="K5824" i="18"/>
  <c r="J5825" i="18"/>
  <c r="K5825" i="18"/>
  <c r="J5826" i="18"/>
  <c r="K5826" i="18"/>
  <c r="J5827" i="18"/>
  <c r="K5827" i="18"/>
  <c r="J5828" i="18"/>
  <c r="K5828" i="18"/>
  <c r="J5829" i="18"/>
  <c r="K5829" i="18"/>
  <c r="J5830" i="18"/>
  <c r="K5830" i="18"/>
  <c r="J5831" i="18"/>
  <c r="K5831" i="18"/>
  <c r="J5832" i="18"/>
  <c r="K5832" i="18"/>
  <c r="J5833" i="18"/>
  <c r="K5833" i="18"/>
  <c r="J5834" i="18"/>
  <c r="K5834" i="18"/>
  <c r="J5835" i="18"/>
  <c r="K5835" i="18"/>
  <c r="J5836" i="18"/>
  <c r="K5836" i="18"/>
  <c r="J5837" i="18"/>
  <c r="K5837" i="18"/>
  <c r="J5838" i="18"/>
  <c r="K5838" i="18"/>
  <c r="J5839" i="18"/>
  <c r="K5839" i="18"/>
  <c r="J5840" i="18"/>
  <c r="K5840" i="18"/>
  <c r="J5841" i="18"/>
  <c r="K5841" i="18"/>
  <c r="J5842" i="18"/>
  <c r="K5842" i="18"/>
  <c r="J5843" i="18"/>
  <c r="K5843" i="18"/>
  <c r="J5844" i="18"/>
  <c r="K5844" i="18"/>
  <c r="J5845" i="18"/>
  <c r="K5845" i="18"/>
  <c r="J5846" i="18"/>
  <c r="K5846" i="18"/>
  <c r="J5847" i="18"/>
  <c r="K5847" i="18"/>
  <c r="J5848" i="18"/>
  <c r="K5848" i="18"/>
  <c r="J5849" i="18"/>
  <c r="K5849" i="18"/>
  <c r="J5850" i="18"/>
  <c r="K5850" i="18"/>
  <c r="J5851" i="18"/>
  <c r="K5851" i="18"/>
  <c r="J5852" i="18"/>
  <c r="K5852" i="18"/>
  <c r="J5853" i="18"/>
  <c r="K5853" i="18"/>
  <c r="J5854" i="18"/>
  <c r="K5854" i="18"/>
  <c r="J5855" i="18"/>
  <c r="K5855" i="18"/>
  <c r="J5856" i="18"/>
  <c r="K5856" i="18"/>
  <c r="J5857" i="18"/>
  <c r="K5857" i="18"/>
  <c r="J5858" i="18"/>
  <c r="K5858" i="18"/>
  <c r="J5859" i="18"/>
  <c r="K5859" i="18"/>
  <c r="J5860" i="18"/>
  <c r="K5860" i="18"/>
  <c r="J5861" i="18"/>
  <c r="K5861" i="18"/>
  <c r="J5862" i="18"/>
  <c r="K5862" i="18"/>
  <c r="J5863" i="18"/>
  <c r="K5863" i="18"/>
  <c r="J5864" i="18"/>
  <c r="K5864" i="18"/>
  <c r="J5865" i="18"/>
  <c r="K5865" i="18"/>
  <c r="J5866" i="18"/>
  <c r="K5866" i="18"/>
  <c r="J5867" i="18"/>
  <c r="K5867" i="18"/>
  <c r="J5868" i="18"/>
  <c r="K5868" i="18"/>
  <c r="J5869" i="18"/>
  <c r="K5869" i="18"/>
  <c r="J5870" i="18"/>
  <c r="K5870" i="18"/>
  <c r="J5871" i="18"/>
  <c r="K5871" i="18"/>
  <c r="J5872" i="18"/>
  <c r="K5872" i="18"/>
  <c r="J5873" i="18"/>
  <c r="K5873" i="18"/>
  <c r="J5874" i="18"/>
  <c r="K5874" i="18"/>
  <c r="J5875" i="18"/>
  <c r="K5875" i="18"/>
  <c r="J5876" i="18"/>
  <c r="K5876" i="18"/>
  <c r="J5877" i="18"/>
  <c r="K5877" i="18"/>
  <c r="J5878" i="18"/>
  <c r="K5878" i="18"/>
  <c r="J5879" i="18"/>
  <c r="K5879" i="18"/>
  <c r="J5880" i="18"/>
  <c r="K5880" i="18"/>
  <c r="J5881" i="18"/>
  <c r="K5881" i="18"/>
  <c r="J5882" i="18"/>
  <c r="K5882" i="18"/>
  <c r="J5883" i="18"/>
  <c r="K5883" i="18"/>
  <c r="J5884" i="18"/>
  <c r="K5884" i="18"/>
  <c r="J5885" i="18"/>
  <c r="K5885" i="18"/>
  <c r="J5886" i="18"/>
  <c r="K5886" i="18"/>
  <c r="J5887" i="18"/>
  <c r="K5887" i="18"/>
  <c r="J5888" i="18"/>
  <c r="K5888" i="18"/>
  <c r="J5889" i="18"/>
  <c r="K5889" i="18"/>
  <c r="J5890" i="18"/>
  <c r="K5890" i="18"/>
  <c r="J5891" i="18"/>
  <c r="K5891" i="18"/>
  <c r="J5892" i="18"/>
  <c r="K5892" i="18"/>
  <c r="J5893" i="18"/>
  <c r="K5893" i="18"/>
  <c r="J5894" i="18"/>
  <c r="K5894" i="18"/>
  <c r="J5895" i="18"/>
  <c r="K5895" i="18"/>
  <c r="J5896" i="18"/>
  <c r="K5896" i="18"/>
  <c r="J5897" i="18"/>
  <c r="K5897" i="18"/>
  <c r="J5898" i="18"/>
  <c r="K5898" i="18"/>
  <c r="J5899" i="18"/>
  <c r="K5899" i="18"/>
  <c r="J5900" i="18"/>
  <c r="K5900" i="18"/>
  <c r="J5901" i="18"/>
  <c r="K5901" i="18"/>
  <c r="J5902" i="18"/>
  <c r="K5902" i="18"/>
  <c r="J5903" i="18"/>
  <c r="K5903" i="18"/>
  <c r="J5904" i="18"/>
  <c r="K5904" i="18"/>
  <c r="J5905" i="18"/>
  <c r="K5905" i="18"/>
  <c r="J5906" i="18"/>
  <c r="K5906" i="18"/>
  <c r="J5907" i="18"/>
  <c r="K5907" i="18"/>
  <c r="J5908" i="18"/>
  <c r="K5908" i="18"/>
  <c r="J5909" i="18"/>
  <c r="K5909" i="18"/>
  <c r="J5910" i="18"/>
  <c r="K5910" i="18"/>
  <c r="J5911" i="18"/>
  <c r="K5911" i="18"/>
  <c r="J5912" i="18"/>
  <c r="K5912" i="18"/>
  <c r="J5913" i="18"/>
  <c r="K5913" i="18"/>
  <c r="J5914" i="18"/>
  <c r="K5914" i="18"/>
  <c r="J5915" i="18"/>
  <c r="K5915" i="18"/>
  <c r="J5916" i="18"/>
  <c r="K5916" i="18"/>
  <c r="J5917" i="18"/>
  <c r="K5917" i="18"/>
  <c r="J5918" i="18"/>
  <c r="K5918" i="18"/>
  <c r="J5919" i="18"/>
  <c r="K5919" i="18"/>
  <c r="J5920" i="18"/>
  <c r="K5920" i="18"/>
  <c r="J5921" i="18"/>
  <c r="K5921" i="18"/>
  <c r="J5922" i="18"/>
  <c r="K5922" i="18"/>
  <c r="J5923" i="18"/>
  <c r="K5923" i="18"/>
  <c r="J5924" i="18"/>
  <c r="K5924" i="18"/>
  <c r="J5925" i="18"/>
  <c r="K5925" i="18"/>
  <c r="J5926" i="18"/>
  <c r="K5926" i="18"/>
  <c r="J5927" i="18"/>
  <c r="K5927" i="18"/>
  <c r="J5928" i="18"/>
  <c r="K5928" i="18"/>
  <c r="J5929" i="18"/>
  <c r="K5929" i="18"/>
  <c r="J5930" i="18"/>
  <c r="K5930" i="18"/>
  <c r="J5931" i="18"/>
  <c r="K5931" i="18"/>
  <c r="J5932" i="18"/>
  <c r="K5932" i="18"/>
  <c r="J5933" i="18"/>
  <c r="K5933" i="18"/>
  <c r="J5934" i="18"/>
  <c r="K5934" i="18"/>
  <c r="J5935" i="18"/>
  <c r="K5935" i="18"/>
  <c r="J5936" i="18"/>
  <c r="K5936" i="18"/>
  <c r="J5937" i="18"/>
  <c r="K5937" i="18"/>
  <c r="J5938" i="18"/>
  <c r="K5938" i="18"/>
  <c r="J5939" i="18"/>
  <c r="K5939" i="18"/>
  <c r="J5940" i="18"/>
  <c r="K5940" i="18"/>
  <c r="J5941" i="18"/>
  <c r="K5941" i="18"/>
  <c r="J5942" i="18"/>
  <c r="K5942" i="18"/>
  <c r="J5943" i="18"/>
  <c r="K5943" i="18"/>
  <c r="J5944" i="18"/>
  <c r="K5944" i="18"/>
  <c r="J5945" i="18"/>
  <c r="K5945" i="18"/>
  <c r="J5946" i="18"/>
  <c r="K5946" i="18"/>
  <c r="J5947" i="18"/>
  <c r="K5947" i="18"/>
  <c r="J5948" i="18"/>
  <c r="K5948" i="18"/>
  <c r="J5949" i="18"/>
  <c r="K5949" i="18"/>
  <c r="J5950" i="18"/>
  <c r="K5950" i="18"/>
  <c r="J5951" i="18"/>
  <c r="K5951" i="18"/>
  <c r="J5952" i="18"/>
  <c r="K5952" i="18"/>
  <c r="J5953" i="18"/>
  <c r="K5953" i="18"/>
  <c r="J5954" i="18"/>
  <c r="K5954" i="18"/>
  <c r="J5955" i="18"/>
  <c r="K5955" i="18"/>
  <c r="J5956" i="18"/>
  <c r="K5956" i="18"/>
  <c r="J5957" i="18"/>
  <c r="K5957" i="18"/>
  <c r="J5958" i="18"/>
  <c r="K5958" i="18"/>
  <c r="J5959" i="18"/>
  <c r="K5959" i="18"/>
  <c r="J5960" i="18"/>
  <c r="K5960" i="18"/>
  <c r="J5961" i="18"/>
  <c r="K5961" i="18"/>
  <c r="J5962" i="18"/>
  <c r="K5962" i="18"/>
  <c r="J5963" i="18"/>
  <c r="K5963" i="18"/>
  <c r="J5964" i="18"/>
  <c r="K5964" i="18"/>
  <c r="J5965" i="18"/>
  <c r="K5965" i="18"/>
  <c r="J5966" i="18"/>
  <c r="K5966" i="18"/>
  <c r="J5967" i="18"/>
  <c r="K5967" i="18"/>
  <c r="J5968" i="18"/>
  <c r="K5968" i="18"/>
  <c r="J5969" i="18"/>
  <c r="K5969" i="18"/>
  <c r="J5970" i="18"/>
  <c r="K5970" i="18"/>
  <c r="J5971" i="18"/>
  <c r="K5971" i="18"/>
  <c r="J5972" i="18"/>
  <c r="K5972" i="18"/>
  <c r="J5973" i="18"/>
  <c r="K5973" i="18"/>
  <c r="J5974" i="18"/>
  <c r="K5974" i="18"/>
  <c r="J5975" i="18"/>
  <c r="K5975" i="18"/>
  <c r="J5976" i="18"/>
  <c r="K5976" i="18"/>
  <c r="J5977" i="18"/>
  <c r="K5977" i="18"/>
  <c r="J5978" i="18"/>
  <c r="K5978" i="18"/>
  <c r="J5979" i="18"/>
  <c r="K5979" i="18"/>
  <c r="J5980" i="18"/>
  <c r="K5980" i="18"/>
  <c r="J5981" i="18"/>
  <c r="K5981" i="18"/>
  <c r="J5982" i="18"/>
  <c r="K5982" i="18"/>
  <c r="J5983" i="18"/>
  <c r="K5983" i="18"/>
  <c r="J5984" i="18"/>
  <c r="K5984" i="18"/>
  <c r="J5985" i="18"/>
  <c r="K5985" i="18"/>
  <c r="J5986" i="18"/>
  <c r="K5986" i="18"/>
  <c r="J5987" i="18"/>
  <c r="K5987" i="18"/>
  <c r="J5988" i="18"/>
  <c r="K5988" i="18"/>
  <c r="J5989" i="18"/>
  <c r="K5989" i="18"/>
  <c r="J5990" i="18"/>
  <c r="K5990" i="18"/>
  <c r="J5991" i="18"/>
  <c r="K5991" i="18"/>
  <c r="J5992" i="18"/>
  <c r="K5992" i="18"/>
  <c r="J5993" i="18"/>
  <c r="K5993" i="18"/>
  <c r="J5994" i="18"/>
  <c r="K5994" i="18"/>
  <c r="J5995" i="18"/>
  <c r="K5995" i="18"/>
  <c r="J5996" i="18"/>
  <c r="K5996" i="18"/>
  <c r="J5997" i="18"/>
  <c r="K5997" i="18"/>
  <c r="J5998" i="18"/>
  <c r="K5998" i="18"/>
  <c r="J5999" i="18"/>
  <c r="K5999" i="18"/>
  <c r="J6000" i="18"/>
  <c r="K6000" i="18"/>
  <c r="J6001" i="18"/>
  <c r="K6001" i="18"/>
  <c r="J6002" i="18"/>
  <c r="K6002" i="18"/>
  <c r="J6003" i="18"/>
  <c r="K6003" i="18"/>
  <c r="J5403" i="18"/>
  <c r="K5403" i="18"/>
  <c r="J4805" i="18"/>
  <c r="K4805" i="18"/>
  <c r="J4806" i="18"/>
  <c r="K4806" i="18"/>
  <c r="J4807" i="18"/>
  <c r="J4808" i="18"/>
  <c r="K4808" i="18"/>
  <c r="J4809" i="18"/>
  <c r="K4809" i="18"/>
  <c r="J4810" i="18"/>
  <c r="J4811" i="18"/>
  <c r="K4811" i="18"/>
  <c r="J4812" i="18"/>
  <c r="K4812" i="18"/>
  <c r="J4813" i="18"/>
  <c r="J4814" i="18"/>
  <c r="K4814" i="18"/>
  <c r="J4815" i="18"/>
  <c r="K4815" i="18"/>
  <c r="J4816" i="18"/>
  <c r="J4817" i="18"/>
  <c r="K4817" i="18"/>
  <c r="J4818" i="18"/>
  <c r="K4818" i="18"/>
  <c r="J4819" i="18"/>
  <c r="J4820" i="18"/>
  <c r="K4820" i="18"/>
  <c r="J4821" i="18"/>
  <c r="K4821" i="18"/>
  <c r="J4822" i="18"/>
  <c r="J4823" i="18"/>
  <c r="K4823" i="18"/>
  <c r="J4824" i="18"/>
  <c r="K4824" i="18"/>
  <c r="J4825" i="18"/>
  <c r="J4826" i="18"/>
  <c r="K4826" i="18"/>
  <c r="J4827" i="18"/>
  <c r="K4827" i="18"/>
  <c r="J4828" i="18"/>
  <c r="J4829" i="18"/>
  <c r="K4829" i="18"/>
  <c r="J4830" i="18"/>
  <c r="K4830" i="18"/>
  <c r="J4831" i="18"/>
  <c r="J4832" i="18"/>
  <c r="K4832" i="18"/>
  <c r="J4833" i="18"/>
  <c r="K4833" i="18"/>
  <c r="J4834" i="18"/>
  <c r="J4835" i="18"/>
  <c r="K4835" i="18"/>
  <c r="J4836" i="18"/>
  <c r="K4836" i="18"/>
  <c r="J4837" i="18"/>
  <c r="J4838" i="18"/>
  <c r="K4838" i="18"/>
  <c r="J4839" i="18"/>
  <c r="K4839" i="18"/>
  <c r="J4840" i="18"/>
  <c r="J4841" i="18"/>
  <c r="K4841" i="18"/>
  <c r="J4842" i="18"/>
  <c r="K4842" i="18"/>
  <c r="J4843" i="18"/>
  <c r="J4844" i="18"/>
  <c r="K4844" i="18"/>
  <c r="J4845" i="18"/>
  <c r="K4845" i="18"/>
  <c r="J4846" i="18"/>
  <c r="J4847" i="18"/>
  <c r="K4847" i="18"/>
  <c r="J4848" i="18"/>
  <c r="K4848" i="18"/>
  <c r="J4849" i="18"/>
  <c r="J4850" i="18"/>
  <c r="K4850" i="18"/>
  <c r="J4851" i="18"/>
  <c r="K4851" i="18"/>
  <c r="J4852" i="18"/>
  <c r="J4853" i="18"/>
  <c r="K4853" i="18"/>
  <c r="J4854" i="18"/>
  <c r="K4854" i="18"/>
  <c r="J4855" i="18"/>
  <c r="J4856" i="18"/>
  <c r="K4856" i="18"/>
  <c r="J4857" i="18"/>
  <c r="K4857" i="18"/>
  <c r="J4858" i="18"/>
  <c r="J4859" i="18"/>
  <c r="K4859" i="18"/>
  <c r="J4860" i="18"/>
  <c r="K4860" i="18"/>
  <c r="J4861" i="18"/>
  <c r="J4862" i="18"/>
  <c r="K4862" i="18"/>
  <c r="J4863" i="18"/>
  <c r="K4863" i="18"/>
  <c r="J4864" i="18"/>
  <c r="J4865" i="18"/>
  <c r="K4865" i="18"/>
  <c r="J4866" i="18"/>
  <c r="K4866" i="18"/>
  <c r="J4867" i="18"/>
  <c r="J4868" i="18"/>
  <c r="K4868" i="18"/>
  <c r="J4869" i="18"/>
  <c r="K4869" i="18"/>
  <c r="J4870" i="18"/>
  <c r="J4871" i="18"/>
  <c r="K4871" i="18"/>
  <c r="J4872" i="18"/>
  <c r="K4872" i="18"/>
  <c r="J4873" i="18"/>
  <c r="J4874" i="18"/>
  <c r="K4874" i="18"/>
  <c r="J4875" i="18"/>
  <c r="K4875" i="18"/>
  <c r="J4876" i="18"/>
  <c r="J4877" i="18"/>
  <c r="K4877" i="18"/>
  <c r="J4878" i="18"/>
  <c r="K4878" i="18"/>
  <c r="J4879" i="18"/>
  <c r="J4880" i="18"/>
  <c r="K4880" i="18"/>
  <c r="J4881" i="18"/>
  <c r="K4881" i="18"/>
  <c r="J4882" i="18"/>
  <c r="J4883" i="18"/>
  <c r="K4883" i="18"/>
  <c r="J4884" i="18"/>
  <c r="K4884" i="18"/>
  <c r="J4885" i="18"/>
  <c r="J4886" i="18"/>
  <c r="K4886" i="18"/>
  <c r="J4887" i="18"/>
  <c r="K4887" i="18"/>
  <c r="J4888" i="18"/>
  <c r="J4889" i="18"/>
  <c r="K4889" i="18"/>
  <c r="J4890" i="18"/>
  <c r="K4890" i="18"/>
  <c r="J4891" i="18"/>
  <c r="J4892" i="18"/>
  <c r="K4892" i="18"/>
  <c r="J4893" i="18"/>
  <c r="K4893" i="18"/>
  <c r="J4894" i="18"/>
  <c r="J4895" i="18"/>
  <c r="K4895" i="18"/>
  <c r="J4896" i="18"/>
  <c r="K4896" i="18"/>
  <c r="J4897" i="18"/>
  <c r="J4898" i="18"/>
  <c r="K4898" i="18"/>
  <c r="J4899" i="18"/>
  <c r="K4899" i="18"/>
  <c r="J4900" i="18"/>
  <c r="J4901" i="18"/>
  <c r="K4901" i="18"/>
  <c r="J4902" i="18"/>
  <c r="K4902" i="18"/>
  <c r="J4903" i="18"/>
  <c r="J4904" i="18"/>
  <c r="K4904" i="18"/>
  <c r="J4905" i="18"/>
  <c r="K4905" i="18"/>
  <c r="J4906" i="18"/>
  <c r="J4907" i="18"/>
  <c r="K4907" i="18"/>
  <c r="J4908" i="18"/>
  <c r="K4908" i="18"/>
  <c r="J4909" i="18"/>
  <c r="J4910" i="18"/>
  <c r="K4910" i="18"/>
  <c r="J4911" i="18"/>
  <c r="K4911" i="18"/>
  <c r="J4912" i="18"/>
  <c r="J4913" i="18"/>
  <c r="K4913" i="18"/>
  <c r="J4914" i="18"/>
  <c r="K4914" i="18"/>
  <c r="J4915" i="18"/>
  <c r="J4916" i="18"/>
  <c r="K4916" i="18"/>
  <c r="J4917" i="18"/>
  <c r="K4917" i="18"/>
  <c r="J4918" i="18"/>
  <c r="J4919" i="18"/>
  <c r="K4919" i="18"/>
  <c r="J4920" i="18"/>
  <c r="K4920" i="18"/>
  <c r="J4921" i="18"/>
  <c r="J4922" i="18"/>
  <c r="K4922" i="18"/>
  <c r="J4923" i="18"/>
  <c r="K4923" i="18"/>
  <c r="J4924" i="18"/>
  <c r="J4925" i="18"/>
  <c r="K4925" i="18"/>
  <c r="J4926" i="18"/>
  <c r="K4926" i="18"/>
  <c r="J4927" i="18"/>
  <c r="J4928" i="18"/>
  <c r="K4928" i="18"/>
  <c r="J4929" i="18"/>
  <c r="K4929" i="18"/>
  <c r="J4930" i="18"/>
  <c r="J4931" i="18"/>
  <c r="K4931" i="18"/>
  <c r="J4932" i="18"/>
  <c r="K4932" i="18"/>
  <c r="J4933" i="18"/>
  <c r="J4934" i="18"/>
  <c r="K4934" i="18"/>
  <c r="J4935" i="18"/>
  <c r="K4935" i="18"/>
  <c r="J4936" i="18"/>
  <c r="J4937" i="18"/>
  <c r="K4937" i="18"/>
  <c r="J4938" i="18"/>
  <c r="K4938" i="18"/>
  <c r="J4939" i="18"/>
  <c r="J4940" i="18"/>
  <c r="K4940" i="18"/>
  <c r="J4941" i="18"/>
  <c r="K4941" i="18"/>
  <c r="J4942" i="18"/>
  <c r="J4943" i="18"/>
  <c r="K4943" i="18"/>
  <c r="J4944" i="18"/>
  <c r="K4944" i="18"/>
  <c r="J4945" i="18"/>
  <c r="J4946" i="18"/>
  <c r="K4946" i="18"/>
  <c r="J4947" i="18"/>
  <c r="K4947" i="18"/>
  <c r="J4948" i="18"/>
  <c r="J4949" i="18"/>
  <c r="K4949" i="18"/>
  <c r="J4950" i="18"/>
  <c r="K4950" i="18"/>
  <c r="J4951" i="18"/>
  <c r="J4952" i="18"/>
  <c r="K4952" i="18"/>
  <c r="J4953" i="18"/>
  <c r="K4953" i="18"/>
  <c r="J4954" i="18"/>
  <c r="J4955" i="18"/>
  <c r="K4955" i="18"/>
  <c r="J4956" i="18"/>
  <c r="K4956" i="18"/>
  <c r="J4957" i="18"/>
  <c r="J4958" i="18"/>
  <c r="K4958" i="18"/>
  <c r="J4959" i="18"/>
  <c r="K4959" i="18"/>
  <c r="J4960" i="18"/>
  <c r="J4961" i="18"/>
  <c r="K4961" i="18"/>
  <c r="J4962" i="18"/>
  <c r="K4962" i="18"/>
  <c r="J4963" i="18"/>
  <c r="J4964" i="18"/>
  <c r="K4964" i="18"/>
  <c r="J4965" i="18"/>
  <c r="K4965" i="18"/>
  <c r="J4966" i="18"/>
  <c r="J4967" i="18"/>
  <c r="K4967" i="18"/>
  <c r="J4968" i="18"/>
  <c r="K4968" i="18"/>
  <c r="J4969" i="18"/>
  <c r="J4970" i="18"/>
  <c r="K4970" i="18"/>
  <c r="J4971" i="18"/>
  <c r="K4971" i="18"/>
  <c r="J4972" i="18"/>
  <c r="J4973" i="18"/>
  <c r="K4973" i="18"/>
  <c r="J4974" i="18"/>
  <c r="K4974" i="18"/>
  <c r="J4975" i="18"/>
  <c r="J4976" i="18"/>
  <c r="K4976" i="18"/>
  <c r="J4977" i="18"/>
  <c r="K4977" i="18"/>
  <c r="J4978" i="18"/>
  <c r="J4979" i="18"/>
  <c r="K4979" i="18"/>
  <c r="J4980" i="18"/>
  <c r="K4980" i="18"/>
  <c r="J4981" i="18"/>
  <c r="J4982" i="18"/>
  <c r="K4982" i="18"/>
  <c r="J4983" i="18"/>
  <c r="K4983" i="18"/>
  <c r="J4984" i="18"/>
  <c r="J4985" i="18"/>
  <c r="K4985" i="18"/>
  <c r="J4986" i="18"/>
  <c r="K4986" i="18"/>
  <c r="J4987" i="18"/>
  <c r="J4988" i="18"/>
  <c r="K4988" i="18"/>
  <c r="J4989" i="18"/>
  <c r="K4989" i="18"/>
  <c r="J4990" i="18"/>
  <c r="J4991" i="18"/>
  <c r="K4991" i="18"/>
  <c r="J4992" i="18"/>
  <c r="K4992" i="18"/>
  <c r="J4993" i="18"/>
  <c r="J4994" i="18"/>
  <c r="K4994" i="18"/>
  <c r="J4995" i="18"/>
  <c r="K4995" i="18"/>
  <c r="J4996" i="18"/>
  <c r="J4997" i="18"/>
  <c r="K4997" i="18"/>
  <c r="J4998" i="18"/>
  <c r="K4998" i="18"/>
  <c r="J4999" i="18"/>
  <c r="J5000" i="18"/>
  <c r="K5000" i="18"/>
  <c r="J5001" i="18"/>
  <c r="K5001" i="18"/>
  <c r="J5002" i="18"/>
  <c r="J5003" i="18"/>
  <c r="K5003" i="18"/>
  <c r="J5004" i="18"/>
  <c r="K5004" i="18"/>
  <c r="J5005" i="18"/>
  <c r="J5006" i="18"/>
  <c r="K5006" i="18"/>
  <c r="J5007" i="18"/>
  <c r="K5007" i="18"/>
  <c r="J5008" i="18"/>
  <c r="J5009" i="18"/>
  <c r="K5009" i="18"/>
  <c r="J5010" i="18"/>
  <c r="K5010" i="18"/>
  <c r="J5011" i="18"/>
  <c r="J5012" i="18"/>
  <c r="K5012" i="18"/>
  <c r="J5013" i="18"/>
  <c r="K5013" i="18"/>
  <c r="J5014" i="18"/>
  <c r="J5015" i="18"/>
  <c r="K5015" i="18"/>
  <c r="J5016" i="18"/>
  <c r="K5016" i="18"/>
  <c r="J5017" i="18"/>
  <c r="J5018" i="18"/>
  <c r="K5018" i="18"/>
  <c r="J5019" i="18"/>
  <c r="K5019" i="18"/>
  <c r="J5020" i="18"/>
  <c r="J5021" i="18"/>
  <c r="K5021" i="18"/>
  <c r="J5022" i="18"/>
  <c r="K5022" i="18"/>
  <c r="J5023" i="18"/>
  <c r="J5024" i="18"/>
  <c r="K5024" i="18"/>
  <c r="J5025" i="18"/>
  <c r="K5025" i="18"/>
  <c r="J5026" i="18"/>
  <c r="J5027" i="18"/>
  <c r="K5027" i="18"/>
  <c r="J5028" i="18"/>
  <c r="K5028" i="18"/>
  <c r="J5029" i="18"/>
  <c r="J5030" i="18"/>
  <c r="K5030" i="18"/>
  <c r="J5031" i="18"/>
  <c r="K5031" i="18"/>
  <c r="J5032" i="18"/>
  <c r="J5033" i="18"/>
  <c r="K5033" i="18"/>
  <c r="J5034" i="18"/>
  <c r="K5034" i="18"/>
  <c r="J5035" i="18"/>
  <c r="J5036" i="18"/>
  <c r="K5036" i="18"/>
  <c r="J5037" i="18"/>
  <c r="K5037" i="18"/>
  <c r="J5038" i="18"/>
  <c r="J5039" i="18"/>
  <c r="K5039" i="18"/>
  <c r="J5040" i="18"/>
  <c r="K5040" i="18"/>
  <c r="J5041" i="18"/>
  <c r="J5042" i="18"/>
  <c r="K5042" i="18"/>
  <c r="J5043" i="18"/>
  <c r="K5043" i="18"/>
  <c r="J5044" i="18"/>
  <c r="J5045" i="18"/>
  <c r="K5045" i="18"/>
  <c r="J5046" i="18"/>
  <c r="K5046" i="18"/>
  <c r="J5047" i="18"/>
  <c r="J5048" i="18"/>
  <c r="K5048" i="18"/>
  <c r="J5049" i="18"/>
  <c r="K5049" i="18"/>
  <c r="J5050" i="18"/>
  <c r="J5051" i="18"/>
  <c r="K5051" i="18"/>
  <c r="J5052" i="18"/>
  <c r="K5052" i="18"/>
  <c r="J5053" i="18"/>
  <c r="J5054" i="18"/>
  <c r="K5054" i="18"/>
  <c r="J5055" i="18"/>
  <c r="K5055" i="18"/>
  <c r="J5056" i="18"/>
  <c r="J5057" i="18"/>
  <c r="K5057" i="18"/>
  <c r="J5058" i="18"/>
  <c r="K5058" i="18"/>
  <c r="J5059" i="18"/>
  <c r="J5060" i="18"/>
  <c r="K5060" i="18"/>
  <c r="J5061" i="18"/>
  <c r="K5061" i="18"/>
  <c r="J5062" i="18"/>
  <c r="J5063" i="18"/>
  <c r="K5063" i="18"/>
  <c r="J5064" i="18"/>
  <c r="K5064" i="18"/>
  <c r="J5065" i="18"/>
  <c r="J5066" i="18"/>
  <c r="K5066" i="18"/>
  <c r="J5067" i="18"/>
  <c r="K5067" i="18"/>
  <c r="J5068" i="18"/>
  <c r="J5069" i="18"/>
  <c r="K5069" i="18"/>
  <c r="J5070" i="18"/>
  <c r="K5070" i="18"/>
  <c r="J5071" i="18"/>
  <c r="J5072" i="18"/>
  <c r="K5072" i="18"/>
  <c r="J5073" i="18"/>
  <c r="K5073" i="18"/>
  <c r="J5074" i="18"/>
  <c r="J5075" i="18"/>
  <c r="K5075" i="18"/>
  <c r="J5076" i="18"/>
  <c r="K5076" i="18"/>
  <c r="J5077" i="18"/>
  <c r="J5078" i="18"/>
  <c r="K5078" i="18"/>
  <c r="J5079" i="18"/>
  <c r="K5079" i="18"/>
  <c r="J5080" i="18"/>
  <c r="J5081" i="18"/>
  <c r="K5081" i="18"/>
  <c r="J5082" i="18"/>
  <c r="K5082" i="18"/>
  <c r="J5083" i="18"/>
  <c r="J5084" i="18"/>
  <c r="K5084" i="18"/>
  <c r="J5085" i="18"/>
  <c r="K5085" i="18"/>
  <c r="J5086" i="18"/>
  <c r="J5087" i="18"/>
  <c r="K5087" i="18"/>
  <c r="J5088" i="18"/>
  <c r="K5088" i="18"/>
  <c r="J5089" i="18"/>
  <c r="J5090" i="18"/>
  <c r="K5090" i="18"/>
  <c r="J5091" i="18"/>
  <c r="K5091" i="18"/>
  <c r="J5092" i="18"/>
  <c r="J5093" i="18"/>
  <c r="K5093" i="18"/>
  <c r="J5094" i="18"/>
  <c r="K5094" i="18"/>
  <c r="J5095" i="18"/>
  <c r="J5096" i="18"/>
  <c r="K5096" i="18"/>
  <c r="J5097" i="18"/>
  <c r="K5097" i="18"/>
  <c r="J5098" i="18"/>
  <c r="J5099" i="18"/>
  <c r="K5099" i="18"/>
  <c r="J5100" i="18"/>
  <c r="K5100" i="18"/>
  <c r="J5101" i="18"/>
  <c r="K5101" i="18"/>
  <c r="J5102" i="18"/>
  <c r="K5102" i="18"/>
  <c r="J5103" i="18"/>
  <c r="K5103" i="18"/>
  <c r="J5104" i="18"/>
  <c r="K5104" i="18"/>
  <c r="J5105" i="18"/>
  <c r="K5105" i="18"/>
  <c r="J5106" i="18"/>
  <c r="K5106" i="18"/>
  <c r="J5107" i="18"/>
  <c r="K5107" i="18"/>
  <c r="J5108" i="18"/>
  <c r="K5108" i="18"/>
  <c r="J5109" i="18"/>
  <c r="K5109" i="18"/>
  <c r="J5110" i="18"/>
  <c r="K5110" i="18"/>
  <c r="J5111" i="18"/>
  <c r="K5111" i="18"/>
  <c r="J5112" i="18"/>
  <c r="K5112" i="18"/>
  <c r="J5113" i="18"/>
  <c r="K5113" i="18"/>
  <c r="J5114" i="18"/>
  <c r="K5114" i="18"/>
  <c r="J5115" i="18"/>
  <c r="K5115" i="18"/>
  <c r="J5116" i="18"/>
  <c r="K5116" i="18"/>
  <c r="J5117" i="18"/>
  <c r="K5117" i="18"/>
  <c r="J5118" i="18"/>
  <c r="K5118" i="18"/>
  <c r="J5119" i="18"/>
  <c r="K5119" i="18"/>
  <c r="J5120" i="18"/>
  <c r="K5120" i="18"/>
  <c r="J5121" i="18"/>
  <c r="K5121" i="18"/>
  <c r="J5122" i="18"/>
  <c r="K5122" i="18"/>
  <c r="J5123" i="18"/>
  <c r="K5123" i="18"/>
  <c r="J5124" i="18"/>
  <c r="K5124" i="18"/>
  <c r="J5125" i="18"/>
  <c r="K5125" i="18"/>
  <c r="J5126" i="18"/>
  <c r="K5126" i="18"/>
  <c r="J5127" i="18"/>
  <c r="K5127" i="18"/>
  <c r="J5128" i="18"/>
  <c r="K5128" i="18"/>
  <c r="J5129" i="18"/>
  <c r="K5129" i="18"/>
  <c r="J5130" i="18"/>
  <c r="K5130" i="18"/>
  <c r="J5131" i="18"/>
  <c r="K5131" i="18"/>
  <c r="J5132" i="18"/>
  <c r="K5132" i="18"/>
  <c r="J5133" i="18"/>
  <c r="K5133" i="18"/>
  <c r="J5134" i="18"/>
  <c r="K5134" i="18"/>
  <c r="J5135" i="18"/>
  <c r="K5135" i="18"/>
  <c r="J5136" i="18"/>
  <c r="K5136" i="18"/>
  <c r="J5137" i="18"/>
  <c r="K5137" i="18"/>
  <c r="J5138" i="18"/>
  <c r="K5138" i="18"/>
  <c r="J5139" i="18"/>
  <c r="K5139" i="18"/>
  <c r="J5140" i="18"/>
  <c r="K5140" i="18"/>
  <c r="J5141" i="18"/>
  <c r="K5141" i="18"/>
  <c r="J5142" i="18"/>
  <c r="K5142" i="18"/>
  <c r="J5143" i="18"/>
  <c r="K5143" i="18"/>
  <c r="J5144" i="18"/>
  <c r="K5144" i="18"/>
  <c r="J5145" i="18"/>
  <c r="K5145" i="18"/>
  <c r="J5146" i="18"/>
  <c r="K5146" i="18"/>
  <c r="J5147" i="18"/>
  <c r="K5147" i="18"/>
  <c r="J5148" i="18"/>
  <c r="K5148" i="18"/>
  <c r="J5149" i="18"/>
  <c r="K5149" i="18"/>
  <c r="J5150" i="18"/>
  <c r="K5150" i="18"/>
  <c r="J5151" i="18"/>
  <c r="K5151" i="18"/>
  <c r="J5152" i="18"/>
  <c r="K5152" i="18"/>
  <c r="J5153" i="18"/>
  <c r="K5153" i="18"/>
  <c r="J5154" i="18"/>
  <c r="K5154" i="18"/>
  <c r="J5155" i="18"/>
  <c r="K5155" i="18"/>
  <c r="J5156" i="18"/>
  <c r="K5156" i="18"/>
  <c r="J5157" i="18"/>
  <c r="K5157" i="18"/>
  <c r="J5158" i="18"/>
  <c r="K5158" i="18"/>
  <c r="J5159" i="18"/>
  <c r="K5159" i="18"/>
  <c r="J5160" i="18"/>
  <c r="K5160" i="18"/>
  <c r="J5161" i="18"/>
  <c r="K5161" i="18"/>
  <c r="J5162" i="18"/>
  <c r="K5162" i="18"/>
  <c r="J5163" i="18"/>
  <c r="K5163" i="18"/>
  <c r="J5164" i="18"/>
  <c r="K5164" i="18"/>
  <c r="J5165" i="18"/>
  <c r="K5165" i="18"/>
  <c r="J5166" i="18"/>
  <c r="K5166" i="18"/>
  <c r="J5167" i="18"/>
  <c r="K5167" i="18"/>
  <c r="J5168" i="18"/>
  <c r="K5168" i="18"/>
  <c r="J5169" i="18"/>
  <c r="K5169" i="18"/>
  <c r="J5170" i="18"/>
  <c r="K5170" i="18"/>
  <c r="J5171" i="18"/>
  <c r="K5171" i="18"/>
  <c r="J5172" i="18"/>
  <c r="K5172" i="18"/>
  <c r="J5173" i="18"/>
  <c r="K5173" i="18"/>
  <c r="J5174" i="18"/>
  <c r="K5174" i="18"/>
  <c r="J5175" i="18"/>
  <c r="K5175" i="18"/>
  <c r="J5176" i="18"/>
  <c r="K5176" i="18"/>
  <c r="J5177" i="18"/>
  <c r="K5177" i="18"/>
  <c r="J5178" i="18"/>
  <c r="K5178" i="18"/>
  <c r="J5179" i="18"/>
  <c r="K5179" i="18"/>
  <c r="J5180" i="18"/>
  <c r="K5180" i="18"/>
  <c r="J5181" i="18"/>
  <c r="K5181" i="18"/>
  <c r="J5182" i="18"/>
  <c r="K5182" i="18"/>
  <c r="J5183" i="18"/>
  <c r="K5183" i="18"/>
  <c r="J5184" i="18"/>
  <c r="K5184" i="18"/>
  <c r="J5185" i="18"/>
  <c r="K5185" i="18"/>
  <c r="J5186" i="18"/>
  <c r="K5186" i="18"/>
  <c r="J5187" i="18"/>
  <c r="K5187" i="18"/>
  <c r="J5188" i="18"/>
  <c r="K5188" i="18"/>
  <c r="J5189" i="18"/>
  <c r="K5189" i="18"/>
  <c r="J5190" i="18"/>
  <c r="K5190" i="18"/>
  <c r="J5191" i="18"/>
  <c r="K5191" i="18"/>
  <c r="J5192" i="18"/>
  <c r="K5192" i="18"/>
  <c r="J5193" i="18"/>
  <c r="K5193" i="18"/>
  <c r="J5194" i="18"/>
  <c r="K5194" i="18"/>
  <c r="J5195" i="18"/>
  <c r="K5195" i="18"/>
  <c r="J5196" i="18"/>
  <c r="K5196" i="18"/>
  <c r="J5197" i="18"/>
  <c r="K5197" i="18"/>
  <c r="J5198" i="18"/>
  <c r="K5198" i="18"/>
  <c r="J5199" i="18"/>
  <c r="K5199" i="18"/>
  <c r="J5200" i="18"/>
  <c r="K5200" i="18"/>
  <c r="J5201" i="18"/>
  <c r="K5201" i="18"/>
  <c r="J5202" i="18"/>
  <c r="K5202" i="18"/>
  <c r="J5203" i="18"/>
  <c r="K5203" i="18"/>
  <c r="J5204" i="18"/>
  <c r="K5204" i="18"/>
  <c r="J5205" i="18"/>
  <c r="K5205" i="18"/>
  <c r="J5206" i="18"/>
  <c r="K5206" i="18"/>
  <c r="J5207" i="18"/>
  <c r="K5207" i="18"/>
  <c r="J5208" i="18"/>
  <c r="K5208" i="18"/>
  <c r="J5209" i="18"/>
  <c r="K5209" i="18"/>
  <c r="J5210" i="18"/>
  <c r="K5210" i="18"/>
  <c r="J5211" i="18"/>
  <c r="K5211" i="18"/>
  <c r="J5212" i="18"/>
  <c r="K5212" i="18"/>
  <c r="J5213" i="18"/>
  <c r="K5213" i="18"/>
  <c r="J5214" i="18"/>
  <c r="K5214" i="18"/>
  <c r="J5215" i="18"/>
  <c r="K5215" i="18"/>
  <c r="J5216" i="18"/>
  <c r="K5216" i="18"/>
  <c r="J5217" i="18"/>
  <c r="K5217" i="18"/>
  <c r="J5218" i="18"/>
  <c r="K5218" i="18"/>
  <c r="J5219" i="18"/>
  <c r="K5219" i="18"/>
  <c r="J5220" i="18"/>
  <c r="K5220" i="18"/>
  <c r="J5221" i="18"/>
  <c r="K5221" i="18"/>
  <c r="J5222" i="18"/>
  <c r="K5222" i="18"/>
  <c r="J5223" i="18"/>
  <c r="K5223" i="18"/>
  <c r="J5224" i="18"/>
  <c r="K5224" i="18"/>
  <c r="J5225" i="18"/>
  <c r="K5225" i="18"/>
  <c r="J5226" i="18"/>
  <c r="K5226" i="18"/>
  <c r="J5227" i="18"/>
  <c r="K5227" i="18"/>
  <c r="J5228" i="18"/>
  <c r="K5228" i="18"/>
  <c r="J5229" i="18"/>
  <c r="K5229" i="18"/>
  <c r="J5230" i="18"/>
  <c r="K5230" i="18"/>
  <c r="J5231" i="18"/>
  <c r="K5231" i="18"/>
  <c r="J5232" i="18"/>
  <c r="K5232" i="18"/>
  <c r="J5233" i="18"/>
  <c r="K5233" i="18"/>
  <c r="J5234" i="18"/>
  <c r="K5234" i="18"/>
  <c r="J5235" i="18"/>
  <c r="K5235" i="18"/>
  <c r="J5236" i="18"/>
  <c r="K5236" i="18"/>
  <c r="J5237" i="18"/>
  <c r="K5237" i="18"/>
  <c r="J5238" i="18"/>
  <c r="K5238" i="18"/>
  <c r="J5239" i="18"/>
  <c r="K5239" i="18"/>
  <c r="J5240" i="18"/>
  <c r="K5240" i="18"/>
  <c r="J5241" i="18"/>
  <c r="K5241" i="18"/>
  <c r="J5242" i="18"/>
  <c r="K5242" i="18"/>
  <c r="J5243" i="18"/>
  <c r="K5243" i="18"/>
  <c r="J5244" i="18"/>
  <c r="K5244" i="18"/>
  <c r="J5245" i="18"/>
  <c r="K5245" i="18"/>
  <c r="J5246" i="18"/>
  <c r="K5246" i="18"/>
  <c r="J5247" i="18"/>
  <c r="K5247" i="18"/>
  <c r="J5248" i="18"/>
  <c r="K5248" i="18"/>
  <c r="J5249" i="18"/>
  <c r="K5249" i="18"/>
  <c r="J5250" i="18"/>
  <c r="K5250" i="18"/>
  <c r="J5251" i="18"/>
  <c r="K5251" i="18"/>
  <c r="J5252" i="18"/>
  <c r="K5252" i="18"/>
  <c r="J5253" i="18"/>
  <c r="K5253" i="18"/>
  <c r="J5254" i="18"/>
  <c r="K5254" i="18"/>
  <c r="J5255" i="18"/>
  <c r="K5255" i="18"/>
  <c r="J5256" i="18"/>
  <c r="K5256" i="18"/>
  <c r="J5257" i="18"/>
  <c r="K5257" i="18"/>
  <c r="J5258" i="18"/>
  <c r="K5258" i="18"/>
  <c r="J5259" i="18"/>
  <c r="K5259" i="18"/>
  <c r="J5260" i="18"/>
  <c r="K5260" i="18"/>
  <c r="J5261" i="18"/>
  <c r="K5261" i="18"/>
  <c r="J5262" i="18"/>
  <c r="K5262" i="18"/>
  <c r="J5263" i="18"/>
  <c r="K5263" i="18"/>
  <c r="J5264" i="18"/>
  <c r="K5264" i="18"/>
  <c r="J5265" i="18"/>
  <c r="K5265" i="18"/>
  <c r="J5266" i="18"/>
  <c r="K5266" i="18"/>
  <c r="J5267" i="18"/>
  <c r="K5267" i="18"/>
  <c r="J5268" i="18"/>
  <c r="K5268" i="18"/>
  <c r="J5269" i="18"/>
  <c r="K5269" i="18"/>
  <c r="J5270" i="18"/>
  <c r="K5270" i="18"/>
  <c r="J5271" i="18"/>
  <c r="K5271" i="18"/>
  <c r="J5272" i="18"/>
  <c r="K5272" i="18"/>
  <c r="J5273" i="18"/>
  <c r="K5273" i="18"/>
  <c r="J5274" i="18"/>
  <c r="K5274" i="18"/>
  <c r="J5275" i="18"/>
  <c r="K5275" i="18"/>
  <c r="J5276" i="18"/>
  <c r="K5276" i="18"/>
  <c r="J5277" i="18"/>
  <c r="K5277" i="18"/>
  <c r="J5278" i="18"/>
  <c r="K5278" i="18"/>
  <c r="J5279" i="18"/>
  <c r="K5279" i="18"/>
  <c r="J5280" i="18"/>
  <c r="K5280" i="18"/>
  <c r="J5281" i="18"/>
  <c r="K5281" i="18"/>
  <c r="J5282" i="18"/>
  <c r="K5282" i="18"/>
  <c r="J5283" i="18"/>
  <c r="K5283" i="18"/>
  <c r="J5284" i="18"/>
  <c r="K5284" i="18"/>
  <c r="J5285" i="18"/>
  <c r="K5285" i="18"/>
  <c r="J5286" i="18"/>
  <c r="K5286" i="18"/>
  <c r="J5287" i="18"/>
  <c r="K5287" i="18"/>
  <c r="J5288" i="18"/>
  <c r="K5288" i="18"/>
  <c r="J5289" i="18"/>
  <c r="K5289" i="18"/>
  <c r="J5290" i="18"/>
  <c r="K5290" i="18"/>
  <c r="J5291" i="18"/>
  <c r="K5291" i="18"/>
  <c r="J5292" i="18"/>
  <c r="K5292" i="18"/>
  <c r="J5293" i="18"/>
  <c r="K5293" i="18"/>
  <c r="J5294" i="18"/>
  <c r="K5294" i="18"/>
  <c r="J5295" i="18"/>
  <c r="K5295" i="18"/>
  <c r="J5296" i="18"/>
  <c r="K5296" i="18"/>
  <c r="J5297" i="18"/>
  <c r="K5297" i="18"/>
  <c r="J5298" i="18"/>
  <c r="K5298" i="18"/>
  <c r="J5299" i="18"/>
  <c r="K5299" i="18"/>
  <c r="J5300" i="18"/>
  <c r="K5300" i="18"/>
  <c r="J5301" i="18"/>
  <c r="K5301" i="18"/>
  <c r="J5302" i="18"/>
  <c r="K5302" i="18"/>
  <c r="J5303" i="18"/>
  <c r="K5303" i="18"/>
  <c r="J5304" i="18"/>
  <c r="K5304" i="18"/>
  <c r="J5305" i="18"/>
  <c r="K5305" i="18"/>
  <c r="J5306" i="18"/>
  <c r="K5306" i="18"/>
  <c r="J5307" i="18"/>
  <c r="K5307" i="18"/>
  <c r="J5308" i="18"/>
  <c r="K5308" i="18"/>
  <c r="J5309" i="18"/>
  <c r="K5309" i="18"/>
  <c r="J5310" i="18"/>
  <c r="K5310" i="18"/>
  <c r="J5311" i="18"/>
  <c r="K5311" i="18"/>
  <c r="J5312" i="18"/>
  <c r="K5312" i="18"/>
  <c r="J5313" i="18"/>
  <c r="K5313" i="18"/>
  <c r="J5314" i="18"/>
  <c r="K5314" i="18"/>
  <c r="J5315" i="18"/>
  <c r="K5315" i="18"/>
  <c r="J5316" i="18"/>
  <c r="K5316" i="18"/>
  <c r="J5317" i="18"/>
  <c r="K5317" i="18"/>
  <c r="J5318" i="18"/>
  <c r="K5318" i="18"/>
  <c r="J5319" i="18"/>
  <c r="K5319" i="18"/>
  <c r="J5320" i="18"/>
  <c r="K5320" i="18"/>
  <c r="J5321" i="18"/>
  <c r="K5321" i="18"/>
  <c r="J5322" i="18"/>
  <c r="K5322" i="18"/>
  <c r="J5323" i="18"/>
  <c r="K5323" i="18"/>
  <c r="J5324" i="18"/>
  <c r="K5324" i="18"/>
  <c r="J5325" i="18"/>
  <c r="K5325" i="18"/>
  <c r="J5326" i="18"/>
  <c r="K5326" i="18"/>
  <c r="J5327" i="18"/>
  <c r="K5327" i="18"/>
  <c r="J5328" i="18"/>
  <c r="K5328" i="18"/>
  <c r="J5329" i="18"/>
  <c r="K5329" i="18"/>
  <c r="J5330" i="18"/>
  <c r="K5330" i="18"/>
  <c r="J5331" i="18"/>
  <c r="K5331" i="18"/>
  <c r="J5332" i="18"/>
  <c r="K5332" i="18"/>
  <c r="J5333" i="18"/>
  <c r="K5333" i="18"/>
  <c r="J5334" i="18"/>
  <c r="K5334" i="18"/>
  <c r="J5335" i="18"/>
  <c r="K5335" i="18"/>
  <c r="J5336" i="18"/>
  <c r="K5336" i="18"/>
  <c r="J5337" i="18"/>
  <c r="K5337" i="18"/>
  <c r="J5338" i="18"/>
  <c r="K5338" i="18"/>
  <c r="J5339" i="18"/>
  <c r="K5339" i="18"/>
  <c r="J5340" i="18"/>
  <c r="K5340" i="18"/>
  <c r="J5341" i="18"/>
  <c r="K5341" i="18"/>
  <c r="J5342" i="18"/>
  <c r="K5342" i="18"/>
  <c r="J5343" i="18"/>
  <c r="K5343" i="18"/>
  <c r="J5344" i="18"/>
  <c r="K5344" i="18"/>
  <c r="J5345" i="18"/>
  <c r="K5345" i="18"/>
  <c r="J5346" i="18"/>
  <c r="K5346" i="18"/>
  <c r="J5347" i="18"/>
  <c r="K5347" i="18"/>
  <c r="J5348" i="18"/>
  <c r="K5348" i="18"/>
  <c r="J5349" i="18"/>
  <c r="K5349" i="18"/>
  <c r="J5350" i="18"/>
  <c r="K5350" i="18"/>
  <c r="J5351" i="18"/>
  <c r="K5351" i="18"/>
  <c r="J5352" i="18"/>
  <c r="K5352" i="18"/>
  <c r="J5353" i="18"/>
  <c r="K5353" i="18"/>
  <c r="J5354" i="18"/>
  <c r="K5354" i="18"/>
  <c r="J5355" i="18"/>
  <c r="K5355" i="18"/>
  <c r="J5356" i="18"/>
  <c r="K5356" i="18"/>
  <c r="J5357" i="18"/>
  <c r="K5357" i="18"/>
  <c r="J5358" i="18"/>
  <c r="K5358" i="18"/>
  <c r="J5359" i="18"/>
  <c r="K5359" i="18"/>
  <c r="J5360" i="18"/>
  <c r="K5360" i="18"/>
  <c r="J5361" i="18"/>
  <c r="K5361" i="18"/>
  <c r="J5362" i="18"/>
  <c r="K5362" i="18"/>
  <c r="J5363" i="18"/>
  <c r="K5363" i="18"/>
  <c r="J5364" i="18"/>
  <c r="K5364" i="18"/>
  <c r="J5365" i="18"/>
  <c r="K5365" i="18"/>
  <c r="J5366" i="18"/>
  <c r="K5366" i="18"/>
  <c r="J5367" i="18"/>
  <c r="K5367" i="18"/>
  <c r="J5368" i="18"/>
  <c r="K5368" i="18"/>
  <c r="J5369" i="18"/>
  <c r="K5369" i="18"/>
  <c r="J5370" i="18"/>
  <c r="K5370" i="18"/>
  <c r="J5371" i="18"/>
  <c r="K5371" i="18"/>
  <c r="J5372" i="18"/>
  <c r="K5372" i="18"/>
  <c r="J5373" i="18"/>
  <c r="K5373" i="18"/>
  <c r="J5374" i="18"/>
  <c r="K5374" i="18"/>
  <c r="J5375" i="18"/>
  <c r="K5375" i="18"/>
  <c r="J5376" i="18"/>
  <c r="K5376" i="18"/>
  <c r="J5377" i="18"/>
  <c r="K5377" i="18"/>
  <c r="J5378" i="18"/>
  <c r="K5378" i="18"/>
  <c r="J5379" i="18"/>
  <c r="K5379" i="18"/>
  <c r="J5380" i="18"/>
  <c r="K5380" i="18"/>
  <c r="J5381" i="18"/>
  <c r="K5381" i="18"/>
  <c r="J5382" i="18"/>
  <c r="K5382" i="18"/>
  <c r="J5383" i="18"/>
  <c r="K5383" i="18"/>
  <c r="J5384" i="18"/>
  <c r="K5384" i="18"/>
  <c r="J5385" i="18"/>
  <c r="K5385" i="18"/>
  <c r="J5386" i="18"/>
  <c r="K5386" i="18"/>
  <c r="J5387" i="18"/>
  <c r="K5387" i="18"/>
  <c r="J5388" i="18"/>
  <c r="K5388" i="18"/>
  <c r="J5389" i="18"/>
  <c r="K5389" i="18"/>
  <c r="J5390" i="18"/>
  <c r="K5390" i="18"/>
  <c r="J5391" i="18"/>
  <c r="K5391" i="18"/>
  <c r="J5392" i="18"/>
  <c r="K5392" i="18"/>
  <c r="J5393" i="18"/>
  <c r="K5393" i="18"/>
  <c r="J5394" i="18"/>
  <c r="K5394" i="18"/>
  <c r="J5395" i="18"/>
  <c r="K5395" i="18"/>
  <c r="J5396" i="18"/>
  <c r="K5396" i="18"/>
  <c r="J5397" i="18"/>
  <c r="K5397" i="18"/>
  <c r="J5398" i="18"/>
  <c r="K5398" i="18"/>
  <c r="J5399" i="18"/>
  <c r="K5399" i="18"/>
  <c r="J5400" i="18"/>
  <c r="K5400" i="18"/>
  <c r="J5401" i="18"/>
  <c r="K5401" i="18"/>
  <c r="J5402" i="18"/>
  <c r="K5402" i="18"/>
  <c r="J4803" i="18"/>
  <c r="K4803" i="18"/>
  <c r="J4205" i="18"/>
  <c r="K4205" i="18"/>
  <c r="J4206" i="18"/>
  <c r="K4206" i="18"/>
  <c r="J4207" i="18"/>
  <c r="J4208" i="18"/>
  <c r="K4208" i="18"/>
  <c r="J4209" i="18"/>
  <c r="K4209" i="18"/>
  <c r="J4210" i="18"/>
  <c r="J4211" i="18"/>
  <c r="K4211" i="18"/>
  <c r="J4212" i="18"/>
  <c r="K4212" i="18"/>
  <c r="J4213" i="18"/>
  <c r="J4214" i="18"/>
  <c r="K4214" i="18"/>
  <c r="J4215" i="18"/>
  <c r="K4215" i="18"/>
  <c r="J4216" i="18"/>
  <c r="J4217" i="18"/>
  <c r="K4217" i="18"/>
  <c r="J4218" i="18"/>
  <c r="K4218" i="18"/>
  <c r="J4219" i="18"/>
  <c r="J4220" i="18"/>
  <c r="K4220" i="18"/>
  <c r="J4221" i="18"/>
  <c r="K4221" i="18"/>
  <c r="J4222" i="18"/>
  <c r="J4223" i="18"/>
  <c r="K4223" i="18"/>
  <c r="J4224" i="18"/>
  <c r="K4224" i="18"/>
  <c r="J4225" i="18"/>
  <c r="J4226" i="18"/>
  <c r="K4226" i="18"/>
  <c r="J4227" i="18"/>
  <c r="K4227" i="18"/>
  <c r="J4228" i="18"/>
  <c r="J4229" i="18"/>
  <c r="K4229" i="18"/>
  <c r="J4230" i="18"/>
  <c r="K4230" i="18"/>
  <c r="J4231" i="18"/>
  <c r="J4232" i="18"/>
  <c r="K4232" i="18"/>
  <c r="J4233" i="18"/>
  <c r="K4233" i="18"/>
  <c r="J4234" i="18"/>
  <c r="J4235" i="18"/>
  <c r="K4235" i="18"/>
  <c r="J4236" i="18"/>
  <c r="K4236" i="18"/>
  <c r="J4237" i="18"/>
  <c r="J4238" i="18"/>
  <c r="K4238" i="18"/>
  <c r="J4239" i="18"/>
  <c r="K4239" i="18"/>
  <c r="J4240" i="18"/>
  <c r="J4241" i="18"/>
  <c r="K4241" i="18"/>
  <c r="J4242" i="18"/>
  <c r="K4242" i="18"/>
  <c r="J4243" i="18"/>
  <c r="J4244" i="18"/>
  <c r="K4244" i="18"/>
  <c r="J4245" i="18"/>
  <c r="K4245" i="18"/>
  <c r="J4246" i="18"/>
  <c r="J4247" i="18"/>
  <c r="K4247" i="18"/>
  <c r="J4248" i="18"/>
  <c r="K4248" i="18"/>
  <c r="J4249" i="18"/>
  <c r="J4250" i="18"/>
  <c r="K4250" i="18"/>
  <c r="J4251" i="18"/>
  <c r="K4251" i="18"/>
  <c r="J4252" i="18"/>
  <c r="J4253" i="18"/>
  <c r="K4253" i="18"/>
  <c r="J4254" i="18"/>
  <c r="K4254" i="18"/>
  <c r="J4255" i="18"/>
  <c r="J4256" i="18"/>
  <c r="K4256" i="18"/>
  <c r="J4257" i="18"/>
  <c r="K4257" i="18"/>
  <c r="J4258" i="18"/>
  <c r="J4259" i="18"/>
  <c r="K4259" i="18"/>
  <c r="J4260" i="18"/>
  <c r="K4260" i="18"/>
  <c r="J4261" i="18"/>
  <c r="J4262" i="18"/>
  <c r="K4262" i="18"/>
  <c r="J4263" i="18"/>
  <c r="K4263" i="18"/>
  <c r="J4264" i="18"/>
  <c r="J4265" i="18"/>
  <c r="K4265" i="18"/>
  <c r="J4266" i="18"/>
  <c r="K4266" i="18"/>
  <c r="J4267" i="18"/>
  <c r="J4268" i="18"/>
  <c r="K4268" i="18"/>
  <c r="J4269" i="18"/>
  <c r="K4269" i="18"/>
  <c r="J4270" i="18"/>
  <c r="J4271" i="18"/>
  <c r="K4271" i="18"/>
  <c r="J4272" i="18"/>
  <c r="K4272" i="18"/>
  <c r="J4273" i="18"/>
  <c r="J4274" i="18"/>
  <c r="K4274" i="18"/>
  <c r="J4275" i="18"/>
  <c r="K4275" i="18"/>
  <c r="J4276" i="18"/>
  <c r="J4277" i="18"/>
  <c r="K4277" i="18"/>
  <c r="J4278" i="18"/>
  <c r="K4278" i="18"/>
  <c r="J4279" i="18"/>
  <c r="J4280" i="18"/>
  <c r="K4280" i="18"/>
  <c r="J4281" i="18"/>
  <c r="K4281" i="18"/>
  <c r="J4282" i="18"/>
  <c r="J4283" i="18"/>
  <c r="K4283" i="18"/>
  <c r="J4284" i="18"/>
  <c r="K4284" i="18"/>
  <c r="J4285" i="18"/>
  <c r="J4286" i="18"/>
  <c r="K4286" i="18"/>
  <c r="J4287" i="18"/>
  <c r="K4287" i="18"/>
  <c r="J4288" i="18"/>
  <c r="J4289" i="18"/>
  <c r="K4289" i="18"/>
  <c r="J4290" i="18"/>
  <c r="K4290" i="18"/>
  <c r="J4291" i="18"/>
  <c r="J4292" i="18"/>
  <c r="K4292" i="18"/>
  <c r="J4293" i="18"/>
  <c r="K4293" i="18"/>
  <c r="J4294" i="18"/>
  <c r="J4295" i="18"/>
  <c r="K4295" i="18"/>
  <c r="J4296" i="18"/>
  <c r="K4296" i="18"/>
  <c r="J4297" i="18"/>
  <c r="J4298" i="18"/>
  <c r="K4298" i="18"/>
  <c r="J4299" i="18"/>
  <c r="K4299" i="18"/>
  <c r="J4300" i="18"/>
  <c r="J4301" i="18"/>
  <c r="K4301" i="18"/>
  <c r="J4302" i="18"/>
  <c r="K4302" i="18"/>
  <c r="J4303" i="18"/>
  <c r="J4304" i="18"/>
  <c r="K4304" i="18"/>
  <c r="J4305" i="18"/>
  <c r="K4305" i="18"/>
  <c r="J4306" i="18"/>
  <c r="J4307" i="18"/>
  <c r="K4307" i="18"/>
  <c r="J4308" i="18"/>
  <c r="K4308" i="18"/>
  <c r="J4309" i="18"/>
  <c r="J4310" i="18"/>
  <c r="K4310" i="18"/>
  <c r="J4311" i="18"/>
  <c r="K4311" i="18"/>
  <c r="J4312" i="18"/>
  <c r="J4313" i="18"/>
  <c r="K4313" i="18"/>
  <c r="J4314" i="18"/>
  <c r="K4314" i="18"/>
  <c r="J4315" i="18"/>
  <c r="J4316" i="18"/>
  <c r="K4316" i="18"/>
  <c r="J4317" i="18"/>
  <c r="K4317" i="18"/>
  <c r="J4318" i="18"/>
  <c r="J4319" i="18"/>
  <c r="K4319" i="18"/>
  <c r="J4320" i="18"/>
  <c r="K4320" i="18"/>
  <c r="J4321" i="18"/>
  <c r="J4322" i="18"/>
  <c r="K4322" i="18"/>
  <c r="J4323" i="18"/>
  <c r="K4323" i="18"/>
  <c r="J4324" i="18"/>
  <c r="J4325" i="18"/>
  <c r="K4325" i="18"/>
  <c r="J4326" i="18"/>
  <c r="K4326" i="18"/>
  <c r="J4327" i="18"/>
  <c r="J4328" i="18"/>
  <c r="K4328" i="18"/>
  <c r="J4329" i="18"/>
  <c r="K4329" i="18"/>
  <c r="J4330" i="18"/>
  <c r="J4331" i="18"/>
  <c r="K4331" i="18"/>
  <c r="J4332" i="18"/>
  <c r="K4332" i="18"/>
  <c r="J4333" i="18"/>
  <c r="J4334" i="18"/>
  <c r="K4334" i="18"/>
  <c r="J4335" i="18"/>
  <c r="K4335" i="18"/>
  <c r="J4336" i="18"/>
  <c r="J4337" i="18"/>
  <c r="K4337" i="18"/>
  <c r="J4338" i="18"/>
  <c r="K4338" i="18"/>
  <c r="J4339" i="18"/>
  <c r="J4340" i="18"/>
  <c r="K4340" i="18"/>
  <c r="J4341" i="18"/>
  <c r="K4341" i="18"/>
  <c r="J4342" i="18"/>
  <c r="J4343" i="18"/>
  <c r="K4343" i="18"/>
  <c r="J4344" i="18"/>
  <c r="K4344" i="18"/>
  <c r="J4345" i="18"/>
  <c r="J4346" i="18"/>
  <c r="K4346" i="18"/>
  <c r="J4347" i="18"/>
  <c r="K4347" i="18"/>
  <c r="J4348" i="18"/>
  <c r="J4349" i="18"/>
  <c r="K4349" i="18"/>
  <c r="J4350" i="18"/>
  <c r="K4350" i="18"/>
  <c r="J4351" i="18"/>
  <c r="J4352" i="18"/>
  <c r="K4352" i="18"/>
  <c r="J4353" i="18"/>
  <c r="K4353" i="18"/>
  <c r="J4354" i="18"/>
  <c r="J4355" i="18"/>
  <c r="K4355" i="18"/>
  <c r="J4356" i="18"/>
  <c r="K4356" i="18"/>
  <c r="J4357" i="18"/>
  <c r="J4358" i="18"/>
  <c r="K4358" i="18"/>
  <c r="J4359" i="18"/>
  <c r="K4359" i="18"/>
  <c r="J4360" i="18"/>
  <c r="J4361" i="18"/>
  <c r="K4361" i="18"/>
  <c r="J4362" i="18"/>
  <c r="K4362" i="18"/>
  <c r="J4363" i="18"/>
  <c r="J4364" i="18"/>
  <c r="K4364" i="18"/>
  <c r="J4365" i="18"/>
  <c r="K4365" i="18"/>
  <c r="J4366" i="18"/>
  <c r="J4367" i="18"/>
  <c r="K4367" i="18"/>
  <c r="J4368" i="18"/>
  <c r="K4368" i="18"/>
  <c r="J4369" i="18"/>
  <c r="J4370" i="18"/>
  <c r="K4370" i="18"/>
  <c r="J4371" i="18"/>
  <c r="K4371" i="18"/>
  <c r="J4372" i="18"/>
  <c r="J4373" i="18"/>
  <c r="K4373" i="18"/>
  <c r="J4374" i="18"/>
  <c r="K4374" i="18"/>
  <c r="J4375" i="18"/>
  <c r="J4376" i="18"/>
  <c r="K4376" i="18"/>
  <c r="J4377" i="18"/>
  <c r="K4377" i="18"/>
  <c r="J4378" i="18"/>
  <c r="J4379" i="18"/>
  <c r="K4379" i="18"/>
  <c r="J4380" i="18"/>
  <c r="K4380" i="18"/>
  <c r="J4381" i="18"/>
  <c r="J4382" i="18"/>
  <c r="K4382" i="18"/>
  <c r="J4383" i="18"/>
  <c r="K4383" i="18"/>
  <c r="J4384" i="18"/>
  <c r="J4385" i="18"/>
  <c r="K4385" i="18"/>
  <c r="J4386" i="18"/>
  <c r="K4386" i="18"/>
  <c r="J4387" i="18"/>
  <c r="J4388" i="18"/>
  <c r="K4388" i="18"/>
  <c r="J4389" i="18"/>
  <c r="K4389" i="18"/>
  <c r="J4390" i="18"/>
  <c r="J4391" i="18"/>
  <c r="K4391" i="18"/>
  <c r="J4392" i="18"/>
  <c r="K4392" i="18"/>
  <c r="J4393" i="18"/>
  <c r="J4394" i="18"/>
  <c r="K4394" i="18"/>
  <c r="J4395" i="18"/>
  <c r="K4395" i="18"/>
  <c r="J4396" i="18"/>
  <c r="J4397" i="18"/>
  <c r="K4397" i="18"/>
  <c r="J4398" i="18"/>
  <c r="K4398" i="18"/>
  <c r="J4399" i="18"/>
  <c r="J4400" i="18"/>
  <c r="K4400" i="18"/>
  <c r="J4401" i="18"/>
  <c r="K4401" i="18"/>
  <c r="J4402" i="18"/>
  <c r="J4403" i="18"/>
  <c r="K4403" i="18"/>
  <c r="J4404" i="18"/>
  <c r="K4404" i="18"/>
  <c r="J4405" i="18"/>
  <c r="J4406" i="18"/>
  <c r="K4406" i="18"/>
  <c r="J4407" i="18"/>
  <c r="K4407" i="18"/>
  <c r="J4408" i="18"/>
  <c r="J4409" i="18"/>
  <c r="K4409" i="18"/>
  <c r="J4410" i="18"/>
  <c r="K4410" i="18"/>
  <c r="J4411" i="18"/>
  <c r="J4412" i="18"/>
  <c r="K4412" i="18"/>
  <c r="J4413" i="18"/>
  <c r="K4413" i="18"/>
  <c r="J4414" i="18"/>
  <c r="J4415" i="18"/>
  <c r="K4415" i="18"/>
  <c r="J4416" i="18"/>
  <c r="K4416" i="18"/>
  <c r="J4417" i="18"/>
  <c r="J4418" i="18"/>
  <c r="K4418" i="18"/>
  <c r="J4419" i="18"/>
  <c r="K4419" i="18"/>
  <c r="J4420" i="18"/>
  <c r="J4421" i="18"/>
  <c r="K4421" i="18"/>
  <c r="J4422" i="18"/>
  <c r="K4422" i="18"/>
  <c r="J4423" i="18"/>
  <c r="J4424" i="18"/>
  <c r="K4424" i="18"/>
  <c r="J4425" i="18"/>
  <c r="K4425" i="18"/>
  <c r="J4426" i="18"/>
  <c r="J4427" i="18"/>
  <c r="K4427" i="18"/>
  <c r="J4428" i="18"/>
  <c r="K4428" i="18"/>
  <c r="J4429" i="18"/>
  <c r="J4430" i="18"/>
  <c r="K4430" i="18"/>
  <c r="J4431" i="18"/>
  <c r="K4431" i="18"/>
  <c r="J4432" i="18"/>
  <c r="J4433" i="18"/>
  <c r="K4433" i="18"/>
  <c r="J4434" i="18"/>
  <c r="K4434" i="18"/>
  <c r="J4435" i="18"/>
  <c r="J4436" i="18"/>
  <c r="K4436" i="18"/>
  <c r="J4437" i="18"/>
  <c r="K4437" i="18"/>
  <c r="J4438" i="18"/>
  <c r="J4439" i="18"/>
  <c r="K4439" i="18"/>
  <c r="J4440" i="18"/>
  <c r="K4440" i="18"/>
  <c r="J4441" i="18"/>
  <c r="J4442" i="18"/>
  <c r="K4442" i="18"/>
  <c r="J4443" i="18"/>
  <c r="K4443" i="18"/>
  <c r="J4444" i="18"/>
  <c r="J4445" i="18"/>
  <c r="K4445" i="18"/>
  <c r="J4446" i="18"/>
  <c r="K4446" i="18"/>
  <c r="J4447" i="18"/>
  <c r="J4448" i="18"/>
  <c r="K4448" i="18"/>
  <c r="J4449" i="18"/>
  <c r="K4449" i="18"/>
  <c r="J4450" i="18"/>
  <c r="J4451" i="18"/>
  <c r="K4451" i="18"/>
  <c r="J4452" i="18"/>
  <c r="K4452" i="18"/>
  <c r="J4453" i="18"/>
  <c r="J4454" i="18"/>
  <c r="K4454" i="18"/>
  <c r="J4455" i="18"/>
  <c r="K4455" i="18"/>
  <c r="J4456" i="18"/>
  <c r="J4457" i="18"/>
  <c r="K4457" i="18"/>
  <c r="J4458" i="18"/>
  <c r="K4458" i="18"/>
  <c r="J4459" i="18"/>
  <c r="J4460" i="18"/>
  <c r="K4460" i="18"/>
  <c r="J4461" i="18"/>
  <c r="K4461" i="18"/>
  <c r="J4462" i="18"/>
  <c r="J4463" i="18"/>
  <c r="K4463" i="18"/>
  <c r="J4464" i="18"/>
  <c r="K4464" i="18"/>
  <c r="J4465" i="18"/>
  <c r="J4466" i="18"/>
  <c r="K4466" i="18"/>
  <c r="J4467" i="18"/>
  <c r="K4467" i="18"/>
  <c r="J4468" i="18"/>
  <c r="J4469" i="18"/>
  <c r="K4469" i="18"/>
  <c r="J4470" i="18"/>
  <c r="K4470" i="18"/>
  <c r="J4471" i="18"/>
  <c r="J4472" i="18"/>
  <c r="K4472" i="18"/>
  <c r="J4473" i="18"/>
  <c r="K4473" i="18"/>
  <c r="J4474" i="18"/>
  <c r="J4475" i="18"/>
  <c r="K4475" i="18"/>
  <c r="J4476" i="18"/>
  <c r="K4476" i="18"/>
  <c r="J4477" i="18"/>
  <c r="J4478" i="18"/>
  <c r="K4478" i="18"/>
  <c r="J4479" i="18"/>
  <c r="K4479" i="18"/>
  <c r="J4480" i="18"/>
  <c r="J4481" i="18"/>
  <c r="K4481" i="18"/>
  <c r="J4482" i="18"/>
  <c r="K4482" i="18"/>
  <c r="J4483" i="18"/>
  <c r="J4484" i="18"/>
  <c r="K4484" i="18"/>
  <c r="J4485" i="18"/>
  <c r="K4485" i="18"/>
  <c r="J4486" i="18"/>
  <c r="J4487" i="18"/>
  <c r="K4487" i="18"/>
  <c r="J4488" i="18"/>
  <c r="K4488" i="18"/>
  <c r="J4489" i="18"/>
  <c r="J4490" i="18"/>
  <c r="K4490" i="18"/>
  <c r="J4491" i="18"/>
  <c r="K4491" i="18"/>
  <c r="J4492" i="18"/>
  <c r="J4493" i="18"/>
  <c r="K4493" i="18"/>
  <c r="J4494" i="18"/>
  <c r="K4494" i="18"/>
  <c r="J4495" i="18"/>
  <c r="J4496" i="18"/>
  <c r="K4496" i="18"/>
  <c r="J4497" i="18"/>
  <c r="K4497" i="18"/>
  <c r="J4498" i="18"/>
  <c r="J4499" i="18"/>
  <c r="K4499" i="18"/>
  <c r="J4500" i="18"/>
  <c r="K4500" i="18"/>
  <c r="J4501" i="18"/>
  <c r="K4501" i="18"/>
  <c r="J4502" i="18"/>
  <c r="K4502" i="18"/>
  <c r="J4503" i="18"/>
  <c r="K4503" i="18"/>
  <c r="J4504" i="18"/>
  <c r="K4504" i="18"/>
  <c r="J4505" i="18"/>
  <c r="K4505" i="18"/>
  <c r="J4506" i="18"/>
  <c r="K4506" i="18"/>
  <c r="J4507" i="18"/>
  <c r="K4507" i="18"/>
  <c r="J4508" i="18"/>
  <c r="K4508" i="18"/>
  <c r="J4509" i="18"/>
  <c r="K4509" i="18"/>
  <c r="J4510" i="18"/>
  <c r="K4510" i="18"/>
  <c r="J4511" i="18"/>
  <c r="K4511" i="18"/>
  <c r="J4512" i="18"/>
  <c r="K4512" i="18"/>
  <c r="J4513" i="18"/>
  <c r="K4513" i="18"/>
  <c r="J4514" i="18"/>
  <c r="K4514" i="18"/>
  <c r="J4515" i="18"/>
  <c r="K4515" i="18"/>
  <c r="J4516" i="18"/>
  <c r="K4516" i="18"/>
  <c r="J4517" i="18"/>
  <c r="K4517" i="18"/>
  <c r="J4518" i="18"/>
  <c r="K4518" i="18"/>
  <c r="J4519" i="18"/>
  <c r="K4519" i="18"/>
  <c r="J4520" i="18"/>
  <c r="K4520" i="18"/>
  <c r="J4521" i="18"/>
  <c r="K4521" i="18"/>
  <c r="J4522" i="18"/>
  <c r="K4522" i="18"/>
  <c r="J4523" i="18"/>
  <c r="K4523" i="18"/>
  <c r="J4524" i="18"/>
  <c r="K4524" i="18"/>
  <c r="J4525" i="18"/>
  <c r="K4525" i="18"/>
  <c r="J4526" i="18"/>
  <c r="K4526" i="18"/>
  <c r="J4527" i="18"/>
  <c r="K4527" i="18"/>
  <c r="J4528" i="18"/>
  <c r="K4528" i="18"/>
  <c r="J4529" i="18"/>
  <c r="K4529" i="18"/>
  <c r="J4530" i="18"/>
  <c r="K4530" i="18"/>
  <c r="J4531" i="18"/>
  <c r="K4531" i="18"/>
  <c r="J4532" i="18"/>
  <c r="K4532" i="18"/>
  <c r="J4533" i="18"/>
  <c r="K4533" i="18"/>
  <c r="J4534" i="18"/>
  <c r="K4534" i="18"/>
  <c r="J4535" i="18"/>
  <c r="K4535" i="18"/>
  <c r="J4536" i="18"/>
  <c r="K4536" i="18"/>
  <c r="J4537" i="18"/>
  <c r="K4537" i="18"/>
  <c r="J4538" i="18"/>
  <c r="K4538" i="18"/>
  <c r="J4539" i="18"/>
  <c r="K4539" i="18"/>
  <c r="J4540" i="18"/>
  <c r="K4540" i="18"/>
  <c r="J4541" i="18"/>
  <c r="K4541" i="18"/>
  <c r="J4542" i="18"/>
  <c r="K4542" i="18"/>
  <c r="J4543" i="18"/>
  <c r="K4543" i="18"/>
  <c r="J4544" i="18"/>
  <c r="K4544" i="18"/>
  <c r="J4545" i="18"/>
  <c r="K4545" i="18"/>
  <c r="J4546" i="18"/>
  <c r="K4546" i="18"/>
  <c r="J4547" i="18"/>
  <c r="K4547" i="18"/>
  <c r="J4548" i="18"/>
  <c r="K4548" i="18"/>
  <c r="J4549" i="18"/>
  <c r="K4549" i="18"/>
  <c r="J4550" i="18"/>
  <c r="K4550" i="18"/>
  <c r="J4551" i="18"/>
  <c r="K4551" i="18"/>
  <c r="J4552" i="18"/>
  <c r="K4552" i="18"/>
  <c r="J4553" i="18"/>
  <c r="K4553" i="18"/>
  <c r="J4554" i="18"/>
  <c r="K4554" i="18"/>
  <c r="J4555" i="18"/>
  <c r="K4555" i="18"/>
  <c r="J4556" i="18"/>
  <c r="K4556" i="18"/>
  <c r="J4557" i="18"/>
  <c r="K4557" i="18"/>
  <c r="J4558" i="18"/>
  <c r="K4558" i="18"/>
  <c r="J4559" i="18"/>
  <c r="K4559" i="18"/>
  <c r="J4560" i="18"/>
  <c r="K4560" i="18"/>
  <c r="J4561" i="18"/>
  <c r="K4561" i="18"/>
  <c r="J4562" i="18"/>
  <c r="K4562" i="18"/>
  <c r="J4563" i="18"/>
  <c r="K4563" i="18"/>
  <c r="J4564" i="18"/>
  <c r="K4564" i="18"/>
  <c r="J4565" i="18"/>
  <c r="K4565" i="18"/>
  <c r="J4566" i="18"/>
  <c r="K4566" i="18"/>
  <c r="J4567" i="18"/>
  <c r="K4567" i="18"/>
  <c r="J4568" i="18"/>
  <c r="K4568" i="18"/>
  <c r="J4569" i="18"/>
  <c r="K4569" i="18"/>
  <c r="J4570" i="18"/>
  <c r="K4570" i="18"/>
  <c r="J4571" i="18"/>
  <c r="K4571" i="18"/>
  <c r="J4572" i="18"/>
  <c r="K4572" i="18"/>
  <c r="J4573" i="18"/>
  <c r="K4573" i="18"/>
  <c r="J4574" i="18"/>
  <c r="K4574" i="18"/>
  <c r="J4575" i="18"/>
  <c r="K4575" i="18"/>
  <c r="J4576" i="18"/>
  <c r="K4576" i="18"/>
  <c r="J4577" i="18"/>
  <c r="K4577" i="18"/>
  <c r="J4578" i="18"/>
  <c r="K4578" i="18"/>
  <c r="J4579" i="18"/>
  <c r="K4579" i="18"/>
  <c r="J4580" i="18"/>
  <c r="K4580" i="18"/>
  <c r="J4581" i="18"/>
  <c r="K4581" i="18"/>
  <c r="J4582" i="18"/>
  <c r="K4582" i="18"/>
  <c r="J4583" i="18"/>
  <c r="K4583" i="18"/>
  <c r="J4584" i="18"/>
  <c r="K4584" i="18"/>
  <c r="J4585" i="18"/>
  <c r="K4585" i="18"/>
  <c r="J4586" i="18"/>
  <c r="K4586" i="18"/>
  <c r="J4587" i="18"/>
  <c r="K4587" i="18"/>
  <c r="J4588" i="18"/>
  <c r="K4588" i="18"/>
  <c r="J4589" i="18"/>
  <c r="K4589" i="18"/>
  <c r="J4590" i="18"/>
  <c r="K4590" i="18"/>
  <c r="J4591" i="18"/>
  <c r="K4591" i="18"/>
  <c r="J4592" i="18"/>
  <c r="K4592" i="18"/>
  <c r="J4593" i="18"/>
  <c r="K4593" i="18"/>
  <c r="J4594" i="18"/>
  <c r="K4594" i="18"/>
  <c r="J4595" i="18"/>
  <c r="K4595" i="18"/>
  <c r="J4596" i="18"/>
  <c r="K4596" i="18"/>
  <c r="J4597" i="18"/>
  <c r="K4597" i="18"/>
  <c r="J4598" i="18"/>
  <c r="K4598" i="18"/>
  <c r="J4599" i="18"/>
  <c r="K4599" i="18"/>
  <c r="J4600" i="18"/>
  <c r="K4600" i="18"/>
  <c r="J4601" i="18"/>
  <c r="K4601" i="18"/>
  <c r="J4602" i="18"/>
  <c r="K4602" i="18"/>
  <c r="J4603" i="18"/>
  <c r="K4603" i="18"/>
  <c r="J4604" i="18"/>
  <c r="K4604" i="18"/>
  <c r="J4605" i="18"/>
  <c r="K4605" i="18"/>
  <c r="J4606" i="18"/>
  <c r="K4606" i="18"/>
  <c r="J4607" i="18"/>
  <c r="K4607" i="18"/>
  <c r="J4608" i="18"/>
  <c r="K4608" i="18"/>
  <c r="J4609" i="18"/>
  <c r="K4609" i="18"/>
  <c r="J4610" i="18"/>
  <c r="K4610" i="18"/>
  <c r="J4611" i="18"/>
  <c r="K4611" i="18"/>
  <c r="J4612" i="18"/>
  <c r="K4612" i="18"/>
  <c r="J4613" i="18"/>
  <c r="K4613" i="18"/>
  <c r="J4614" i="18"/>
  <c r="K4614" i="18"/>
  <c r="J4615" i="18"/>
  <c r="K4615" i="18"/>
  <c r="J4616" i="18"/>
  <c r="K4616" i="18"/>
  <c r="J4617" i="18"/>
  <c r="K4617" i="18"/>
  <c r="J4618" i="18"/>
  <c r="K4618" i="18"/>
  <c r="J4619" i="18"/>
  <c r="K4619" i="18"/>
  <c r="J4620" i="18"/>
  <c r="K4620" i="18"/>
  <c r="J4621" i="18"/>
  <c r="K4621" i="18"/>
  <c r="J4622" i="18"/>
  <c r="K4622" i="18"/>
  <c r="J4623" i="18"/>
  <c r="K4623" i="18"/>
  <c r="J4624" i="18"/>
  <c r="K4624" i="18"/>
  <c r="J4625" i="18"/>
  <c r="K4625" i="18"/>
  <c r="J4626" i="18"/>
  <c r="K4626" i="18"/>
  <c r="J4627" i="18"/>
  <c r="K4627" i="18"/>
  <c r="J4628" i="18"/>
  <c r="K4628" i="18"/>
  <c r="J4629" i="18"/>
  <c r="K4629" i="18"/>
  <c r="J4630" i="18"/>
  <c r="K4630" i="18"/>
  <c r="J4631" i="18"/>
  <c r="K4631" i="18"/>
  <c r="J4632" i="18"/>
  <c r="K4632" i="18"/>
  <c r="J4633" i="18"/>
  <c r="K4633" i="18"/>
  <c r="J4634" i="18"/>
  <c r="K4634" i="18"/>
  <c r="J4635" i="18"/>
  <c r="K4635" i="18"/>
  <c r="J4636" i="18"/>
  <c r="K4636" i="18"/>
  <c r="J4637" i="18"/>
  <c r="K4637" i="18"/>
  <c r="J4638" i="18"/>
  <c r="K4638" i="18"/>
  <c r="J4639" i="18"/>
  <c r="K4639" i="18"/>
  <c r="J4640" i="18"/>
  <c r="K4640" i="18"/>
  <c r="J4641" i="18"/>
  <c r="K4641" i="18"/>
  <c r="J4642" i="18"/>
  <c r="K4642" i="18"/>
  <c r="J4643" i="18"/>
  <c r="K4643" i="18"/>
  <c r="J4644" i="18"/>
  <c r="K4644" i="18"/>
  <c r="J4645" i="18"/>
  <c r="K4645" i="18"/>
  <c r="J4646" i="18"/>
  <c r="K4646" i="18"/>
  <c r="J4647" i="18"/>
  <c r="K4647" i="18"/>
  <c r="J4648" i="18"/>
  <c r="K4648" i="18"/>
  <c r="J4649" i="18"/>
  <c r="K4649" i="18"/>
  <c r="J4650" i="18"/>
  <c r="K4650" i="18"/>
  <c r="J4651" i="18"/>
  <c r="K4651" i="18"/>
  <c r="J4652" i="18"/>
  <c r="K4652" i="18"/>
  <c r="J4653" i="18"/>
  <c r="K4653" i="18"/>
  <c r="J4654" i="18"/>
  <c r="K4654" i="18"/>
  <c r="J4655" i="18"/>
  <c r="K4655" i="18"/>
  <c r="J4656" i="18"/>
  <c r="K4656" i="18"/>
  <c r="J4657" i="18"/>
  <c r="K4657" i="18"/>
  <c r="J4658" i="18"/>
  <c r="K4658" i="18"/>
  <c r="J4659" i="18"/>
  <c r="K4659" i="18"/>
  <c r="J4660" i="18"/>
  <c r="K4660" i="18"/>
  <c r="J4661" i="18"/>
  <c r="K4661" i="18"/>
  <c r="J4662" i="18"/>
  <c r="K4662" i="18"/>
  <c r="J4663" i="18"/>
  <c r="K4663" i="18"/>
  <c r="J4664" i="18"/>
  <c r="K4664" i="18"/>
  <c r="J4665" i="18"/>
  <c r="K4665" i="18"/>
  <c r="J4666" i="18"/>
  <c r="K4666" i="18"/>
  <c r="J4667" i="18"/>
  <c r="K4667" i="18"/>
  <c r="J4668" i="18"/>
  <c r="K4668" i="18"/>
  <c r="J4669" i="18"/>
  <c r="K4669" i="18"/>
  <c r="J4670" i="18"/>
  <c r="K4670" i="18"/>
  <c r="J4671" i="18"/>
  <c r="K4671" i="18"/>
  <c r="J4672" i="18"/>
  <c r="K4672" i="18"/>
  <c r="J4673" i="18"/>
  <c r="K4673" i="18"/>
  <c r="J4674" i="18"/>
  <c r="K4674" i="18"/>
  <c r="J4675" i="18"/>
  <c r="K4675" i="18"/>
  <c r="J4676" i="18"/>
  <c r="K4676" i="18"/>
  <c r="J4677" i="18"/>
  <c r="K4677" i="18"/>
  <c r="J4678" i="18"/>
  <c r="K4678" i="18"/>
  <c r="J4679" i="18"/>
  <c r="K4679" i="18"/>
  <c r="J4680" i="18"/>
  <c r="K4680" i="18"/>
  <c r="J4681" i="18"/>
  <c r="K4681" i="18"/>
  <c r="J4682" i="18"/>
  <c r="K4682" i="18"/>
  <c r="J4683" i="18"/>
  <c r="K4683" i="18"/>
  <c r="J4684" i="18"/>
  <c r="K4684" i="18"/>
  <c r="J4685" i="18"/>
  <c r="K4685" i="18"/>
  <c r="J4686" i="18"/>
  <c r="K4686" i="18"/>
  <c r="J4687" i="18"/>
  <c r="K4687" i="18"/>
  <c r="J4688" i="18"/>
  <c r="K4688" i="18"/>
  <c r="J4689" i="18"/>
  <c r="K4689" i="18"/>
  <c r="J4690" i="18"/>
  <c r="K4690" i="18"/>
  <c r="J4691" i="18"/>
  <c r="K4691" i="18"/>
  <c r="J4692" i="18"/>
  <c r="K4692" i="18"/>
  <c r="J4693" i="18"/>
  <c r="K4693" i="18"/>
  <c r="J4694" i="18"/>
  <c r="K4694" i="18"/>
  <c r="J4695" i="18"/>
  <c r="K4695" i="18"/>
  <c r="J4696" i="18"/>
  <c r="K4696" i="18"/>
  <c r="J4697" i="18"/>
  <c r="K4697" i="18"/>
  <c r="J4698" i="18"/>
  <c r="K4698" i="18"/>
  <c r="J4699" i="18"/>
  <c r="K4699" i="18"/>
  <c r="J4700" i="18"/>
  <c r="K4700" i="18"/>
  <c r="J4701" i="18"/>
  <c r="K4701" i="18"/>
  <c r="J4702" i="18"/>
  <c r="K4702" i="18"/>
  <c r="J4703" i="18"/>
  <c r="K4703" i="18"/>
  <c r="J4704" i="18"/>
  <c r="K4704" i="18"/>
  <c r="J4705" i="18"/>
  <c r="K4705" i="18"/>
  <c r="J4706" i="18"/>
  <c r="K4706" i="18"/>
  <c r="J4707" i="18"/>
  <c r="K4707" i="18"/>
  <c r="J4708" i="18"/>
  <c r="K4708" i="18"/>
  <c r="J4709" i="18"/>
  <c r="K4709" i="18"/>
  <c r="J4710" i="18"/>
  <c r="K4710" i="18"/>
  <c r="J4711" i="18"/>
  <c r="K4711" i="18"/>
  <c r="J4712" i="18"/>
  <c r="K4712" i="18"/>
  <c r="J4713" i="18"/>
  <c r="K4713" i="18"/>
  <c r="J4714" i="18"/>
  <c r="K4714" i="18"/>
  <c r="J4715" i="18"/>
  <c r="K4715" i="18"/>
  <c r="J4716" i="18"/>
  <c r="K4716" i="18"/>
  <c r="J4717" i="18"/>
  <c r="K4717" i="18"/>
  <c r="J4718" i="18"/>
  <c r="K4718" i="18"/>
  <c r="J4719" i="18"/>
  <c r="K4719" i="18"/>
  <c r="J4720" i="18"/>
  <c r="K4720" i="18"/>
  <c r="J4721" i="18"/>
  <c r="K4721" i="18"/>
  <c r="J4722" i="18"/>
  <c r="K4722" i="18"/>
  <c r="J4723" i="18"/>
  <c r="K4723" i="18"/>
  <c r="J4724" i="18"/>
  <c r="K4724" i="18"/>
  <c r="J4725" i="18"/>
  <c r="K4725" i="18"/>
  <c r="J4726" i="18"/>
  <c r="K4726" i="18"/>
  <c r="J4727" i="18"/>
  <c r="K4727" i="18"/>
  <c r="J4728" i="18"/>
  <c r="K4728" i="18"/>
  <c r="J4729" i="18"/>
  <c r="K4729" i="18"/>
  <c r="J4730" i="18"/>
  <c r="K4730" i="18"/>
  <c r="J4731" i="18"/>
  <c r="K4731" i="18"/>
  <c r="J4732" i="18"/>
  <c r="K4732" i="18"/>
  <c r="J4733" i="18"/>
  <c r="K4733" i="18"/>
  <c r="J4734" i="18"/>
  <c r="K4734" i="18"/>
  <c r="J4735" i="18"/>
  <c r="K4735" i="18"/>
  <c r="J4736" i="18"/>
  <c r="K4736" i="18"/>
  <c r="J4737" i="18"/>
  <c r="K4737" i="18"/>
  <c r="J4738" i="18"/>
  <c r="K4738" i="18"/>
  <c r="J4739" i="18"/>
  <c r="K4739" i="18"/>
  <c r="J4740" i="18"/>
  <c r="K4740" i="18"/>
  <c r="J4741" i="18"/>
  <c r="K4741" i="18"/>
  <c r="J4742" i="18"/>
  <c r="K4742" i="18"/>
  <c r="J4743" i="18"/>
  <c r="K4743" i="18"/>
  <c r="J4744" i="18"/>
  <c r="K4744" i="18"/>
  <c r="J4745" i="18"/>
  <c r="K4745" i="18"/>
  <c r="J4746" i="18"/>
  <c r="K4746" i="18"/>
  <c r="J4747" i="18"/>
  <c r="K4747" i="18"/>
  <c r="J4748" i="18"/>
  <c r="K4748" i="18"/>
  <c r="J4749" i="18"/>
  <c r="K4749" i="18"/>
  <c r="J4750" i="18"/>
  <c r="K4750" i="18"/>
  <c r="J4751" i="18"/>
  <c r="K4751" i="18"/>
  <c r="J4752" i="18"/>
  <c r="K4752" i="18"/>
  <c r="J4753" i="18"/>
  <c r="K4753" i="18"/>
  <c r="J4754" i="18"/>
  <c r="K4754" i="18"/>
  <c r="J4755" i="18"/>
  <c r="K4755" i="18"/>
  <c r="J4756" i="18"/>
  <c r="K4756" i="18"/>
  <c r="J4757" i="18"/>
  <c r="K4757" i="18"/>
  <c r="J4758" i="18"/>
  <c r="K4758" i="18"/>
  <c r="J4759" i="18"/>
  <c r="K4759" i="18"/>
  <c r="J4760" i="18"/>
  <c r="K4760" i="18"/>
  <c r="J4761" i="18"/>
  <c r="K4761" i="18"/>
  <c r="J4762" i="18"/>
  <c r="K4762" i="18"/>
  <c r="J4763" i="18"/>
  <c r="K4763" i="18"/>
  <c r="J4764" i="18"/>
  <c r="K4764" i="18"/>
  <c r="J4765" i="18"/>
  <c r="K4765" i="18"/>
  <c r="J4766" i="18"/>
  <c r="K4766" i="18"/>
  <c r="J4767" i="18"/>
  <c r="K4767" i="18"/>
  <c r="J4768" i="18"/>
  <c r="K4768" i="18"/>
  <c r="J4769" i="18"/>
  <c r="K4769" i="18"/>
  <c r="J4770" i="18"/>
  <c r="K4770" i="18"/>
  <c r="J4771" i="18"/>
  <c r="K4771" i="18"/>
  <c r="J4772" i="18"/>
  <c r="K4772" i="18"/>
  <c r="J4773" i="18"/>
  <c r="K4773" i="18"/>
  <c r="J4774" i="18"/>
  <c r="K4774" i="18"/>
  <c r="J4775" i="18"/>
  <c r="K4775" i="18"/>
  <c r="J4776" i="18"/>
  <c r="K4776" i="18"/>
  <c r="J4777" i="18"/>
  <c r="K4777" i="18"/>
  <c r="J4778" i="18"/>
  <c r="K4778" i="18"/>
  <c r="J4779" i="18"/>
  <c r="K4779" i="18"/>
  <c r="J4780" i="18"/>
  <c r="K4780" i="18"/>
  <c r="J4781" i="18"/>
  <c r="K4781" i="18"/>
  <c r="J4782" i="18"/>
  <c r="K4782" i="18"/>
  <c r="J4783" i="18"/>
  <c r="K4783" i="18"/>
  <c r="J4784" i="18"/>
  <c r="K4784" i="18"/>
  <c r="J4785" i="18"/>
  <c r="K4785" i="18"/>
  <c r="J4786" i="18"/>
  <c r="K4786" i="18"/>
  <c r="J4787" i="18"/>
  <c r="K4787" i="18"/>
  <c r="J4788" i="18"/>
  <c r="K4788" i="18"/>
  <c r="J4789" i="18"/>
  <c r="K4789" i="18"/>
  <c r="J4790" i="18"/>
  <c r="K4790" i="18"/>
  <c r="J4791" i="18"/>
  <c r="K4791" i="18"/>
  <c r="J4792" i="18"/>
  <c r="K4792" i="18"/>
  <c r="J4793" i="18"/>
  <c r="K4793" i="18"/>
  <c r="J4794" i="18"/>
  <c r="K4794" i="18"/>
  <c r="J4795" i="18"/>
  <c r="K4795" i="18"/>
  <c r="J4796" i="18"/>
  <c r="K4796" i="18"/>
  <c r="J4797" i="18"/>
  <c r="K4797" i="18"/>
  <c r="J4798" i="18"/>
  <c r="K4798" i="18"/>
  <c r="J4799" i="18"/>
  <c r="K4799" i="18"/>
  <c r="J4800" i="18"/>
  <c r="K4800" i="18"/>
  <c r="J4801" i="18"/>
  <c r="K4801" i="18"/>
  <c r="J4802" i="18"/>
  <c r="K4802" i="18"/>
  <c r="J4203" i="18"/>
  <c r="K4203" i="18"/>
  <c r="J3605" i="18"/>
  <c r="K3605" i="18"/>
  <c r="J3606" i="18"/>
  <c r="K3606" i="18"/>
  <c r="J3607" i="18"/>
  <c r="J3608" i="18"/>
  <c r="K3608" i="18"/>
  <c r="J3609" i="18"/>
  <c r="K3609" i="18"/>
  <c r="J3610" i="18"/>
  <c r="J3611" i="18"/>
  <c r="K3611" i="18"/>
  <c r="J3612" i="18"/>
  <c r="K3612" i="18"/>
  <c r="J3613" i="18"/>
  <c r="J3614" i="18"/>
  <c r="K3614" i="18"/>
  <c r="J3615" i="18"/>
  <c r="K3615" i="18"/>
  <c r="J3616" i="18"/>
  <c r="J3617" i="18"/>
  <c r="K3617" i="18"/>
  <c r="J3618" i="18"/>
  <c r="K3618" i="18"/>
  <c r="J3619" i="18"/>
  <c r="J3620" i="18"/>
  <c r="K3620" i="18"/>
  <c r="J3621" i="18"/>
  <c r="K3621" i="18"/>
  <c r="J3622" i="18"/>
  <c r="J3623" i="18"/>
  <c r="K3623" i="18"/>
  <c r="J3624" i="18"/>
  <c r="K3624" i="18"/>
  <c r="J3625" i="18"/>
  <c r="J3626" i="18"/>
  <c r="K3626" i="18"/>
  <c r="J3627" i="18"/>
  <c r="K3627" i="18"/>
  <c r="J3628" i="18"/>
  <c r="J3629" i="18"/>
  <c r="K3629" i="18"/>
  <c r="J3630" i="18"/>
  <c r="K3630" i="18"/>
  <c r="J3631" i="18"/>
  <c r="J3632" i="18"/>
  <c r="K3632" i="18"/>
  <c r="J3633" i="18"/>
  <c r="K3633" i="18"/>
  <c r="J3634" i="18"/>
  <c r="J3635" i="18"/>
  <c r="K3635" i="18"/>
  <c r="J3636" i="18"/>
  <c r="K3636" i="18"/>
  <c r="J3637" i="18"/>
  <c r="J3638" i="18"/>
  <c r="K3638" i="18"/>
  <c r="J3639" i="18"/>
  <c r="K3639" i="18"/>
  <c r="J3640" i="18"/>
  <c r="J3641" i="18"/>
  <c r="K3641" i="18"/>
  <c r="J3642" i="18"/>
  <c r="K3642" i="18"/>
  <c r="J3643" i="18"/>
  <c r="J3644" i="18"/>
  <c r="K3644" i="18"/>
  <c r="J3645" i="18"/>
  <c r="K3645" i="18"/>
  <c r="J3646" i="18"/>
  <c r="J3647" i="18"/>
  <c r="K3647" i="18"/>
  <c r="J3648" i="18"/>
  <c r="K3648" i="18"/>
  <c r="J3649" i="18"/>
  <c r="J3650" i="18"/>
  <c r="K3650" i="18"/>
  <c r="J3651" i="18"/>
  <c r="K3651" i="18"/>
  <c r="J3652" i="18"/>
  <c r="J3653" i="18"/>
  <c r="K3653" i="18"/>
  <c r="J3654" i="18"/>
  <c r="K3654" i="18"/>
  <c r="J3655" i="18"/>
  <c r="J3656" i="18"/>
  <c r="K3656" i="18"/>
  <c r="J3657" i="18"/>
  <c r="K3657" i="18"/>
  <c r="J3658" i="18"/>
  <c r="J3659" i="18"/>
  <c r="K3659" i="18"/>
  <c r="J3660" i="18"/>
  <c r="K3660" i="18"/>
  <c r="J3661" i="18"/>
  <c r="J3662" i="18"/>
  <c r="K3662" i="18"/>
  <c r="J3663" i="18"/>
  <c r="K3663" i="18"/>
  <c r="J3664" i="18"/>
  <c r="J3665" i="18"/>
  <c r="K3665" i="18"/>
  <c r="J3666" i="18"/>
  <c r="K3666" i="18"/>
  <c r="J3667" i="18"/>
  <c r="J3668" i="18"/>
  <c r="K3668" i="18"/>
  <c r="J3669" i="18"/>
  <c r="K3669" i="18"/>
  <c r="J3670" i="18"/>
  <c r="J3671" i="18"/>
  <c r="K3671" i="18"/>
  <c r="J3672" i="18"/>
  <c r="K3672" i="18"/>
  <c r="J3673" i="18"/>
  <c r="J3674" i="18"/>
  <c r="K3674" i="18"/>
  <c r="J3675" i="18"/>
  <c r="K3675" i="18"/>
  <c r="J3676" i="18"/>
  <c r="J3677" i="18"/>
  <c r="K3677" i="18"/>
  <c r="J3678" i="18"/>
  <c r="K3678" i="18"/>
  <c r="J3679" i="18"/>
  <c r="J3680" i="18"/>
  <c r="K3680" i="18"/>
  <c r="J3681" i="18"/>
  <c r="K3681" i="18"/>
  <c r="J3682" i="18"/>
  <c r="J3683" i="18"/>
  <c r="K3683" i="18"/>
  <c r="J3684" i="18"/>
  <c r="K3684" i="18"/>
  <c r="J3685" i="18"/>
  <c r="J3686" i="18"/>
  <c r="K3686" i="18"/>
  <c r="J3687" i="18"/>
  <c r="K3687" i="18"/>
  <c r="J3688" i="18"/>
  <c r="J3689" i="18"/>
  <c r="K3689" i="18"/>
  <c r="J3690" i="18"/>
  <c r="K3690" i="18"/>
  <c r="J3691" i="18"/>
  <c r="J3692" i="18"/>
  <c r="K3692" i="18"/>
  <c r="J3693" i="18"/>
  <c r="K3693" i="18"/>
  <c r="J3694" i="18"/>
  <c r="J3695" i="18"/>
  <c r="K3695" i="18"/>
  <c r="J3696" i="18"/>
  <c r="K3696" i="18"/>
  <c r="J3697" i="18"/>
  <c r="J3698" i="18"/>
  <c r="K3698" i="18"/>
  <c r="J3699" i="18"/>
  <c r="K3699" i="18"/>
  <c r="J3700" i="18"/>
  <c r="J3701" i="18"/>
  <c r="K3701" i="18"/>
  <c r="J3702" i="18"/>
  <c r="K3702" i="18"/>
  <c r="J3703" i="18"/>
  <c r="J3704" i="18"/>
  <c r="K3704" i="18"/>
  <c r="J3705" i="18"/>
  <c r="K3705" i="18"/>
  <c r="J3706" i="18"/>
  <c r="J3707" i="18"/>
  <c r="K3707" i="18"/>
  <c r="J3708" i="18"/>
  <c r="K3708" i="18"/>
  <c r="J3709" i="18"/>
  <c r="J3710" i="18"/>
  <c r="K3710" i="18"/>
  <c r="J3711" i="18"/>
  <c r="K3711" i="18"/>
  <c r="J3712" i="18"/>
  <c r="J3713" i="18"/>
  <c r="K3713" i="18"/>
  <c r="J3714" i="18"/>
  <c r="K3714" i="18"/>
  <c r="J3715" i="18"/>
  <c r="J3716" i="18"/>
  <c r="K3716" i="18"/>
  <c r="J3717" i="18"/>
  <c r="K3717" i="18"/>
  <c r="J3718" i="18"/>
  <c r="J3719" i="18"/>
  <c r="K3719" i="18"/>
  <c r="J3720" i="18"/>
  <c r="K3720" i="18"/>
  <c r="J3721" i="18"/>
  <c r="J3722" i="18"/>
  <c r="K3722" i="18"/>
  <c r="J3723" i="18"/>
  <c r="K3723" i="18"/>
  <c r="J3724" i="18"/>
  <c r="J3725" i="18"/>
  <c r="K3725" i="18"/>
  <c r="J3726" i="18"/>
  <c r="K3726" i="18"/>
  <c r="J3727" i="18"/>
  <c r="J3728" i="18"/>
  <c r="K3728" i="18"/>
  <c r="J3729" i="18"/>
  <c r="K3729" i="18"/>
  <c r="J3730" i="18"/>
  <c r="J3731" i="18"/>
  <c r="K3731" i="18"/>
  <c r="J3732" i="18"/>
  <c r="K3732" i="18"/>
  <c r="J3733" i="18"/>
  <c r="J3734" i="18"/>
  <c r="K3734" i="18"/>
  <c r="J3735" i="18"/>
  <c r="K3735" i="18"/>
  <c r="J3736" i="18"/>
  <c r="J3737" i="18"/>
  <c r="K3737" i="18"/>
  <c r="J3738" i="18"/>
  <c r="K3738" i="18"/>
  <c r="J3739" i="18"/>
  <c r="J3740" i="18"/>
  <c r="K3740" i="18"/>
  <c r="J3741" i="18"/>
  <c r="K3741" i="18"/>
  <c r="J3742" i="18"/>
  <c r="J3743" i="18"/>
  <c r="K3743" i="18"/>
  <c r="J3744" i="18"/>
  <c r="K3744" i="18"/>
  <c r="J3745" i="18"/>
  <c r="J3746" i="18"/>
  <c r="K3746" i="18"/>
  <c r="J3747" i="18"/>
  <c r="K3747" i="18"/>
  <c r="J3748" i="18"/>
  <c r="J3749" i="18"/>
  <c r="K3749" i="18"/>
  <c r="J3750" i="18"/>
  <c r="K3750" i="18"/>
  <c r="J3751" i="18"/>
  <c r="J3752" i="18"/>
  <c r="K3752" i="18"/>
  <c r="J3753" i="18"/>
  <c r="K3753" i="18"/>
  <c r="J3754" i="18"/>
  <c r="J3755" i="18"/>
  <c r="K3755" i="18"/>
  <c r="J3756" i="18"/>
  <c r="K3756" i="18"/>
  <c r="J3757" i="18"/>
  <c r="J3758" i="18"/>
  <c r="K3758" i="18"/>
  <c r="J3759" i="18"/>
  <c r="K3759" i="18"/>
  <c r="J3760" i="18"/>
  <c r="J3761" i="18"/>
  <c r="K3761" i="18"/>
  <c r="J3762" i="18"/>
  <c r="K3762" i="18"/>
  <c r="J3763" i="18"/>
  <c r="J3764" i="18"/>
  <c r="K3764" i="18"/>
  <c r="J3765" i="18"/>
  <c r="K3765" i="18"/>
  <c r="J3766" i="18"/>
  <c r="J3767" i="18"/>
  <c r="K3767" i="18"/>
  <c r="J3768" i="18"/>
  <c r="K3768" i="18"/>
  <c r="J3769" i="18"/>
  <c r="J3770" i="18"/>
  <c r="K3770" i="18"/>
  <c r="J3771" i="18"/>
  <c r="K3771" i="18"/>
  <c r="J3772" i="18"/>
  <c r="J3773" i="18"/>
  <c r="K3773" i="18"/>
  <c r="J3774" i="18"/>
  <c r="K3774" i="18"/>
  <c r="J3775" i="18"/>
  <c r="J3776" i="18"/>
  <c r="K3776" i="18"/>
  <c r="J3777" i="18"/>
  <c r="K3777" i="18"/>
  <c r="J3778" i="18"/>
  <c r="J3779" i="18"/>
  <c r="K3779" i="18"/>
  <c r="J3780" i="18"/>
  <c r="K3780" i="18"/>
  <c r="J3781" i="18"/>
  <c r="J3782" i="18"/>
  <c r="K3782" i="18"/>
  <c r="J3783" i="18"/>
  <c r="K3783" i="18"/>
  <c r="J3784" i="18"/>
  <c r="J3785" i="18"/>
  <c r="K3785" i="18"/>
  <c r="J3786" i="18"/>
  <c r="K3786" i="18"/>
  <c r="J3787" i="18"/>
  <c r="J3788" i="18"/>
  <c r="K3788" i="18"/>
  <c r="J3789" i="18"/>
  <c r="K3789" i="18"/>
  <c r="J3790" i="18"/>
  <c r="J3791" i="18"/>
  <c r="K3791" i="18"/>
  <c r="J3792" i="18"/>
  <c r="K3792" i="18"/>
  <c r="J3793" i="18"/>
  <c r="J3794" i="18"/>
  <c r="K3794" i="18"/>
  <c r="J3795" i="18"/>
  <c r="K3795" i="18"/>
  <c r="J3796" i="18"/>
  <c r="J3797" i="18"/>
  <c r="K3797" i="18"/>
  <c r="J3798" i="18"/>
  <c r="K3798" i="18"/>
  <c r="J3799" i="18"/>
  <c r="J3800" i="18"/>
  <c r="K3800" i="18"/>
  <c r="J3801" i="18"/>
  <c r="K3801" i="18"/>
  <c r="J3802" i="18"/>
  <c r="J3803" i="18"/>
  <c r="K3803" i="18"/>
  <c r="J3804" i="18"/>
  <c r="K3804" i="18"/>
  <c r="J3805" i="18"/>
  <c r="J3806" i="18"/>
  <c r="K3806" i="18"/>
  <c r="J3807" i="18"/>
  <c r="K3807" i="18"/>
  <c r="J3808" i="18"/>
  <c r="J3809" i="18"/>
  <c r="K3809" i="18"/>
  <c r="J3810" i="18"/>
  <c r="K3810" i="18"/>
  <c r="J3811" i="18"/>
  <c r="J3812" i="18"/>
  <c r="K3812" i="18"/>
  <c r="J3813" i="18"/>
  <c r="K3813" i="18"/>
  <c r="J3814" i="18"/>
  <c r="J3815" i="18"/>
  <c r="K3815" i="18"/>
  <c r="J3816" i="18"/>
  <c r="K3816" i="18"/>
  <c r="J3817" i="18"/>
  <c r="J3818" i="18"/>
  <c r="K3818" i="18"/>
  <c r="J3819" i="18"/>
  <c r="K3819" i="18"/>
  <c r="J3820" i="18"/>
  <c r="J3821" i="18"/>
  <c r="K3821" i="18"/>
  <c r="J3822" i="18"/>
  <c r="K3822" i="18"/>
  <c r="J3823" i="18"/>
  <c r="J3824" i="18"/>
  <c r="K3824" i="18"/>
  <c r="J3825" i="18"/>
  <c r="K3825" i="18"/>
  <c r="J3826" i="18"/>
  <c r="J3827" i="18"/>
  <c r="K3827" i="18"/>
  <c r="J3828" i="18"/>
  <c r="K3828" i="18"/>
  <c r="J3829" i="18"/>
  <c r="J3830" i="18"/>
  <c r="K3830" i="18"/>
  <c r="J3831" i="18"/>
  <c r="K3831" i="18"/>
  <c r="J3832" i="18"/>
  <c r="J3833" i="18"/>
  <c r="K3833" i="18"/>
  <c r="J3834" i="18"/>
  <c r="K3834" i="18"/>
  <c r="J3835" i="18"/>
  <c r="J3836" i="18"/>
  <c r="K3836" i="18"/>
  <c r="J3837" i="18"/>
  <c r="K3837" i="18"/>
  <c r="J3838" i="18"/>
  <c r="J3839" i="18"/>
  <c r="K3839" i="18"/>
  <c r="J3840" i="18"/>
  <c r="K3840" i="18"/>
  <c r="J3841" i="18"/>
  <c r="J3842" i="18"/>
  <c r="K3842" i="18"/>
  <c r="J3843" i="18"/>
  <c r="K3843" i="18"/>
  <c r="J3844" i="18"/>
  <c r="J3845" i="18"/>
  <c r="K3845" i="18"/>
  <c r="J3846" i="18"/>
  <c r="K3846" i="18"/>
  <c r="J3847" i="18"/>
  <c r="J3848" i="18"/>
  <c r="K3848" i="18"/>
  <c r="J3849" i="18"/>
  <c r="K3849" i="18"/>
  <c r="J3850" i="18"/>
  <c r="J3851" i="18"/>
  <c r="K3851" i="18"/>
  <c r="J3852" i="18"/>
  <c r="K3852" i="18"/>
  <c r="J3853" i="18"/>
  <c r="J3854" i="18"/>
  <c r="K3854" i="18"/>
  <c r="J3855" i="18"/>
  <c r="K3855" i="18"/>
  <c r="J3856" i="18"/>
  <c r="J3857" i="18"/>
  <c r="K3857" i="18"/>
  <c r="J3858" i="18"/>
  <c r="K3858" i="18"/>
  <c r="J3859" i="18"/>
  <c r="J3860" i="18"/>
  <c r="K3860" i="18"/>
  <c r="J3861" i="18"/>
  <c r="K3861" i="18"/>
  <c r="J3862" i="18"/>
  <c r="J3863" i="18"/>
  <c r="K3863" i="18"/>
  <c r="J3864" i="18"/>
  <c r="K3864" i="18"/>
  <c r="J3865" i="18"/>
  <c r="J3866" i="18"/>
  <c r="K3866" i="18"/>
  <c r="J3867" i="18"/>
  <c r="K3867" i="18"/>
  <c r="J3868" i="18"/>
  <c r="J3869" i="18"/>
  <c r="K3869" i="18"/>
  <c r="J3870" i="18"/>
  <c r="K3870" i="18"/>
  <c r="J3871" i="18"/>
  <c r="J3872" i="18"/>
  <c r="K3872" i="18"/>
  <c r="J3873" i="18"/>
  <c r="K3873" i="18"/>
  <c r="J3874" i="18"/>
  <c r="J3875" i="18"/>
  <c r="K3875" i="18"/>
  <c r="J3876" i="18"/>
  <c r="K3876" i="18"/>
  <c r="J3877" i="18"/>
  <c r="J3878" i="18"/>
  <c r="K3878" i="18"/>
  <c r="J3879" i="18"/>
  <c r="K3879" i="18"/>
  <c r="J3880" i="18"/>
  <c r="J3881" i="18"/>
  <c r="K3881" i="18"/>
  <c r="J3882" i="18"/>
  <c r="K3882" i="18"/>
  <c r="J3883" i="18"/>
  <c r="J3884" i="18"/>
  <c r="K3884" i="18"/>
  <c r="J3885" i="18"/>
  <c r="K3885" i="18"/>
  <c r="J3886" i="18"/>
  <c r="J3887" i="18"/>
  <c r="K3887" i="18"/>
  <c r="J3888" i="18"/>
  <c r="K3888" i="18"/>
  <c r="J3889" i="18"/>
  <c r="J3890" i="18"/>
  <c r="K3890" i="18"/>
  <c r="J3891" i="18"/>
  <c r="K3891" i="18"/>
  <c r="J3892" i="18"/>
  <c r="J3893" i="18"/>
  <c r="K3893" i="18"/>
  <c r="J3894" i="18"/>
  <c r="K3894" i="18"/>
  <c r="J3895" i="18"/>
  <c r="J3896" i="18"/>
  <c r="K3896" i="18"/>
  <c r="J3897" i="18"/>
  <c r="K3897" i="18"/>
  <c r="J3898" i="18"/>
  <c r="J3899" i="18"/>
  <c r="K3899" i="18"/>
  <c r="J3900" i="18"/>
  <c r="K3900" i="18"/>
  <c r="J3901" i="18"/>
  <c r="K3901" i="18"/>
  <c r="J3902" i="18"/>
  <c r="K3902" i="18"/>
  <c r="J3903" i="18"/>
  <c r="K3903" i="18"/>
  <c r="J3904" i="18"/>
  <c r="K3904" i="18"/>
  <c r="J3905" i="18"/>
  <c r="K3905" i="18"/>
  <c r="J3906" i="18"/>
  <c r="K3906" i="18"/>
  <c r="J3907" i="18"/>
  <c r="K3907" i="18"/>
  <c r="J3908" i="18"/>
  <c r="K3908" i="18"/>
  <c r="J3909" i="18"/>
  <c r="K3909" i="18"/>
  <c r="J3910" i="18"/>
  <c r="K3910" i="18"/>
  <c r="J3911" i="18"/>
  <c r="K3911" i="18"/>
  <c r="J3912" i="18"/>
  <c r="K3912" i="18"/>
  <c r="J3913" i="18"/>
  <c r="K3913" i="18"/>
  <c r="J3914" i="18"/>
  <c r="K3914" i="18"/>
  <c r="J3915" i="18"/>
  <c r="K3915" i="18"/>
  <c r="J3916" i="18"/>
  <c r="K3916" i="18"/>
  <c r="J3917" i="18"/>
  <c r="K3917" i="18"/>
  <c r="J3918" i="18"/>
  <c r="K3918" i="18"/>
  <c r="J3919" i="18"/>
  <c r="K3919" i="18"/>
  <c r="J3920" i="18"/>
  <c r="K3920" i="18"/>
  <c r="J3921" i="18"/>
  <c r="K3921" i="18"/>
  <c r="J3922" i="18"/>
  <c r="K3922" i="18"/>
  <c r="J3923" i="18"/>
  <c r="K3923" i="18"/>
  <c r="J3924" i="18"/>
  <c r="K3924" i="18"/>
  <c r="J3925" i="18"/>
  <c r="K3925" i="18"/>
  <c r="J3926" i="18"/>
  <c r="K3926" i="18"/>
  <c r="J3927" i="18"/>
  <c r="K3927" i="18"/>
  <c r="J3928" i="18"/>
  <c r="K3928" i="18"/>
  <c r="J3929" i="18"/>
  <c r="K3929" i="18"/>
  <c r="J3930" i="18"/>
  <c r="K3930" i="18"/>
  <c r="J3931" i="18"/>
  <c r="K3931" i="18"/>
  <c r="J3932" i="18"/>
  <c r="K3932" i="18"/>
  <c r="J3933" i="18"/>
  <c r="K3933" i="18"/>
  <c r="J3934" i="18"/>
  <c r="K3934" i="18"/>
  <c r="J3935" i="18"/>
  <c r="K3935" i="18"/>
  <c r="J3936" i="18"/>
  <c r="K3936" i="18"/>
  <c r="J3937" i="18"/>
  <c r="K3937" i="18"/>
  <c r="J3938" i="18"/>
  <c r="K3938" i="18"/>
  <c r="J3939" i="18"/>
  <c r="K3939" i="18"/>
  <c r="J3940" i="18"/>
  <c r="K3940" i="18"/>
  <c r="J3941" i="18"/>
  <c r="K3941" i="18"/>
  <c r="J3942" i="18"/>
  <c r="K3942" i="18"/>
  <c r="J3943" i="18"/>
  <c r="K3943" i="18"/>
  <c r="J3944" i="18"/>
  <c r="K3944" i="18"/>
  <c r="J3945" i="18"/>
  <c r="K3945" i="18"/>
  <c r="J3946" i="18"/>
  <c r="K3946" i="18"/>
  <c r="J3947" i="18"/>
  <c r="K3947" i="18"/>
  <c r="J3948" i="18"/>
  <c r="K3948" i="18"/>
  <c r="J3949" i="18"/>
  <c r="K3949" i="18"/>
  <c r="J3950" i="18"/>
  <c r="K3950" i="18"/>
  <c r="J3951" i="18"/>
  <c r="K3951" i="18"/>
  <c r="J3952" i="18"/>
  <c r="K3952" i="18"/>
  <c r="J3953" i="18"/>
  <c r="K3953" i="18"/>
  <c r="J3954" i="18"/>
  <c r="K3954" i="18"/>
  <c r="J3955" i="18"/>
  <c r="K3955" i="18"/>
  <c r="J3956" i="18"/>
  <c r="K3956" i="18"/>
  <c r="J3957" i="18"/>
  <c r="K3957" i="18"/>
  <c r="J3958" i="18"/>
  <c r="K3958" i="18"/>
  <c r="J3959" i="18"/>
  <c r="K3959" i="18"/>
  <c r="J3960" i="18"/>
  <c r="K3960" i="18"/>
  <c r="J3961" i="18"/>
  <c r="K3961" i="18"/>
  <c r="J3962" i="18"/>
  <c r="K3962" i="18"/>
  <c r="J3963" i="18"/>
  <c r="K3963" i="18"/>
  <c r="J3964" i="18"/>
  <c r="K3964" i="18"/>
  <c r="J3965" i="18"/>
  <c r="K3965" i="18"/>
  <c r="J3966" i="18"/>
  <c r="K3966" i="18"/>
  <c r="J3967" i="18"/>
  <c r="K3967" i="18"/>
  <c r="J3968" i="18"/>
  <c r="K3968" i="18"/>
  <c r="J3969" i="18"/>
  <c r="K3969" i="18"/>
  <c r="J3970" i="18"/>
  <c r="K3970" i="18"/>
  <c r="J3971" i="18"/>
  <c r="K3971" i="18"/>
  <c r="J3972" i="18"/>
  <c r="K3972" i="18"/>
  <c r="J3973" i="18"/>
  <c r="K3973" i="18"/>
  <c r="J3974" i="18"/>
  <c r="K3974" i="18"/>
  <c r="J3975" i="18"/>
  <c r="K3975" i="18"/>
  <c r="J3976" i="18"/>
  <c r="K3976" i="18"/>
  <c r="J3977" i="18"/>
  <c r="K3977" i="18"/>
  <c r="J3978" i="18"/>
  <c r="K3978" i="18"/>
  <c r="J3979" i="18"/>
  <c r="K3979" i="18"/>
  <c r="J3980" i="18"/>
  <c r="K3980" i="18"/>
  <c r="J3981" i="18"/>
  <c r="K3981" i="18"/>
  <c r="J3982" i="18"/>
  <c r="K3982" i="18"/>
  <c r="J3983" i="18"/>
  <c r="K3983" i="18"/>
  <c r="J3984" i="18"/>
  <c r="K3984" i="18"/>
  <c r="J3985" i="18"/>
  <c r="K3985" i="18"/>
  <c r="J3986" i="18"/>
  <c r="K3986" i="18"/>
  <c r="J3987" i="18"/>
  <c r="K3987" i="18"/>
  <c r="J3988" i="18"/>
  <c r="K3988" i="18"/>
  <c r="J3989" i="18"/>
  <c r="K3989" i="18"/>
  <c r="J3990" i="18"/>
  <c r="K3990" i="18"/>
  <c r="J3991" i="18"/>
  <c r="K3991" i="18"/>
  <c r="J3992" i="18"/>
  <c r="K3992" i="18"/>
  <c r="J3993" i="18"/>
  <c r="K3993" i="18"/>
  <c r="J3994" i="18"/>
  <c r="K3994" i="18"/>
  <c r="J3995" i="18"/>
  <c r="K3995" i="18"/>
  <c r="J3996" i="18"/>
  <c r="K3996" i="18"/>
  <c r="J3997" i="18"/>
  <c r="K3997" i="18"/>
  <c r="J3998" i="18"/>
  <c r="K3998" i="18"/>
  <c r="J3999" i="18"/>
  <c r="K3999" i="18"/>
  <c r="J4000" i="18"/>
  <c r="K4000" i="18"/>
  <c r="J4001" i="18"/>
  <c r="K4001" i="18"/>
  <c r="J4002" i="18"/>
  <c r="K4002" i="18"/>
  <c r="J4003" i="18"/>
  <c r="K4003" i="18"/>
  <c r="J4004" i="18"/>
  <c r="K4004" i="18"/>
  <c r="J4005" i="18"/>
  <c r="K4005" i="18"/>
  <c r="J4006" i="18"/>
  <c r="K4006" i="18"/>
  <c r="J4007" i="18"/>
  <c r="K4007" i="18"/>
  <c r="J4008" i="18"/>
  <c r="K4008" i="18"/>
  <c r="J4009" i="18"/>
  <c r="K4009" i="18"/>
  <c r="J4010" i="18"/>
  <c r="K4010" i="18"/>
  <c r="J4011" i="18"/>
  <c r="K4011" i="18"/>
  <c r="J4012" i="18"/>
  <c r="K4012" i="18"/>
  <c r="J4013" i="18"/>
  <c r="K4013" i="18"/>
  <c r="J4014" i="18"/>
  <c r="K4014" i="18"/>
  <c r="J4015" i="18"/>
  <c r="K4015" i="18"/>
  <c r="J4016" i="18"/>
  <c r="K4016" i="18"/>
  <c r="J4017" i="18"/>
  <c r="K4017" i="18"/>
  <c r="J4018" i="18"/>
  <c r="K4018" i="18"/>
  <c r="J4019" i="18"/>
  <c r="K4019" i="18"/>
  <c r="J4020" i="18"/>
  <c r="K4020" i="18"/>
  <c r="J4021" i="18"/>
  <c r="K4021" i="18"/>
  <c r="J4022" i="18"/>
  <c r="K4022" i="18"/>
  <c r="J4023" i="18"/>
  <c r="K4023" i="18"/>
  <c r="J4024" i="18"/>
  <c r="K4024" i="18"/>
  <c r="J4025" i="18"/>
  <c r="K4025" i="18"/>
  <c r="J4026" i="18"/>
  <c r="K4026" i="18"/>
  <c r="J4027" i="18"/>
  <c r="K4027" i="18"/>
  <c r="J4028" i="18"/>
  <c r="K4028" i="18"/>
  <c r="J4029" i="18"/>
  <c r="K4029" i="18"/>
  <c r="J4030" i="18"/>
  <c r="K4030" i="18"/>
  <c r="J4031" i="18"/>
  <c r="K4031" i="18"/>
  <c r="J4032" i="18"/>
  <c r="K4032" i="18"/>
  <c r="J4033" i="18"/>
  <c r="K4033" i="18"/>
  <c r="J4034" i="18"/>
  <c r="K4034" i="18"/>
  <c r="J4035" i="18"/>
  <c r="K4035" i="18"/>
  <c r="J4036" i="18"/>
  <c r="K4036" i="18"/>
  <c r="J4037" i="18"/>
  <c r="K4037" i="18"/>
  <c r="J4038" i="18"/>
  <c r="K4038" i="18"/>
  <c r="J4039" i="18"/>
  <c r="K4039" i="18"/>
  <c r="J4040" i="18"/>
  <c r="K4040" i="18"/>
  <c r="J4041" i="18"/>
  <c r="K4041" i="18"/>
  <c r="J4042" i="18"/>
  <c r="K4042" i="18"/>
  <c r="J4043" i="18"/>
  <c r="K4043" i="18"/>
  <c r="J4044" i="18"/>
  <c r="K4044" i="18"/>
  <c r="J4045" i="18"/>
  <c r="K4045" i="18"/>
  <c r="J4046" i="18"/>
  <c r="K4046" i="18"/>
  <c r="J4047" i="18"/>
  <c r="K4047" i="18"/>
  <c r="J4048" i="18"/>
  <c r="K4048" i="18"/>
  <c r="J4049" i="18"/>
  <c r="K4049" i="18"/>
  <c r="J4050" i="18"/>
  <c r="K4050" i="18"/>
  <c r="J4051" i="18"/>
  <c r="K4051" i="18"/>
  <c r="J4052" i="18"/>
  <c r="K4052" i="18"/>
  <c r="J4053" i="18"/>
  <c r="K4053" i="18"/>
  <c r="J4054" i="18"/>
  <c r="K4054" i="18"/>
  <c r="J4055" i="18"/>
  <c r="K4055" i="18"/>
  <c r="J4056" i="18"/>
  <c r="K4056" i="18"/>
  <c r="J4057" i="18"/>
  <c r="K4057" i="18"/>
  <c r="J4058" i="18"/>
  <c r="K4058" i="18"/>
  <c r="J4059" i="18"/>
  <c r="K4059" i="18"/>
  <c r="J4060" i="18"/>
  <c r="K4060" i="18"/>
  <c r="J4061" i="18"/>
  <c r="K4061" i="18"/>
  <c r="J4062" i="18"/>
  <c r="K4062" i="18"/>
  <c r="J4063" i="18"/>
  <c r="K4063" i="18"/>
  <c r="J4064" i="18"/>
  <c r="K4064" i="18"/>
  <c r="J4065" i="18"/>
  <c r="K4065" i="18"/>
  <c r="J4066" i="18"/>
  <c r="K4066" i="18"/>
  <c r="J4067" i="18"/>
  <c r="K4067" i="18"/>
  <c r="J4068" i="18"/>
  <c r="K4068" i="18"/>
  <c r="J4069" i="18"/>
  <c r="K4069" i="18"/>
  <c r="J4070" i="18"/>
  <c r="K4070" i="18"/>
  <c r="J4071" i="18"/>
  <c r="K4071" i="18"/>
  <c r="J4072" i="18"/>
  <c r="K4072" i="18"/>
  <c r="J4073" i="18"/>
  <c r="K4073" i="18"/>
  <c r="J4074" i="18"/>
  <c r="K4074" i="18"/>
  <c r="J4075" i="18"/>
  <c r="K4075" i="18"/>
  <c r="J4076" i="18"/>
  <c r="K4076" i="18"/>
  <c r="J4077" i="18"/>
  <c r="K4077" i="18"/>
  <c r="J4078" i="18"/>
  <c r="K4078" i="18"/>
  <c r="J4079" i="18"/>
  <c r="K4079" i="18"/>
  <c r="J4080" i="18"/>
  <c r="K4080" i="18"/>
  <c r="J4081" i="18"/>
  <c r="K4081" i="18"/>
  <c r="J4082" i="18"/>
  <c r="K4082" i="18"/>
  <c r="J4083" i="18"/>
  <c r="K4083" i="18"/>
  <c r="J4084" i="18"/>
  <c r="K4084" i="18"/>
  <c r="J4085" i="18"/>
  <c r="K4085" i="18"/>
  <c r="J4086" i="18"/>
  <c r="K4086" i="18"/>
  <c r="J4087" i="18"/>
  <c r="K4087" i="18"/>
  <c r="J4088" i="18"/>
  <c r="K4088" i="18"/>
  <c r="J4089" i="18"/>
  <c r="K4089" i="18"/>
  <c r="J4090" i="18"/>
  <c r="K4090" i="18"/>
  <c r="J4091" i="18"/>
  <c r="K4091" i="18"/>
  <c r="J4092" i="18"/>
  <c r="K4092" i="18"/>
  <c r="J4093" i="18"/>
  <c r="K4093" i="18"/>
  <c r="J4094" i="18"/>
  <c r="K4094" i="18"/>
  <c r="J4095" i="18"/>
  <c r="K4095" i="18"/>
  <c r="J4096" i="18"/>
  <c r="K4096" i="18"/>
  <c r="J4097" i="18"/>
  <c r="K4097" i="18"/>
  <c r="J4098" i="18"/>
  <c r="K4098" i="18"/>
  <c r="J4099" i="18"/>
  <c r="K4099" i="18"/>
  <c r="J4100" i="18"/>
  <c r="K4100" i="18"/>
  <c r="J4101" i="18"/>
  <c r="K4101" i="18"/>
  <c r="J4102" i="18"/>
  <c r="K4102" i="18"/>
  <c r="J4103" i="18"/>
  <c r="K4103" i="18"/>
  <c r="J4104" i="18"/>
  <c r="K4104" i="18"/>
  <c r="J4105" i="18"/>
  <c r="K4105" i="18"/>
  <c r="J4106" i="18"/>
  <c r="K4106" i="18"/>
  <c r="J4107" i="18"/>
  <c r="K4107" i="18"/>
  <c r="J4108" i="18"/>
  <c r="K4108" i="18"/>
  <c r="J4109" i="18"/>
  <c r="K4109" i="18"/>
  <c r="J4110" i="18"/>
  <c r="K4110" i="18"/>
  <c r="J4111" i="18"/>
  <c r="K4111" i="18"/>
  <c r="J4112" i="18"/>
  <c r="K4112" i="18"/>
  <c r="J4113" i="18"/>
  <c r="K4113" i="18"/>
  <c r="J4114" i="18"/>
  <c r="K4114" i="18"/>
  <c r="J4115" i="18"/>
  <c r="K4115" i="18"/>
  <c r="J4116" i="18"/>
  <c r="K4116" i="18"/>
  <c r="J4117" i="18"/>
  <c r="K4117" i="18"/>
  <c r="J4118" i="18"/>
  <c r="K4118" i="18"/>
  <c r="J4119" i="18"/>
  <c r="K4119" i="18"/>
  <c r="J4120" i="18"/>
  <c r="K4120" i="18"/>
  <c r="J4121" i="18"/>
  <c r="K4121" i="18"/>
  <c r="J4122" i="18"/>
  <c r="K4122" i="18"/>
  <c r="J4123" i="18"/>
  <c r="K4123" i="18"/>
  <c r="J4124" i="18"/>
  <c r="K4124" i="18"/>
  <c r="J4125" i="18"/>
  <c r="K4125" i="18"/>
  <c r="J4126" i="18"/>
  <c r="K4126" i="18"/>
  <c r="J4127" i="18"/>
  <c r="K4127" i="18"/>
  <c r="J4128" i="18"/>
  <c r="K4128" i="18"/>
  <c r="J4129" i="18"/>
  <c r="K4129" i="18"/>
  <c r="J4130" i="18"/>
  <c r="K4130" i="18"/>
  <c r="J4131" i="18"/>
  <c r="K4131" i="18"/>
  <c r="J4132" i="18"/>
  <c r="K4132" i="18"/>
  <c r="J4133" i="18"/>
  <c r="K4133" i="18"/>
  <c r="J4134" i="18"/>
  <c r="K4134" i="18"/>
  <c r="J4135" i="18"/>
  <c r="K4135" i="18"/>
  <c r="J4136" i="18"/>
  <c r="K4136" i="18"/>
  <c r="J4137" i="18"/>
  <c r="K4137" i="18"/>
  <c r="J4138" i="18"/>
  <c r="K4138" i="18"/>
  <c r="J4139" i="18"/>
  <c r="K4139" i="18"/>
  <c r="J4140" i="18"/>
  <c r="K4140" i="18"/>
  <c r="J4141" i="18"/>
  <c r="K4141" i="18"/>
  <c r="J4142" i="18"/>
  <c r="K4142" i="18"/>
  <c r="J4143" i="18"/>
  <c r="K4143" i="18"/>
  <c r="J4144" i="18"/>
  <c r="K4144" i="18"/>
  <c r="J4145" i="18"/>
  <c r="K4145" i="18"/>
  <c r="J4146" i="18"/>
  <c r="K4146" i="18"/>
  <c r="J4147" i="18"/>
  <c r="K4147" i="18"/>
  <c r="J4148" i="18"/>
  <c r="K4148" i="18"/>
  <c r="J4149" i="18"/>
  <c r="K4149" i="18"/>
  <c r="J4150" i="18"/>
  <c r="K4150" i="18"/>
  <c r="J4151" i="18"/>
  <c r="K4151" i="18"/>
  <c r="J4152" i="18"/>
  <c r="K4152" i="18"/>
  <c r="J4153" i="18"/>
  <c r="K4153" i="18"/>
  <c r="J4154" i="18"/>
  <c r="K4154" i="18"/>
  <c r="J4155" i="18"/>
  <c r="K4155" i="18"/>
  <c r="J4156" i="18"/>
  <c r="K4156" i="18"/>
  <c r="J4157" i="18"/>
  <c r="K4157" i="18"/>
  <c r="J4158" i="18"/>
  <c r="K4158" i="18"/>
  <c r="J4159" i="18"/>
  <c r="K4159" i="18"/>
  <c r="J4160" i="18"/>
  <c r="K4160" i="18"/>
  <c r="J4161" i="18"/>
  <c r="K4161" i="18"/>
  <c r="J4162" i="18"/>
  <c r="K4162" i="18"/>
  <c r="J4163" i="18"/>
  <c r="K4163" i="18"/>
  <c r="J4164" i="18"/>
  <c r="K4164" i="18"/>
  <c r="J4165" i="18"/>
  <c r="K4165" i="18"/>
  <c r="J4166" i="18"/>
  <c r="K4166" i="18"/>
  <c r="J4167" i="18"/>
  <c r="K4167" i="18"/>
  <c r="J4168" i="18"/>
  <c r="K4168" i="18"/>
  <c r="J4169" i="18"/>
  <c r="K4169" i="18"/>
  <c r="J4170" i="18"/>
  <c r="K4170" i="18"/>
  <c r="J4171" i="18"/>
  <c r="K4171" i="18"/>
  <c r="J4172" i="18"/>
  <c r="K4172" i="18"/>
  <c r="J4173" i="18"/>
  <c r="K4173" i="18"/>
  <c r="J4174" i="18"/>
  <c r="K4174" i="18"/>
  <c r="J4175" i="18"/>
  <c r="K4175" i="18"/>
  <c r="J4176" i="18"/>
  <c r="K4176" i="18"/>
  <c r="J4177" i="18"/>
  <c r="K4177" i="18"/>
  <c r="J4178" i="18"/>
  <c r="K4178" i="18"/>
  <c r="J4179" i="18"/>
  <c r="K4179" i="18"/>
  <c r="J4180" i="18"/>
  <c r="K4180" i="18"/>
  <c r="J4181" i="18"/>
  <c r="K4181" i="18"/>
  <c r="J4182" i="18"/>
  <c r="K4182" i="18"/>
  <c r="J4183" i="18"/>
  <c r="K4183" i="18"/>
  <c r="J4184" i="18"/>
  <c r="K4184" i="18"/>
  <c r="J4185" i="18"/>
  <c r="K4185" i="18"/>
  <c r="J4186" i="18"/>
  <c r="K4186" i="18"/>
  <c r="J4187" i="18"/>
  <c r="K4187" i="18"/>
  <c r="J4188" i="18"/>
  <c r="K4188" i="18"/>
  <c r="J4189" i="18"/>
  <c r="K4189" i="18"/>
  <c r="J4190" i="18"/>
  <c r="K4190" i="18"/>
  <c r="J4191" i="18"/>
  <c r="K4191" i="18"/>
  <c r="J4192" i="18"/>
  <c r="K4192" i="18"/>
  <c r="J4193" i="18"/>
  <c r="K4193" i="18"/>
  <c r="J4194" i="18"/>
  <c r="K4194" i="18"/>
  <c r="J4195" i="18"/>
  <c r="K4195" i="18"/>
  <c r="J4196" i="18"/>
  <c r="K4196" i="18"/>
  <c r="J4197" i="18"/>
  <c r="K4197" i="18"/>
  <c r="J4198" i="18"/>
  <c r="K4198" i="18"/>
  <c r="J4199" i="18"/>
  <c r="K4199" i="18"/>
  <c r="J4200" i="18"/>
  <c r="K4200" i="18"/>
  <c r="J4201" i="18"/>
  <c r="K4201" i="18"/>
  <c r="J4202" i="18"/>
  <c r="K4202" i="18"/>
  <c r="J3603" i="18"/>
  <c r="K3603" i="18"/>
  <c r="J3005" i="18"/>
  <c r="K3005" i="18"/>
  <c r="J3006" i="18"/>
  <c r="K3006" i="18"/>
  <c r="J3007" i="18"/>
  <c r="J3008" i="18"/>
  <c r="K3008" i="18"/>
  <c r="J3009" i="18"/>
  <c r="K3009" i="18"/>
  <c r="J3010" i="18"/>
  <c r="J3011" i="18"/>
  <c r="K3011" i="18"/>
  <c r="J3012" i="18"/>
  <c r="K3012" i="18"/>
  <c r="J3013" i="18"/>
  <c r="J3014" i="18"/>
  <c r="K3014" i="18"/>
  <c r="J3015" i="18"/>
  <c r="K3015" i="18"/>
  <c r="J3016" i="18"/>
  <c r="J3017" i="18"/>
  <c r="K3017" i="18"/>
  <c r="J3018" i="18"/>
  <c r="K3018" i="18"/>
  <c r="J3019" i="18"/>
  <c r="J3020" i="18"/>
  <c r="K3020" i="18"/>
  <c r="J3021" i="18"/>
  <c r="K3021" i="18"/>
  <c r="J3022" i="18"/>
  <c r="J3023" i="18"/>
  <c r="K3023" i="18"/>
  <c r="J3024" i="18"/>
  <c r="K3024" i="18"/>
  <c r="J3025" i="18"/>
  <c r="J3026" i="18"/>
  <c r="K3026" i="18"/>
  <c r="J3027" i="18"/>
  <c r="K3027" i="18"/>
  <c r="J3028" i="18"/>
  <c r="J3029" i="18"/>
  <c r="K3029" i="18"/>
  <c r="J3030" i="18"/>
  <c r="K3030" i="18"/>
  <c r="J3031" i="18"/>
  <c r="J3032" i="18"/>
  <c r="K3032" i="18"/>
  <c r="J3033" i="18"/>
  <c r="K3033" i="18"/>
  <c r="J3034" i="18"/>
  <c r="J3035" i="18"/>
  <c r="K3035" i="18"/>
  <c r="J3036" i="18"/>
  <c r="K3036" i="18"/>
  <c r="J3037" i="18"/>
  <c r="J3038" i="18"/>
  <c r="K3038" i="18"/>
  <c r="J3039" i="18"/>
  <c r="K3039" i="18"/>
  <c r="J3040" i="18"/>
  <c r="J3041" i="18"/>
  <c r="K3041" i="18"/>
  <c r="J3042" i="18"/>
  <c r="K3042" i="18"/>
  <c r="J3043" i="18"/>
  <c r="J3044" i="18"/>
  <c r="K3044" i="18"/>
  <c r="J3045" i="18"/>
  <c r="K3045" i="18"/>
  <c r="J3046" i="18"/>
  <c r="J3047" i="18"/>
  <c r="K3047" i="18"/>
  <c r="J3048" i="18"/>
  <c r="K3048" i="18"/>
  <c r="J3049" i="18"/>
  <c r="J3050" i="18"/>
  <c r="K3050" i="18"/>
  <c r="J3051" i="18"/>
  <c r="K3051" i="18"/>
  <c r="J3052" i="18"/>
  <c r="J3053" i="18"/>
  <c r="K3053" i="18"/>
  <c r="J3054" i="18"/>
  <c r="K3054" i="18"/>
  <c r="J3055" i="18"/>
  <c r="J3056" i="18"/>
  <c r="K3056" i="18"/>
  <c r="J3057" i="18"/>
  <c r="K3057" i="18"/>
  <c r="J3058" i="18"/>
  <c r="J3059" i="18"/>
  <c r="K3059" i="18"/>
  <c r="J3060" i="18"/>
  <c r="K3060" i="18"/>
  <c r="J3061" i="18"/>
  <c r="J3062" i="18"/>
  <c r="K3062" i="18"/>
  <c r="J3063" i="18"/>
  <c r="K3063" i="18"/>
  <c r="J3064" i="18"/>
  <c r="J3065" i="18"/>
  <c r="K3065" i="18"/>
  <c r="J3066" i="18"/>
  <c r="K3066" i="18"/>
  <c r="J3067" i="18"/>
  <c r="J3068" i="18"/>
  <c r="K3068" i="18"/>
  <c r="J3069" i="18"/>
  <c r="K3069" i="18"/>
  <c r="J3070" i="18"/>
  <c r="J3071" i="18"/>
  <c r="K3071" i="18"/>
  <c r="J3072" i="18"/>
  <c r="K3072" i="18"/>
  <c r="J3073" i="18"/>
  <c r="J3074" i="18"/>
  <c r="K3074" i="18"/>
  <c r="J3075" i="18"/>
  <c r="K3075" i="18"/>
  <c r="J3076" i="18"/>
  <c r="J3077" i="18"/>
  <c r="K3077" i="18"/>
  <c r="J3078" i="18"/>
  <c r="K3078" i="18"/>
  <c r="J3079" i="18"/>
  <c r="J3080" i="18"/>
  <c r="K3080" i="18"/>
  <c r="J3081" i="18"/>
  <c r="K3081" i="18"/>
  <c r="J3082" i="18"/>
  <c r="J3083" i="18"/>
  <c r="K3083" i="18"/>
  <c r="J3084" i="18"/>
  <c r="K3084" i="18"/>
  <c r="J3085" i="18"/>
  <c r="J3086" i="18"/>
  <c r="K3086" i="18"/>
  <c r="J3087" i="18"/>
  <c r="K3087" i="18"/>
  <c r="J3088" i="18"/>
  <c r="J3089" i="18"/>
  <c r="K3089" i="18"/>
  <c r="J3090" i="18"/>
  <c r="K3090" i="18"/>
  <c r="J3091" i="18"/>
  <c r="J3092" i="18"/>
  <c r="K3092" i="18"/>
  <c r="J3093" i="18"/>
  <c r="K3093" i="18"/>
  <c r="J3094" i="18"/>
  <c r="J3095" i="18"/>
  <c r="K3095" i="18"/>
  <c r="J3096" i="18"/>
  <c r="K3096" i="18"/>
  <c r="J3097" i="18"/>
  <c r="J3098" i="18"/>
  <c r="K3098" i="18"/>
  <c r="J3099" i="18"/>
  <c r="K3099" i="18"/>
  <c r="J3100" i="18"/>
  <c r="J3101" i="18"/>
  <c r="K3101" i="18"/>
  <c r="J3102" i="18"/>
  <c r="K3102" i="18"/>
  <c r="J3103" i="18"/>
  <c r="J3104" i="18"/>
  <c r="K3104" i="18"/>
  <c r="J3105" i="18"/>
  <c r="K3105" i="18"/>
  <c r="J3106" i="18"/>
  <c r="J3107" i="18"/>
  <c r="K3107" i="18"/>
  <c r="J3108" i="18"/>
  <c r="K3108" i="18"/>
  <c r="J3109" i="18"/>
  <c r="J3110" i="18"/>
  <c r="K3110" i="18"/>
  <c r="J3111" i="18"/>
  <c r="K3111" i="18"/>
  <c r="J3112" i="18"/>
  <c r="J3113" i="18"/>
  <c r="K3113" i="18"/>
  <c r="J3114" i="18"/>
  <c r="K3114" i="18"/>
  <c r="J3115" i="18"/>
  <c r="J3116" i="18"/>
  <c r="K3116" i="18"/>
  <c r="J3117" i="18"/>
  <c r="K3117" i="18"/>
  <c r="J3118" i="18"/>
  <c r="J3119" i="18"/>
  <c r="K3119" i="18"/>
  <c r="J3120" i="18"/>
  <c r="K3120" i="18"/>
  <c r="J3121" i="18"/>
  <c r="J3122" i="18"/>
  <c r="K3122" i="18"/>
  <c r="J3123" i="18"/>
  <c r="K3123" i="18"/>
  <c r="J3124" i="18"/>
  <c r="J3125" i="18"/>
  <c r="K3125" i="18"/>
  <c r="J3126" i="18"/>
  <c r="K3126" i="18"/>
  <c r="J3127" i="18"/>
  <c r="J3128" i="18"/>
  <c r="K3128" i="18"/>
  <c r="J3129" i="18"/>
  <c r="K3129" i="18"/>
  <c r="J3130" i="18"/>
  <c r="J3131" i="18"/>
  <c r="K3131" i="18"/>
  <c r="J3132" i="18"/>
  <c r="K3132" i="18"/>
  <c r="J3133" i="18"/>
  <c r="J3134" i="18"/>
  <c r="K3134" i="18"/>
  <c r="J3135" i="18"/>
  <c r="K3135" i="18"/>
  <c r="J3136" i="18"/>
  <c r="J3137" i="18"/>
  <c r="K3137" i="18"/>
  <c r="J3138" i="18"/>
  <c r="K3138" i="18"/>
  <c r="J3139" i="18"/>
  <c r="J3140" i="18"/>
  <c r="K3140" i="18"/>
  <c r="J3141" i="18"/>
  <c r="K3141" i="18"/>
  <c r="J3142" i="18"/>
  <c r="J3143" i="18"/>
  <c r="K3143" i="18"/>
  <c r="J3144" i="18"/>
  <c r="K3144" i="18"/>
  <c r="J3145" i="18"/>
  <c r="J3146" i="18"/>
  <c r="K3146" i="18"/>
  <c r="J3147" i="18"/>
  <c r="K3147" i="18"/>
  <c r="J3148" i="18"/>
  <c r="J3149" i="18"/>
  <c r="K3149" i="18"/>
  <c r="J3150" i="18"/>
  <c r="K3150" i="18"/>
  <c r="J3151" i="18"/>
  <c r="J3152" i="18"/>
  <c r="K3152" i="18"/>
  <c r="J3153" i="18"/>
  <c r="K3153" i="18"/>
  <c r="J3154" i="18"/>
  <c r="J3155" i="18"/>
  <c r="K3155" i="18"/>
  <c r="J3156" i="18"/>
  <c r="K3156" i="18"/>
  <c r="J3157" i="18"/>
  <c r="J3158" i="18"/>
  <c r="K3158" i="18"/>
  <c r="J3159" i="18"/>
  <c r="K3159" i="18"/>
  <c r="J3160" i="18"/>
  <c r="J3161" i="18"/>
  <c r="K3161" i="18"/>
  <c r="J3162" i="18"/>
  <c r="K3162" i="18"/>
  <c r="J3163" i="18"/>
  <c r="J3164" i="18"/>
  <c r="K3164" i="18"/>
  <c r="J3165" i="18"/>
  <c r="K3165" i="18"/>
  <c r="J3166" i="18"/>
  <c r="J3167" i="18"/>
  <c r="K3167" i="18"/>
  <c r="J3168" i="18"/>
  <c r="K3168" i="18"/>
  <c r="J3169" i="18"/>
  <c r="J3170" i="18"/>
  <c r="K3170" i="18"/>
  <c r="J3171" i="18"/>
  <c r="K3171" i="18"/>
  <c r="J3172" i="18"/>
  <c r="J3173" i="18"/>
  <c r="K3173" i="18"/>
  <c r="J3174" i="18"/>
  <c r="K3174" i="18"/>
  <c r="J3175" i="18"/>
  <c r="J3176" i="18"/>
  <c r="K3176" i="18"/>
  <c r="J3177" i="18"/>
  <c r="K3177" i="18"/>
  <c r="J3178" i="18"/>
  <c r="J3179" i="18"/>
  <c r="K3179" i="18"/>
  <c r="J3180" i="18"/>
  <c r="K3180" i="18"/>
  <c r="J3181" i="18"/>
  <c r="J3182" i="18"/>
  <c r="K3182" i="18"/>
  <c r="J3183" i="18"/>
  <c r="K3183" i="18"/>
  <c r="J3184" i="18"/>
  <c r="J3185" i="18"/>
  <c r="K3185" i="18"/>
  <c r="J3186" i="18"/>
  <c r="K3186" i="18"/>
  <c r="J3187" i="18"/>
  <c r="J3188" i="18"/>
  <c r="K3188" i="18"/>
  <c r="J3189" i="18"/>
  <c r="K3189" i="18"/>
  <c r="J3190" i="18"/>
  <c r="J3191" i="18"/>
  <c r="K3191" i="18"/>
  <c r="J3192" i="18"/>
  <c r="K3192" i="18"/>
  <c r="J3193" i="18"/>
  <c r="J3194" i="18"/>
  <c r="K3194" i="18"/>
  <c r="J3195" i="18"/>
  <c r="K3195" i="18"/>
  <c r="J3196" i="18"/>
  <c r="J3197" i="18"/>
  <c r="K3197" i="18"/>
  <c r="J3198" i="18"/>
  <c r="K3198" i="18"/>
  <c r="J3199" i="18"/>
  <c r="J3200" i="18"/>
  <c r="K3200" i="18"/>
  <c r="J3201" i="18"/>
  <c r="K3201" i="18"/>
  <c r="J3202" i="18"/>
  <c r="J3203" i="18"/>
  <c r="K3203" i="18"/>
  <c r="J3204" i="18"/>
  <c r="K3204" i="18"/>
  <c r="J3205" i="18"/>
  <c r="J3206" i="18"/>
  <c r="K3206" i="18"/>
  <c r="J3207" i="18"/>
  <c r="K3207" i="18"/>
  <c r="J3208" i="18"/>
  <c r="J3209" i="18"/>
  <c r="K3209" i="18"/>
  <c r="J3210" i="18"/>
  <c r="K3210" i="18"/>
  <c r="J3211" i="18"/>
  <c r="J3212" i="18"/>
  <c r="K3212" i="18"/>
  <c r="J3213" i="18"/>
  <c r="K3213" i="18"/>
  <c r="J3214" i="18"/>
  <c r="J3215" i="18"/>
  <c r="K3215" i="18"/>
  <c r="J3216" i="18"/>
  <c r="K3216" i="18"/>
  <c r="J3217" i="18"/>
  <c r="J3218" i="18"/>
  <c r="K3218" i="18"/>
  <c r="J3219" i="18"/>
  <c r="K3219" i="18"/>
  <c r="J3220" i="18"/>
  <c r="J3221" i="18"/>
  <c r="K3221" i="18"/>
  <c r="J3222" i="18"/>
  <c r="K3222" i="18"/>
  <c r="J3223" i="18"/>
  <c r="J3224" i="18"/>
  <c r="K3224" i="18"/>
  <c r="J3225" i="18"/>
  <c r="K3225" i="18"/>
  <c r="J3226" i="18"/>
  <c r="J3227" i="18"/>
  <c r="K3227" i="18"/>
  <c r="J3228" i="18"/>
  <c r="K3228" i="18"/>
  <c r="J3229" i="18"/>
  <c r="J3230" i="18"/>
  <c r="K3230" i="18"/>
  <c r="J3231" i="18"/>
  <c r="K3231" i="18"/>
  <c r="J3232" i="18"/>
  <c r="J3233" i="18"/>
  <c r="K3233" i="18"/>
  <c r="J3234" i="18"/>
  <c r="K3234" i="18"/>
  <c r="J3235" i="18"/>
  <c r="J3236" i="18"/>
  <c r="K3236" i="18"/>
  <c r="J3237" i="18"/>
  <c r="K3237" i="18"/>
  <c r="J3238" i="18"/>
  <c r="J3239" i="18"/>
  <c r="K3239" i="18"/>
  <c r="J3240" i="18"/>
  <c r="K3240" i="18"/>
  <c r="J3241" i="18"/>
  <c r="J3242" i="18"/>
  <c r="K3242" i="18"/>
  <c r="J3243" i="18"/>
  <c r="K3243" i="18"/>
  <c r="J3244" i="18"/>
  <c r="J3245" i="18"/>
  <c r="K3245" i="18"/>
  <c r="J3246" i="18"/>
  <c r="K3246" i="18"/>
  <c r="J3247" i="18"/>
  <c r="J3248" i="18"/>
  <c r="K3248" i="18"/>
  <c r="J3249" i="18"/>
  <c r="K3249" i="18"/>
  <c r="J3250" i="18"/>
  <c r="J3251" i="18"/>
  <c r="K3251" i="18"/>
  <c r="J3252" i="18"/>
  <c r="K3252" i="18"/>
  <c r="J3253" i="18"/>
  <c r="J3254" i="18"/>
  <c r="K3254" i="18"/>
  <c r="J3255" i="18"/>
  <c r="K3255" i="18"/>
  <c r="J3256" i="18"/>
  <c r="J3257" i="18"/>
  <c r="K3257" i="18"/>
  <c r="J3258" i="18"/>
  <c r="K3258" i="18"/>
  <c r="J3259" i="18"/>
  <c r="J3260" i="18"/>
  <c r="K3260" i="18"/>
  <c r="J3261" i="18"/>
  <c r="K3261" i="18"/>
  <c r="J3262" i="18"/>
  <c r="J3263" i="18"/>
  <c r="K3263" i="18"/>
  <c r="J3264" i="18"/>
  <c r="K3264" i="18"/>
  <c r="J3265" i="18"/>
  <c r="J3266" i="18"/>
  <c r="K3266" i="18"/>
  <c r="J3267" i="18"/>
  <c r="K3267" i="18"/>
  <c r="J3268" i="18"/>
  <c r="J3269" i="18"/>
  <c r="K3269" i="18"/>
  <c r="J3270" i="18"/>
  <c r="K3270" i="18"/>
  <c r="J3271" i="18"/>
  <c r="J3272" i="18"/>
  <c r="K3272" i="18"/>
  <c r="J3273" i="18"/>
  <c r="K3273" i="18"/>
  <c r="J3274" i="18"/>
  <c r="J3275" i="18"/>
  <c r="K3275" i="18"/>
  <c r="J3276" i="18"/>
  <c r="K3276" i="18"/>
  <c r="J3277" i="18"/>
  <c r="J3278" i="18"/>
  <c r="K3278" i="18"/>
  <c r="J3279" i="18"/>
  <c r="K3279" i="18"/>
  <c r="J3280" i="18"/>
  <c r="J3281" i="18"/>
  <c r="K3281" i="18"/>
  <c r="J3282" i="18"/>
  <c r="K3282" i="18"/>
  <c r="J3283" i="18"/>
  <c r="J3284" i="18"/>
  <c r="K3284" i="18"/>
  <c r="J3285" i="18"/>
  <c r="K3285" i="18"/>
  <c r="J3286" i="18"/>
  <c r="J3287" i="18"/>
  <c r="K3287" i="18"/>
  <c r="J3288" i="18"/>
  <c r="K3288" i="18"/>
  <c r="J3289" i="18"/>
  <c r="J3290" i="18"/>
  <c r="K3290" i="18"/>
  <c r="J3291" i="18"/>
  <c r="K3291" i="18"/>
  <c r="J3292" i="18"/>
  <c r="J3293" i="18"/>
  <c r="K3293" i="18"/>
  <c r="J3294" i="18"/>
  <c r="K3294" i="18"/>
  <c r="J3295" i="18"/>
  <c r="J3296" i="18"/>
  <c r="K3296" i="18"/>
  <c r="J3297" i="18"/>
  <c r="K3297" i="18"/>
  <c r="J3298" i="18"/>
  <c r="J3299" i="18"/>
  <c r="K3299" i="18"/>
  <c r="J3300" i="18"/>
  <c r="K3300" i="18"/>
  <c r="J3301" i="18"/>
  <c r="K3301" i="18"/>
  <c r="J3302" i="18"/>
  <c r="K3302" i="18"/>
  <c r="J3303" i="18"/>
  <c r="K3303" i="18"/>
  <c r="J3304" i="18"/>
  <c r="K3304" i="18"/>
  <c r="J3305" i="18"/>
  <c r="K3305" i="18"/>
  <c r="J3306" i="18"/>
  <c r="K3306" i="18"/>
  <c r="J3307" i="18"/>
  <c r="K3307" i="18"/>
  <c r="J3308" i="18"/>
  <c r="K3308" i="18"/>
  <c r="J3309" i="18"/>
  <c r="K3309" i="18"/>
  <c r="J3310" i="18"/>
  <c r="K3310" i="18"/>
  <c r="J3311" i="18"/>
  <c r="K3311" i="18"/>
  <c r="J3312" i="18"/>
  <c r="K3312" i="18"/>
  <c r="J3313" i="18"/>
  <c r="K3313" i="18"/>
  <c r="J3314" i="18"/>
  <c r="K3314" i="18"/>
  <c r="J3315" i="18"/>
  <c r="K3315" i="18"/>
  <c r="J3316" i="18"/>
  <c r="K3316" i="18"/>
  <c r="J3317" i="18"/>
  <c r="K3317" i="18"/>
  <c r="J3318" i="18"/>
  <c r="K3318" i="18"/>
  <c r="J3319" i="18"/>
  <c r="K3319" i="18"/>
  <c r="J3320" i="18"/>
  <c r="K3320" i="18"/>
  <c r="J3321" i="18"/>
  <c r="K3321" i="18"/>
  <c r="J3322" i="18"/>
  <c r="K3322" i="18"/>
  <c r="J3323" i="18"/>
  <c r="K3323" i="18"/>
  <c r="J3324" i="18"/>
  <c r="K3324" i="18"/>
  <c r="J3325" i="18"/>
  <c r="K3325" i="18"/>
  <c r="J3326" i="18"/>
  <c r="K3326" i="18"/>
  <c r="J3327" i="18"/>
  <c r="K3327" i="18"/>
  <c r="J3328" i="18"/>
  <c r="K3328" i="18"/>
  <c r="J3329" i="18"/>
  <c r="K3329" i="18"/>
  <c r="J3330" i="18"/>
  <c r="K3330" i="18"/>
  <c r="J3331" i="18"/>
  <c r="K3331" i="18"/>
  <c r="J3332" i="18"/>
  <c r="K3332" i="18"/>
  <c r="J3333" i="18"/>
  <c r="K3333" i="18"/>
  <c r="J3334" i="18"/>
  <c r="K3334" i="18"/>
  <c r="J3335" i="18"/>
  <c r="K3335" i="18"/>
  <c r="J3336" i="18"/>
  <c r="K3336" i="18"/>
  <c r="J3337" i="18"/>
  <c r="K3337" i="18"/>
  <c r="J3338" i="18"/>
  <c r="K3338" i="18"/>
  <c r="J3339" i="18"/>
  <c r="K3339" i="18"/>
  <c r="J3340" i="18"/>
  <c r="K3340" i="18"/>
  <c r="J3341" i="18"/>
  <c r="K3341" i="18"/>
  <c r="J3342" i="18"/>
  <c r="K3342" i="18"/>
  <c r="J3343" i="18"/>
  <c r="K3343" i="18"/>
  <c r="J3344" i="18"/>
  <c r="K3344" i="18"/>
  <c r="J3345" i="18"/>
  <c r="K3345" i="18"/>
  <c r="J3346" i="18"/>
  <c r="K3346" i="18"/>
  <c r="J3347" i="18"/>
  <c r="K3347" i="18"/>
  <c r="J3348" i="18"/>
  <c r="K3348" i="18"/>
  <c r="J3349" i="18"/>
  <c r="K3349" i="18"/>
  <c r="J3350" i="18"/>
  <c r="K3350" i="18"/>
  <c r="J3351" i="18"/>
  <c r="K3351" i="18"/>
  <c r="J3352" i="18"/>
  <c r="K3352" i="18"/>
  <c r="J3353" i="18"/>
  <c r="K3353" i="18"/>
  <c r="J3354" i="18"/>
  <c r="K3354" i="18"/>
  <c r="J3355" i="18"/>
  <c r="K3355" i="18"/>
  <c r="J3356" i="18"/>
  <c r="K3356" i="18"/>
  <c r="J3357" i="18"/>
  <c r="K3357" i="18"/>
  <c r="J3358" i="18"/>
  <c r="K3358" i="18"/>
  <c r="J3359" i="18"/>
  <c r="K3359" i="18"/>
  <c r="J3360" i="18"/>
  <c r="K3360" i="18"/>
  <c r="J3361" i="18"/>
  <c r="K3361" i="18"/>
  <c r="J3362" i="18"/>
  <c r="K3362" i="18"/>
  <c r="J3363" i="18"/>
  <c r="K3363" i="18"/>
  <c r="J3364" i="18"/>
  <c r="K3364" i="18"/>
  <c r="J3365" i="18"/>
  <c r="K3365" i="18"/>
  <c r="J3366" i="18"/>
  <c r="K3366" i="18"/>
  <c r="J3367" i="18"/>
  <c r="K3367" i="18"/>
  <c r="J3368" i="18"/>
  <c r="K3368" i="18"/>
  <c r="J3369" i="18"/>
  <c r="K3369" i="18"/>
  <c r="J3370" i="18"/>
  <c r="K3370" i="18"/>
  <c r="J3371" i="18"/>
  <c r="K3371" i="18"/>
  <c r="J3372" i="18"/>
  <c r="K3372" i="18"/>
  <c r="J3373" i="18"/>
  <c r="K3373" i="18"/>
  <c r="J3374" i="18"/>
  <c r="K3374" i="18"/>
  <c r="J3375" i="18"/>
  <c r="K3375" i="18"/>
  <c r="J3376" i="18"/>
  <c r="K3376" i="18"/>
  <c r="J3377" i="18"/>
  <c r="K3377" i="18"/>
  <c r="J3378" i="18"/>
  <c r="K3378" i="18"/>
  <c r="J3379" i="18"/>
  <c r="K3379" i="18"/>
  <c r="J3380" i="18"/>
  <c r="K3380" i="18"/>
  <c r="J3381" i="18"/>
  <c r="K3381" i="18"/>
  <c r="J3382" i="18"/>
  <c r="K3382" i="18"/>
  <c r="J3383" i="18"/>
  <c r="K3383" i="18"/>
  <c r="J3384" i="18"/>
  <c r="K3384" i="18"/>
  <c r="J3385" i="18"/>
  <c r="K3385" i="18"/>
  <c r="J3386" i="18"/>
  <c r="K3386" i="18"/>
  <c r="J3387" i="18"/>
  <c r="K3387" i="18"/>
  <c r="J3388" i="18"/>
  <c r="K3388" i="18"/>
  <c r="J3389" i="18"/>
  <c r="K3389" i="18"/>
  <c r="J3390" i="18"/>
  <c r="K3390" i="18"/>
  <c r="J3391" i="18"/>
  <c r="K3391" i="18"/>
  <c r="J3392" i="18"/>
  <c r="K3392" i="18"/>
  <c r="J3393" i="18"/>
  <c r="K3393" i="18"/>
  <c r="J3394" i="18"/>
  <c r="K3394" i="18"/>
  <c r="J3395" i="18"/>
  <c r="K3395" i="18"/>
  <c r="J3396" i="18"/>
  <c r="K3396" i="18"/>
  <c r="J3397" i="18"/>
  <c r="K3397" i="18"/>
  <c r="J3398" i="18"/>
  <c r="K3398" i="18"/>
  <c r="J3399" i="18"/>
  <c r="K3399" i="18"/>
  <c r="J3400" i="18"/>
  <c r="K3400" i="18"/>
  <c r="J3401" i="18"/>
  <c r="K3401" i="18"/>
  <c r="J3402" i="18"/>
  <c r="K3402" i="18"/>
  <c r="J3403" i="18"/>
  <c r="K3403" i="18"/>
  <c r="J3404" i="18"/>
  <c r="K3404" i="18"/>
  <c r="J3405" i="18"/>
  <c r="K3405" i="18"/>
  <c r="J3406" i="18"/>
  <c r="K3406" i="18"/>
  <c r="J3407" i="18"/>
  <c r="K3407" i="18"/>
  <c r="J3408" i="18"/>
  <c r="K3408" i="18"/>
  <c r="J3409" i="18"/>
  <c r="K3409" i="18"/>
  <c r="J3410" i="18"/>
  <c r="K3410" i="18"/>
  <c r="J3411" i="18"/>
  <c r="K3411" i="18"/>
  <c r="J3412" i="18"/>
  <c r="K3412" i="18"/>
  <c r="J3413" i="18"/>
  <c r="K3413" i="18"/>
  <c r="J3414" i="18"/>
  <c r="K3414" i="18"/>
  <c r="J3415" i="18"/>
  <c r="K3415" i="18"/>
  <c r="J3416" i="18"/>
  <c r="K3416" i="18"/>
  <c r="J3417" i="18"/>
  <c r="K3417" i="18"/>
  <c r="J3418" i="18"/>
  <c r="K3418" i="18"/>
  <c r="J3419" i="18"/>
  <c r="K3419" i="18"/>
  <c r="J3420" i="18"/>
  <c r="K3420" i="18"/>
  <c r="J3421" i="18"/>
  <c r="K3421" i="18"/>
  <c r="J3422" i="18"/>
  <c r="K3422" i="18"/>
  <c r="J3423" i="18"/>
  <c r="K3423" i="18"/>
  <c r="J3424" i="18"/>
  <c r="K3424" i="18"/>
  <c r="J3425" i="18"/>
  <c r="K3425" i="18"/>
  <c r="J3426" i="18"/>
  <c r="K3426" i="18"/>
  <c r="J3427" i="18"/>
  <c r="K3427" i="18"/>
  <c r="J3428" i="18"/>
  <c r="K3428" i="18"/>
  <c r="J3429" i="18"/>
  <c r="K3429" i="18"/>
  <c r="J3430" i="18"/>
  <c r="K3430" i="18"/>
  <c r="J3431" i="18"/>
  <c r="K3431" i="18"/>
  <c r="J3432" i="18"/>
  <c r="K3432" i="18"/>
  <c r="J3433" i="18"/>
  <c r="K3433" i="18"/>
  <c r="J3434" i="18"/>
  <c r="K3434" i="18"/>
  <c r="J3435" i="18"/>
  <c r="K3435" i="18"/>
  <c r="J3436" i="18"/>
  <c r="K3436" i="18"/>
  <c r="J3437" i="18"/>
  <c r="K3437" i="18"/>
  <c r="J3438" i="18"/>
  <c r="K3438" i="18"/>
  <c r="J3439" i="18"/>
  <c r="K3439" i="18"/>
  <c r="J3440" i="18"/>
  <c r="K3440" i="18"/>
  <c r="J3441" i="18"/>
  <c r="K3441" i="18"/>
  <c r="J3442" i="18"/>
  <c r="K3442" i="18"/>
  <c r="J3443" i="18"/>
  <c r="K3443" i="18"/>
  <c r="J3444" i="18"/>
  <c r="K3444" i="18"/>
  <c r="J3445" i="18"/>
  <c r="K3445" i="18"/>
  <c r="J3446" i="18"/>
  <c r="K3446" i="18"/>
  <c r="J3447" i="18"/>
  <c r="K3447" i="18"/>
  <c r="J3448" i="18"/>
  <c r="K3448" i="18"/>
  <c r="J3449" i="18"/>
  <c r="K3449" i="18"/>
  <c r="J3450" i="18"/>
  <c r="K3450" i="18"/>
  <c r="J3451" i="18"/>
  <c r="K3451" i="18"/>
  <c r="J3452" i="18"/>
  <c r="K3452" i="18"/>
  <c r="J3453" i="18"/>
  <c r="K3453" i="18"/>
  <c r="J3454" i="18"/>
  <c r="K3454" i="18"/>
  <c r="J3455" i="18"/>
  <c r="K3455" i="18"/>
  <c r="J3456" i="18"/>
  <c r="K3456" i="18"/>
  <c r="J3457" i="18"/>
  <c r="K3457" i="18"/>
  <c r="J3458" i="18"/>
  <c r="K3458" i="18"/>
  <c r="J3459" i="18"/>
  <c r="K3459" i="18"/>
  <c r="J3460" i="18"/>
  <c r="K3460" i="18"/>
  <c r="J3461" i="18"/>
  <c r="K3461" i="18"/>
  <c r="J3462" i="18"/>
  <c r="K3462" i="18"/>
  <c r="J3463" i="18"/>
  <c r="K3463" i="18"/>
  <c r="J3464" i="18"/>
  <c r="K3464" i="18"/>
  <c r="J3465" i="18"/>
  <c r="K3465" i="18"/>
  <c r="J3466" i="18"/>
  <c r="K3466" i="18"/>
  <c r="J3467" i="18"/>
  <c r="K3467" i="18"/>
  <c r="J3468" i="18"/>
  <c r="K3468" i="18"/>
  <c r="J3469" i="18"/>
  <c r="K3469" i="18"/>
  <c r="J3470" i="18"/>
  <c r="K3470" i="18"/>
  <c r="J3471" i="18"/>
  <c r="K3471" i="18"/>
  <c r="J3472" i="18"/>
  <c r="K3472" i="18"/>
  <c r="J3473" i="18"/>
  <c r="K3473" i="18"/>
  <c r="J3474" i="18"/>
  <c r="K3474" i="18"/>
  <c r="J3475" i="18"/>
  <c r="K3475" i="18"/>
  <c r="J3476" i="18"/>
  <c r="K3476" i="18"/>
  <c r="J3477" i="18"/>
  <c r="K3477" i="18"/>
  <c r="J3478" i="18"/>
  <c r="K3478" i="18"/>
  <c r="J3479" i="18"/>
  <c r="K3479" i="18"/>
  <c r="J3480" i="18"/>
  <c r="K3480" i="18"/>
  <c r="J3481" i="18"/>
  <c r="K3481" i="18"/>
  <c r="J3482" i="18"/>
  <c r="K3482" i="18"/>
  <c r="J3483" i="18"/>
  <c r="K3483" i="18"/>
  <c r="J3484" i="18"/>
  <c r="K3484" i="18"/>
  <c r="J3485" i="18"/>
  <c r="K3485" i="18"/>
  <c r="J3486" i="18"/>
  <c r="K3486" i="18"/>
  <c r="J3487" i="18"/>
  <c r="K3487" i="18"/>
  <c r="J3488" i="18"/>
  <c r="K3488" i="18"/>
  <c r="J3489" i="18"/>
  <c r="K3489" i="18"/>
  <c r="J3490" i="18"/>
  <c r="K3490" i="18"/>
  <c r="J3491" i="18"/>
  <c r="K3491" i="18"/>
  <c r="J3492" i="18"/>
  <c r="K3492" i="18"/>
  <c r="J3493" i="18"/>
  <c r="K3493" i="18"/>
  <c r="J3494" i="18"/>
  <c r="K3494" i="18"/>
  <c r="J3495" i="18"/>
  <c r="K3495" i="18"/>
  <c r="J3496" i="18"/>
  <c r="K3496" i="18"/>
  <c r="J3497" i="18"/>
  <c r="K3497" i="18"/>
  <c r="J3498" i="18"/>
  <c r="K3498" i="18"/>
  <c r="J3499" i="18"/>
  <c r="K3499" i="18"/>
  <c r="J3500" i="18"/>
  <c r="K3500" i="18"/>
  <c r="J3501" i="18"/>
  <c r="K3501" i="18"/>
  <c r="J3502" i="18"/>
  <c r="K3502" i="18"/>
  <c r="J3503" i="18"/>
  <c r="K3503" i="18"/>
  <c r="J3504" i="18"/>
  <c r="K3504" i="18"/>
  <c r="J3505" i="18"/>
  <c r="K3505" i="18"/>
  <c r="J3506" i="18"/>
  <c r="K3506" i="18"/>
  <c r="J3507" i="18"/>
  <c r="K3507" i="18"/>
  <c r="J3508" i="18"/>
  <c r="K3508" i="18"/>
  <c r="J3509" i="18"/>
  <c r="K3509" i="18"/>
  <c r="J3510" i="18"/>
  <c r="K3510" i="18"/>
  <c r="J3511" i="18"/>
  <c r="K3511" i="18"/>
  <c r="J3512" i="18"/>
  <c r="K3512" i="18"/>
  <c r="J3513" i="18"/>
  <c r="K3513" i="18"/>
  <c r="J3514" i="18"/>
  <c r="K3514" i="18"/>
  <c r="J3515" i="18"/>
  <c r="K3515" i="18"/>
  <c r="J3516" i="18"/>
  <c r="K3516" i="18"/>
  <c r="J3517" i="18"/>
  <c r="K3517" i="18"/>
  <c r="J3518" i="18"/>
  <c r="K3518" i="18"/>
  <c r="J3519" i="18"/>
  <c r="K3519" i="18"/>
  <c r="J3520" i="18"/>
  <c r="K3520" i="18"/>
  <c r="J3521" i="18"/>
  <c r="K3521" i="18"/>
  <c r="J3522" i="18"/>
  <c r="K3522" i="18"/>
  <c r="J3523" i="18"/>
  <c r="K3523" i="18"/>
  <c r="J3524" i="18"/>
  <c r="K3524" i="18"/>
  <c r="J3525" i="18"/>
  <c r="K3525" i="18"/>
  <c r="J3526" i="18"/>
  <c r="K3526" i="18"/>
  <c r="J3527" i="18"/>
  <c r="K3527" i="18"/>
  <c r="J3528" i="18"/>
  <c r="K3528" i="18"/>
  <c r="J3529" i="18"/>
  <c r="K3529" i="18"/>
  <c r="J3530" i="18"/>
  <c r="K3530" i="18"/>
  <c r="J3531" i="18"/>
  <c r="K3531" i="18"/>
  <c r="J3532" i="18"/>
  <c r="K3532" i="18"/>
  <c r="J3533" i="18"/>
  <c r="K3533" i="18"/>
  <c r="J3534" i="18"/>
  <c r="K3534" i="18"/>
  <c r="J3535" i="18"/>
  <c r="K3535" i="18"/>
  <c r="J3536" i="18"/>
  <c r="K3536" i="18"/>
  <c r="J3537" i="18"/>
  <c r="K3537" i="18"/>
  <c r="J3538" i="18"/>
  <c r="K3538" i="18"/>
  <c r="J3539" i="18"/>
  <c r="K3539" i="18"/>
  <c r="J3540" i="18"/>
  <c r="K3540" i="18"/>
  <c r="J3541" i="18"/>
  <c r="K3541" i="18"/>
  <c r="J3542" i="18"/>
  <c r="K3542" i="18"/>
  <c r="J3543" i="18"/>
  <c r="K3543" i="18"/>
  <c r="J3544" i="18"/>
  <c r="K3544" i="18"/>
  <c r="J3545" i="18"/>
  <c r="K3545" i="18"/>
  <c r="J3546" i="18"/>
  <c r="K3546" i="18"/>
  <c r="J3547" i="18"/>
  <c r="K3547" i="18"/>
  <c r="J3548" i="18"/>
  <c r="K3548" i="18"/>
  <c r="J3549" i="18"/>
  <c r="K3549" i="18"/>
  <c r="J3550" i="18"/>
  <c r="K3550" i="18"/>
  <c r="J3551" i="18"/>
  <c r="K3551" i="18"/>
  <c r="J3552" i="18"/>
  <c r="K3552" i="18"/>
  <c r="J3553" i="18"/>
  <c r="K3553" i="18"/>
  <c r="J3554" i="18"/>
  <c r="K3554" i="18"/>
  <c r="J3555" i="18"/>
  <c r="K3555" i="18"/>
  <c r="J3556" i="18"/>
  <c r="K3556" i="18"/>
  <c r="J3557" i="18"/>
  <c r="K3557" i="18"/>
  <c r="J3558" i="18"/>
  <c r="K3558" i="18"/>
  <c r="J3559" i="18"/>
  <c r="K3559" i="18"/>
  <c r="J3560" i="18"/>
  <c r="K3560" i="18"/>
  <c r="J3561" i="18"/>
  <c r="K3561" i="18"/>
  <c r="J3562" i="18"/>
  <c r="K3562" i="18"/>
  <c r="J3563" i="18"/>
  <c r="K3563" i="18"/>
  <c r="J3564" i="18"/>
  <c r="K3564" i="18"/>
  <c r="J3565" i="18"/>
  <c r="K3565" i="18"/>
  <c r="J3566" i="18"/>
  <c r="K3566" i="18"/>
  <c r="J3567" i="18"/>
  <c r="K3567" i="18"/>
  <c r="J3568" i="18"/>
  <c r="K3568" i="18"/>
  <c r="J3569" i="18"/>
  <c r="K3569" i="18"/>
  <c r="J3570" i="18"/>
  <c r="K3570" i="18"/>
  <c r="J3571" i="18"/>
  <c r="K3571" i="18"/>
  <c r="J3572" i="18"/>
  <c r="K3572" i="18"/>
  <c r="J3573" i="18"/>
  <c r="K3573" i="18"/>
  <c r="J3574" i="18"/>
  <c r="K3574" i="18"/>
  <c r="J3575" i="18"/>
  <c r="K3575" i="18"/>
  <c r="J3576" i="18"/>
  <c r="K3576" i="18"/>
  <c r="J3577" i="18"/>
  <c r="K3577" i="18"/>
  <c r="J3578" i="18"/>
  <c r="K3578" i="18"/>
  <c r="J3579" i="18"/>
  <c r="K3579" i="18"/>
  <c r="J3580" i="18"/>
  <c r="K3580" i="18"/>
  <c r="J3581" i="18"/>
  <c r="K3581" i="18"/>
  <c r="J3582" i="18"/>
  <c r="K3582" i="18"/>
  <c r="J3583" i="18"/>
  <c r="K3583" i="18"/>
  <c r="J3584" i="18"/>
  <c r="K3584" i="18"/>
  <c r="J3585" i="18"/>
  <c r="K3585" i="18"/>
  <c r="J3586" i="18"/>
  <c r="K3586" i="18"/>
  <c r="J3587" i="18"/>
  <c r="K3587" i="18"/>
  <c r="J3588" i="18"/>
  <c r="K3588" i="18"/>
  <c r="J3589" i="18"/>
  <c r="K3589" i="18"/>
  <c r="J3590" i="18"/>
  <c r="K3590" i="18"/>
  <c r="J3591" i="18"/>
  <c r="K3591" i="18"/>
  <c r="J3592" i="18"/>
  <c r="K3592" i="18"/>
  <c r="J3593" i="18"/>
  <c r="K3593" i="18"/>
  <c r="J3594" i="18"/>
  <c r="K3594" i="18"/>
  <c r="J3595" i="18"/>
  <c r="K3595" i="18"/>
  <c r="J3596" i="18"/>
  <c r="K3596" i="18"/>
  <c r="J3597" i="18"/>
  <c r="K3597" i="18"/>
  <c r="J3598" i="18"/>
  <c r="K3598" i="18"/>
  <c r="J3599" i="18"/>
  <c r="K3599" i="18"/>
  <c r="J3600" i="18"/>
  <c r="K3600" i="18"/>
  <c r="J3601" i="18"/>
  <c r="K3601" i="18"/>
  <c r="J3602" i="18"/>
  <c r="K3602" i="18"/>
  <c r="J2405" i="18"/>
  <c r="K2405" i="18"/>
  <c r="J2406" i="18"/>
  <c r="K2406" i="18"/>
  <c r="J2407" i="18"/>
  <c r="J2408" i="18"/>
  <c r="K2408" i="18"/>
  <c r="J2409" i="18"/>
  <c r="K2409" i="18"/>
  <c r="J2410" i="18"/>
  <c r="J2411" i="18"/>
  <c r="K2411" i="18"/>
  <c r="J2412" i="18"/>
  <c r="K2412" i="18"/>
  <c r="J2413" i="18"/>
  <c r="J2414" i="18"/>
  <c r="K2414" i="18"/>
  <c r="J2415" i="18"/>
  <c r="K2415" i="18"/>
  <c r="J2416" i="18"/>
  <c r="J2417" i="18"/>
  <c r="K2417" i="18"/>
  <c r="J2418" i="18"/>
  <c r="K2418" i="18"/>
  <c r="J2419" i="18"/>
  <c r="J2420" i="18"/>
  <c r="K2420" i="18"/>
  <c r="J2421" i="18"/>
  <c r="K2421" i="18"/>
  <c r="J2422" i="18"/>
  <c r="J2423" i="18"/>
  <c r="K2423" i="18"/>
  <c r="J2424" i="18"/>
  <c r="K2424" i="18"/>
  <c r="J2425" i="18"/>
  <c r="J2426" i="18"/>
  <c r="K2426" i="18"/>
  <c r="J2427" i="18"/>
  <c r="K2427" i="18"/>
  <c r="J2428" i="18"/>
  <c r="J2429" i="18"/>
  <c r="K2429" i="18"/>
  <c r="J2430" i="18"/>
  <c r="K2430" i="18"/>
  <c r="J2431" i="18"/>
  <c r="J2432" i="18"/>
  <c r="K2432" i="18"/>
  <c r="J2433" i="18"/>
  <c r="K2433" i="18"/>
  <c r="J2434" i="18"/>
  <c r="J2435" i="18"/>
  <c r="K2435" i="18"/>
  <c r="J2436" i="18"/>
  <c r="K2436" i="18"/>
  <c r="J2437" i="18"/>
  <c r="J2438" i="18"/>
  <c r="K2438" i="18"/>
  <c r="J2439" i="18"/>
  <c r="K2439" i="18"/>
  <c r="J2440" i="18"/>
  <c r="J2441" i="18"/>
  <c r="K2441" i="18"/>
  <c r="J2442" i="18"/>
  <c r="K2442" i="18"/>
  <c r="J2443" i="18"/>
  <c r="J2444" i="18"/>
  <c r="K2444" i="18"/>
  <c r="J2445" i="18"/>
  <c r="K2445" i="18"/>
  <c r="J2446" i="18"/>
  <c r="J2447" i="18"/>
  <c r="K2447" i="18"/>
  <c r="J2448" i="18"/>
  <c r="K2448" i="18"/>
  <c r="J2449" i="18"/>
  <c r="J2450" i="18"/>
  <c r="K2450" i="18"/>
  <c r="J2451" i="18"/>
  <c r="K2451" i="18"/>
  <c r="J2452" i="18"/>
  <c r="J2453" i="18"/>
  <c r="K2453" i="18"/>
  <c r="J2454" i="18"/>
  <c r="K2454" i="18"/>
  <c r="J2455" i="18"/>
  <c r="J2456" i="18"/>
  <c r="K2456" i="18"/>
  <c r="J2457" i="18"/>
  <c r="K2457" i="18"/>
  <c r="J2458" i="18"/>
  <c r="J2459" i="18"/>
  <c r="K2459" i="18"/>
  <c r="J2460" i="18"/>
  <c r="K2460" i="18"/>
  <c r="J2461" i="18"/>
  <c r="J2462" i="18"/>
  <c r="K2462" i="18"/>
  <c r="J2463" i="18"/>
  <c r="K2463" i="18"/>
  <c r="J2464" i="18"/>
  <c r="J2465" i="18"/>
  <c r="K2465" i="18"/>
  <c r="J2466" i="18"/>
  <c r="K2466" i="18"/>
  <c r="J2467" i="18"/>
  <c r="J2468" i="18"/>
  <c r="K2468" i="18"/>
  <c r="J2469" i="18"/>
  <c r="K2469" i="18"/>
  <c r="J2470" i="18"/>
  <c r="J2471" i="18"/>
  <c r="K2471" i="18"/>
  <c r="J2472" i="18"/>
  <c r="K2472" i="18"/>
  <c r="J2473" i="18"/>
  <c r="J2474" i="18"/>
  <c r="K2474" i="18"/>
  <c r="J2475" i="18"/>
  <c r="K2475" i="18"/>
  <c r="J2476" i="18"/>
  <c r="J2477" i="18"/>
  <c r="K2477" i="18"/>
  <c r="J2478" i="18"/>
  <c r="K2478" i="18"/>
  <c r="J2479" i="18"/>
  <c r="J2480" i="18"/>
  <c r="K2480" i="18"/>
  <c r="J2481" i="18"/>
  <c r="K2481" i="18"/>
  <c r="J2482" i="18"/>
  <c r="J2483" i="18"/>
  <c r="K2483" i="18"/>
  <c r="J2484" i="18"/>
  <c r="K2484" i="18"/>
  <c r="J2485" i="18"/>
  <c r="J2486" i="18"/>
  <c r="K2486" i="18"/>
  <c r="J2487" i="18"/>
  <c r="K2487" i="18"/>
  <c r="J2488" i="18"/>
  <c r="J2489" i="18"/>
  <c r="K2489" i="18"/>
  <c r="J2490" i="18"/>
  <c r="K2490" i="18"/>
  <c r="J2491" i="18"/>
  <c r="J2492" i="18"/>
  <c r="K2492" i="18"/>
  <c r="J2493" i="18"/>
  <c r="K2493" i="18"/>
  <c r="J2494" i="18"/>
  <c r="J2495" i="18"/>
  <c r="K2495" i="18"/>
  <c r="J2496" i="18"/>
  <c r="K2496" i="18"/>
  <c r="J2497" i="18"/>
  <c r="J2498" i="18"/>
  <c r="K2498" i="18"/>
  <c r="J2499" i="18"/>
  <c r="K2499" i="18"/>
  <c r="J2500" i="18"/>
  <c r="J2501" i="18"/>
  <c r="K2501" i="18"/>
  <c r="J2502" i="18"/>
  <c r="K2502" i="18"/>
  <c r="J2503" i="18"/>
  <c r="J2504" i="18"/>
  <c r="K2504" i="18"/>
  <c r="J2505" i="18"/>
  <c r="K2505" i="18"/>
  <c r="J2506" i="18"/>
  <c r="J2507" i="18"/>
  <c r="K2507" i="18"/>
  <c r="J2508" i="18"/>
  <c r="K2508" i="18"/>
  <c r="J2509" i="18"/>
  <c r="J2510" i="18"/>
  <c r="K2510" i="18"/>
  <c r="J2511" i="18"/>
  <c r="K2511" i="18"/>
  <c r="J2512" i="18"/>
  <c r="J2513" i="18"/>
  <c r="K2513" i="18"/>
  <c r="J2514" i="18"/>
  <c r="K2514" i="18"/>
  <c r="J2515" i="18"/>
  <c r="J2516" i="18"/>
  <c r="K2516" i="18"/>
  <c r="J2517" i="18"/>
  <c r="K2517" i="18"/>
  <c r="J2518" i="18"/>
  <c r="J2519" i="18"/>
  <c r="K2519" i="18"/>
  <c r="J2520" i="18"/>
  <c r="K2520" i="18"/>
  <c r="J2521" i="18"/>
  <c r="J2522" i="18"/>
  <c r="K2522" i="18"/>
  <c r="J2523" i="18"/>
  <c r="K2523" i="18"/>
  <c r="J2524" i="18"/>
  <c r="J2525" i="18"/>
  <c r="K2525" i="18"/>
  <c r="J2526" i="18"/>
  <c r="K2526" i="18"/>
  <c r="J2527" i="18"/>
  <c r="J2528" i="18"/>
  <c r="K2528" i="18"/>
  <c r="J2529" i="18"/>
  <c r="K2529" i="18"/>
  <c r="J2530" i="18"/>
  <c r="J2531" i="18"/>
  <c r="K2531" i="18"/>
  <c r="J2532" i="18"/>
  <c r="K2532" i="18"/>
  <c r="J2533" i="18"/>
  <c r="J2534" i="18"/>
  <c r="K2534" i="18"/>
  <c r="J2535" i="18"/>
  <c r="K2535" i="18"/>
  <c r="J2536" i="18"/>
  <c r="J2537" i="18"/>
  <c r="K2537" i="18"/>
  <c r="J2538" i="18"/>
  <c r="K2538" i="18"/>
  <c r="J2539" i="18"/>
  <c r="J2540" i="18"/>
  <c r="K2540" i="18"/>
  <c r="J2541" i="18"/>
  <c r="K2541" i="18"/>
  <c r="J2542" i="18"/>
  <c r="J2543" i="18"/>
  <c r="K2543" i="18"/>
  <c r="J2544" i="18"/>
  <c r="K2544" i="18"/>
  <c r="J2545" i="18"/>
  <c r="J2546" i="18"/>
  <c r="K2546" i="18"/>
  <c r="J2547" i="18"/>
  <c r="K2547" i="18"/>
  <c r="J2548" i="18"/>
  <c r="J2549" i="18"/>
  <c r="K2549" i="18"/>
  <c r="J2550" i="18"/>
  <c r="K2550" i="18"/>
  <c r="J2551" i="18"/>
  <c r="J2552" i="18"/>
  <c r="K2552" i="18"/>
  <c r="J2553" i="18"/>
  <c r="K2553" i="18"/>
  <c r="J2554" i="18"/>
  <c r="J2555" i="18"/>
  <c r="K2555" i="18"/>
  <c r="J2556" i="18"/>
  <c r="K2556" i="18"/>
  <c r="J2557" i="18"/>
  <c r="J2558" i="18"/>
  <c r="K2558" i="18"/>
  <c r="J2559" i="18"/>
  <c r="K2559" i="18"/>
  <c r="J2560" i="18"/>
  <c r="J2561" i="18"/>
  <c r="K2561" i="18"/>
  <c r="J2562" i="18"/>
  <c r="K2562" i="18"/>
  <c r="J2563" i="18"/>
  <c r="J2564" i="18"/>
  <c r="K2564" i="18"/>
  <c r="J2565" i="18"/>
  <c r="K2565" i="18"/>
  <c r="J2566" i="18"/>
  <c r="J2567" i="18"/>
  <c r="K2567" i="18"/>
  <c r="J2568" i="18"/>
  <c r="K2568" i="18"/>
  <c r="J2569" i="18"/>
  <c r="J2570" i="18"/>
  <c r="K2570" i="18"/>
  <c r="J2571" i="18"/>
  <c r="K2571" i="18"/>
  <c r="J2572" i="18"/>
  <c r="J2573" i="18"/>
  <c r="K2573" i="18"/>
  <c r="J2574" i="18"/>
  <c r="K2574" i="18"/>
  <c r="J2575" i="18"/>
  <c r="J2576" i="18"/>
  <c r="K2576" i="18"/>
  <c r="J2577" i="18"/>
  <c r="K2577" i="18"/>
  <c r="J2578" i="18"/>
  <c r="J2579" i="18"/>
  <c r="K2579" i="18"/>
  <c r="J2580" i="18"/>
  <c r="K2580" i="18"/>
  <c r="J2581" i="18"/>
  <c r="J2582" i="18"/>
  <c r="K2582" i="18"/>
  <c r="J2583" i="18"/>
  <c r="K2583" i="18"/>
  <c r="J2584" i="18"/>
  <c r="J2585" i="18"/>
  <c r="K2585" i="18"/>
  <c r="J2586" i="18"/>
  <c r="K2586" i="18"/>
  <c r="J2587" i="18"/>
  <c r="J2588" i="18"/>
  <c r="K2588" i="18"/>
  <c r="J2589" i="18"/>
  <c r="K2589" i="18"/>
  <c r="J2590" i="18"/>
  <c r="J2591" i="18"/>
  <c r="K2591" i="18"/>
  <c r="J2592" i="18"/>
  <c r="K2592" i="18"/>
  <c r="J2593" i="18"/>
  <c r="J2594" i="18"/>
  <c r="K2594" i="18"/>
  <c r="J2595" i="18"/>
  <c r="K2595" i="18"/>
  <c r="J2596" i="18"/>
  <c r="J2597" i="18"/>
  <c r="K2597" i="18"/>
  <c r="J2598" i="18"/>
  <c r="K2598" i="18"/>
  <c r="J2599" i="18"/>
  <c r="J2600" i="18"/>
  <c r="K2600" i="18"/>
  <c r="J2601" i="18"/>
  <c r="K2601" i="18"/>
  <c r="J2602" i="18"/>
  <c r="J2603" i="18"/>
  <c r="K2603" i="18"/>
  <c r="J2604" i="18"/>
  <c r="K2604" i="18"/>
  <c r="J2605" i="18"/>
  <c r="J2606" i="18"/>
  <c r="K2606" i="18"/>
  <c r="J2607" i="18"/>
  <c r="K2607" i="18"/>
  <c r="J2608" i="18"/>
  <c r="J2609" i="18"/>
  <c r="K2609" i="18"/>
  <c r="J2610" i="18"/>
  <c r="K2610" i="18"/>
  <c r="J2611" i="18"/>
  <c r="J2612" i="18"/>
  <c r="K2612" i="18"/>
  <c r="J2613" i="18"/>
  <c r="K2613" i="18"/>
  <c r="J2614" i="18"/>
  <c r="J2615" i="18"/>
  <c r="K2615" i="18"/>
  <c r="J2616" i="18"/>
  <c r="K2616" i="18"/>
  <c r="J2617" i="18"/>
  <c r="J2618" i="18"/>
  <c r="K2618" i="18"/>
  <c r="J2619" i="18"/>
  <c r="K2619" i="18"/>
  <c r="J2620" i="18"/>
  <c r="J2621" i="18"/>
  <c r="K2621" i="18"/>
  <c r="J2622" i="18"/>
  <c r="K2622" i="18"/>
  <c r="J2623" i="18"/>
  <c r="J2624" i="18"/>
  <c r="K2624" i="18"/>
  <c r="J2625" i="18"/>
  <c r="K2625" i="18"/>
  <c r="J2626" i="18"/>
  <c r="J2627" i="18"/>
  <c r="K2627" i="18"/>
  <c r="J2628" i="18"/>
  <c r="K2628" i="18"/>
  <c r="J2629" i="18"/>
  <c r="J2630" i="18"/>
  <c r="K2630" i="18"/>
  <c r="J2631" i="18"/>
  <c r="K2631" i="18"/>
  <c r="J2632" i="18"/>
  <c r="J2633" i="18"/>
  <c r="K2633" i="18"/>
  <c r="J2634" i="18"/>
  <c r="K2634" i="18"/>
  <c r="J2635" i="18"/>
  <c r="J2636" i="18"/>
  <c r="K2636" i="18"/>
  <c r="J2637" i="18"/>
  <c r="K2637" i="18"/>
  <c r="J2638" i="18"/>
  <c r="J2639" i="18"/>
  <c r="K2639" i="18"/>
  <c r="J2640" i="18"/>
  <c r="K2640" i="18"/>
  <c r="J2641" i="18"/>
  <c r="J2642" i="18"/>
  <c r="K2642" i="18"/>
  <c r="J2643" i="18"/>
  <c r="K2643" i="18"/>
  <c r="J2644" i="18"/>
  <c r="J2645" i="18"/>
  <c r="K2645" i="18"/>
  <c r="J2646" i="18"/>
  <c r="K2646" i="18"/>
  <c r="J2647" i="18"/>
  <c r="J2648" i="18"/>
  <c r="K2648" i="18"/>
  <c r="J2649" i="18"/>
  <c r="K2649" i="18"/>
  <c r="J2650" i="18"/>
  <c r="J2651" i="18"/>
  <c r="K2651" i="18"/>
  <c r="J2652" i="18"/>
  <c r="K2652" i="18"/>
  <c r="J2653" i="18"/>
  <c r="J2654" i="18"/>
  <c r="K2654" i="18"/>
  <c r="J2655" i="18"/>
  <c r="K2655" i="18"/>
  <c r="J2656" i="18"/>
  <c r="J2657" i="18"/>
  <c r="K2657" i="18"/>
  <c r="J2658" i="18"/>
  <c r="K2658" i="18"/>
  <c r="J2659" i="18"/>
  <c r="J2660" i="18"/>
  <c r="K2660" i="18"/>
  <c r="J2661" i="18"/>
  <c r="K2661" i="18"/>
  <c r="J2662" i="18"/>
  <c r="J2663" i="18"/>
  <c r="K2663" i="18"/>
  <c r="J2664" i="18"/>
  <c r="K2664" i="18"/>
  <c r="J2665" i="18"/>
  <c r="J2666" i="18"/>
  <c r="K2666" i="18"/>
  <c r="J2667" i="18"/>
  <c r="K2667" i="18"/>
  <c r="J2668" i="18"/>
  <c r="J2669" i="18"/>
  <c r="K2669" i="18"/>
  <c r="J2670" i="18"/>
  <c r="K2670" i="18"/>
  <c r="J2671" i="18"/>
  <c r="J2672" i="18"/>
  <c r="K2672" i="18"/>
  <c r="J2673" i="18"/>
  <c r="K2673" i="18"/>
  <c r="J2674" i="18"/>
  <c r="J2675" i="18"/>
  <c r="K2675" i="18"/>
  <c r="J2676" i="18"/>
  <c r="K2676" i="18"/>
  <c r="J2677" i="18"/>
  <c r="J2678" i="18"/>
  <c r="K2678" i="18"/>
  <c r="J2679" i="18"/>
  <c r="K2679" i="18"/>
  <c r="J2680" i="18"/>
  <c r="J2681" i="18"/>
  <c r="K2681" i="18"/>
  <c r="J2682" i="18"/>
  <c r="K2682" i="18"/>
  <c r="J2683" i="18"/>
  <c r="J2684" i="18"/>
  <c r="K2684" i="18"/>
  <c r="J2685" i="18"/>
  <c r="K2685" i="18"/>
  <c r="J2686" i="18"/>
  <c r="J2687" i="18"/>
  <c r="K2687" i="18"/>
  <c r="J2688" i="18"/>
  <c r="K2688" i="18"/>
  <c r="J2689" i="18"/>
  <c r="J2690" i="18"/>
  <c r="K2690" i="18"/>
  <c r="J2691" i="18"/>
  <c r="K2691" i="18"/>
  <c r="J2692" i="18"/>
  <c r="J2693" i="18"/>
  <c r="K2693" i="18"/>
  <c r="J2694" i="18"/>
  <c r="K2694" i="18"/>
  <c r="J2695" i="18"/>
  <c r="J2696" i="18"/>
  <c r="K2696" i="18"/>
  <c r="J2697" i="18"/>
  <c r="K2697" i="18"/>
  <c r="J2698" i="18"/>
  <c r="J2699" i="18"/>
  <c r="K2699" i="18"/>
  <c r="J2700" i="18"/>
  <c r="K2700" i="18"/>
  <c r="J2701" i="18"/>
  <c r="K2701" i="18"/>
  <c r="J2702" i="18"/>
  <c r="K2702" i="18"/>
  <c r="J2703" i="18"/>
  <c r="K2703" i="18"/>
  <c r="J2704" i="18"/>
  <c r="K2704" i="18"/>
  <c r="J2705" i="18"/>
  <c r="K2705" i="18"/>
  <c r="J2706" i="18"/>
  <c r="K2706" i="18"/>
  <c r="J2707" i="18"/>
  <c r="K2707" i="18"/>
  <c r="J2708" i="18"/>
  <c r="K2708" i="18"/>
  <c r="J2709" i="18"/>
  <c r="K2709" i="18"/>
  <c r="J2710" i="18"/>
  <c r="K2710" i="18"/>
  <c r="J2711" i="18"/>
  <c r="K2711" i="18"/>
  <c r="J2712" i="18"/>
  <c r="K2712" i="18"/>
  <c r="J2713" i="18"/>
  <c r="K2713" i="18"/>
  <c r="J2714" i="18"/>
  <c r="K2714" i="18"/>
  <c r="J2715" i="18"/>
  <c r="K2715" i="18"/>
  <c r="J2716" i="18"/>
  <c r="K2716" i="18"/>
  <c r="J2717" i="18"/>
  <c r="K2717" i="18"/>
  <c r="J2718" i="18"/>
  <c r="K2718" i="18"/>
  <c r="J2719" i="18"/>
  <c r="K2719" i="18"/>
  <c r="J2720" i="18"/>
  <c r="K2720" i="18"/>
  <c r="J2721" i="18"/>
  <c r="K2721" i="18"/>
  <c r="J2722" i="18"/>
  <c r="K2722" i="18"/>
  <c r="J2723" i="18"/>
  <c r="K2723" i="18"/>
  <c r="J2724" i="18"/>
  <c r="K2724" i="18"/>
  <c r="J2725" i="18"/>
  <c r="K2725" i="18"/>
  <c r="J2726" i="18"/>
  <c r="K2726" i="18"/>
  <c r="J2727" i="18"/>
  <c r="K2727" i="18"/>
  <c r="J2728" i="18"/>
  <c r="K2728" i="18"/>
  <c r="J2729" i="18"/>
  <c r="K2729" i="18"/>
  <c r="J2730" i="18"/>
  <c r="K2730" i="18"/>
  <c r="J2731" i="18"/>
  <c r="K2731" i="18"/>
  <c r="J2732" i="18"/>
  <c r="K2732" i="18"/>
  <c r="J2733" i="18"/>
  <c r="K2733" i="18"/>
  <c r="J2734" i="18"/>
  <c r="K2734" i="18"/>
  <c r="J2735" i="18"/>
  <c r="K2735" i="18"/>
  <c r="J2736" i="18"/>
  <c r="K2736" i="18"/>
  <c r="J2737" i="18"/>
  <c r="K2737" i="18"/>
  <c r="J2738" i="18"/>
  <c r="K2738" i="18"/>
  <c r="J2739" i="18"/>
  <c r="K2739" i="18"/>
  <c r="J2740" i="18"/>
  <c r="K2740" i="18"/>
  <c r="J2741" i="18"/>
  <c r="K2741" i="18"/>
  <c r="J2742" i="18"/>
  <c r="K2742" i="18"/>
  <c r="J2743" i="18"/>
  <c r="K2743" i="18"/>
  <c r="J2744" i="18"/>
  <c r="K2744" i="18"/>
  <c r="J2745" i="18"/>
  <c r="K2745" i="18"/>
  <c r="J2746" i="18"/>
  <c r="K2746" i="18"/>
  <c r="J2747" i="18"/>
  <c r="K2747" i="18"/>
  <c r="J2748" i="18"/>
  <c r="K2748" i="18"/>
  <c r="J2749" i="18"/>
  <c r="K2749" i="18"/>
  <c r="J2750" i="18"/>
  <c r="K2750" i="18"/>
  <c r="J2751" i="18"/>
  <c r="K2751" i="18"/>
  <c r="J2752" i="18"/>
  <c r="K2752" i="18"/>
  <c r="J2753" i="18"/>
  <c r="K2753" i="18"/>
  <c r="J2754" i="18"/>
  <c r="K2754" i="18"/>
  <c r="J2755" i="18"/>
  <c r="K2755" i="18"/>
  <c r="J2756" i="18"/>
  <c r="K2756" i="18"/>
  <c r="J2757" i="18"/>
  <c r="K2757" i="18"/>
  <c r="J2758" i="18"/>
  <c r="K2758" i="18"/>
  <c r="J2759" i="18"/>
  <c r="K2759" i="18"/>
  <c r="J2760" i="18"/>
  <c r="K2760" i="18"/>
  <c r="J2761" i="18"/>
  <c r="K2761" i="18"/>
  <c r="J2762" i="18"/>
  <c r="K2762" i="18"/>
  <c r="J2763" i="18"/>
  <c r="K2763" i="18"/>
  <c r="J2764" i="18"/>
  <c r="K2764" i="18"/>
  <c r="J2765" i="18"/>
  <c r="K2765" i="18"/>
  <c r="J2766" i="18"/>
  <c r="K2766" i="18"/>
  <c r="J2767" i="18"/>
  <c r="K2767" i="18"/>
  <c r="J2768" i="18"/>
  <c r="K2768" i="18"/>
  <c r="J2769" i="18"/>
  <c r="K2769" i="18"/>
  <c r="J2770" i="18"/>
  <c r="K2770" i="18"/>
  <c r="J2771" i="18"/>
  <c r="K2771" i="18"/>
  <c r="J2772" i="18"/>
  <c r="K2772" i="18"/>
  <c r="J2773" i="18"/>
  <c r="K2773" i="18"/>
  <c r="J2774" i="18"/>
  <c r="K2774" i="18"/>
  <c r="J2775" i="18"/>
  <c r="K2775" i="18"/>
  <c r="J2776" i="18"/>
  <c r="K2776" i="18"/>
  <c r="J2777" i="18"/>
  <c r="K2777" i="18"/>
  <c r="J2778" i="18"/>
  <c r="K2778" i="18"/>
  <c r="J2779" i="18"/>
  <c r="K2779" i="18"/>
  <c r="J2780" i="18"/>
  <c r="K2780" i="18"/>
  <c r="J2781" i="18"/>
  <c r="K2781" i="18"/>
  <c r="J2782" i="18"/>
  <c r="K2782" i="18"/>
  <c r="J2783" i="18"/>
  <c r="K2783" i="18"/>
  <c r="J2784" i="18"/>
  <c r="K2784" i="18"/>
  <c r="J2785" i="18"/>
  <c r="K2785" i="18"/>
  <c r="J2786" i="18"/>
  <c r="K2786" i="18"/>
  <c r="J2787" i="18"/>
  <c r="K2787" i="18"/>
  <c r="J2788" i="18"/>
  <c r="K2788" i="18"/>
  <c r="J2789" i="18"/>
  <c r="K2789" i="18"/>
  <c r="J2790" i="18"/>
  <c r="K2790" i="18"/>
  <c r="J2791" i="18"/>
  <c r="K2791" i="18"/>
  <c r="J2792" i="18"/>
  <c r="K2792" i="18"/>
  <c r="J2793" i="18"/>
  <c r="K2793" i="18"/>
  <c r="J2794" i="18"/>
  <c r="K2794" i="18"/>
  <c r="J2795" i="18"/>
  <c r="K2795" i="18"/>
  <c r="J2796" i="18"/>
  <c r="K2796" i="18"/>
  <c r="J2797" i="18"/>
  <c r="K2797" i="18"/>
  <c r="J2798" i="18"/>
  <c r="K2798" i="18"/>
  <c r="J2799" i="18"/>
  <c r="K2799" i="18"/>
  <c r="J2800" i="18"/>
  <c r="K2800" i="18"/>
  <c r="J2801" i="18"/>
  <c r="K2801" i="18"/>
  <c r="J2802" i="18"/>
  <c r="K2802" i="18"/>
  <c r="J2803" i="18"/>
  <c r="K2803" i="18"/>
  <c r="J2804" i="18"/>
  <c r="K2804" i="18"/>
  <c r="J2805" i="18"/>
  <c r="K2805" i="18"/>
  <c r="J2806" i="18"/>
  <c r="K2806" i="18"/>
  <c r="J2807" i="18"/>
  <c r="K2807" i="18"/>
  <c r="J2808" i="18"/>
  <c r="K2808" i="18"/>
  <c r="J2809" i="18"/>
  <c r="K2809" i="18"/>
  <c r="J2810" i="18"/>
  <c r="K2810" i="18"/>
  <c r="J2811" i="18"/>
  <c r="K2811" i="18"/>
  <c r="J2812" i="18"/>
  <c r="K2812" i="18"/>
  <c r="J2813" i="18"/>
  <c r="K2813" i="18"/>
  <c r="J2814" i="18"/>
  <c r="K2814" i="18"/>
  <c r="J2815" i="18"/>
  <c r="K2815" i="18"/>
  <c r="J2816" i="18"/>
  <c r="K2816" i="18"/>
  <c r="J2817" i="18"/>
  <c r="K2817" i="18"/>
  <c r="J2818" i="18"/>
  <c r="K2818" i="18"/>
  <c r="J2819" i="18"/>
  <c r="K2819" i="18"/>
  <c r="J2820" i="18"/>
  <c r="K2820" i="18"/>
  <c r="J2821" i="18"/>
  <c r="K2821" i="18"/>
  <c r="J2822" i="18"/>
  <c r="K2822" i="18"/>
  <c r="J2823" i="18"/>
  <c r="K2823" i="18"/>
  <c r="J2824" i="18"/>
  <c r="K2824" i="18"/>
  <c r="J2825" i="18"/>
  <c r="K2825" i="18"/>
  <c r="J2826" i="18"/>
  <c r="K2826" i="18"/>
  <c r="J2827" i="18"/>
  <c r="K2827" i="18"/>
  <c r="J2828" i="18"/>
  <c r="K2828" i="18"/>
  <c r="J2829" i="18"/>
  <c r="K2829" i="18"/>
  <c r="J2830" i="18"/>
  <c r="K2830" i="18"/>
  <c r="J2831" i="18"/>
  <c r="K2831" i="18"/>
  <c r="J2832" i="18"/>
  <c r="K2832" i="18"/>
  <c r="J2833" i="18"/>
  <c r="K2833" i="18"/>
  <c r="J2834" i="18"/>
  <c r="K2834" i="18"/>
  <c r="J2835" i="18"/>
  <c r="K2835" i="18"/>
  <c r="J2836" i="18"/>
  <c r="K2836" i="18"/>
  <c r="J2837" i="18"/>
  <c r="K2837" i="18"/>
  <c r="J2838" i="18"/>
  <c r="K2838" i="18"/>
  <c r="J2839" i="18"/>
  <c r="K2839" i="18"/>
  <c r="J2840" i="18"/>
  <c r="K2840" i="18"/>
  <c r="J2841" i="18"/>
  <c r="K2841" i="18"/>
  <c r="J2842" i="18"/>
  <c r="K2842" i="18"/>
  <c r="J2843" i="18"/>
  <c r="K2843" i="18"/>
  <c r="J2844" i="18"/>
  <c r="K2844" i="18"/>
  <c r="J2845" i="18"/>
  <c r="K2845" i="18"/>
  <c r="J2846" i="18"/>
  <c r="K2846" i="18"/>
  <c r="J2847" i="18"/>
  <c r="K2847" i="18"/>
  <c r="J2848" i="18"/>
  <c r="K2848" i="18"/>
  <c r="J2849" i="18"/>
  <c r="K2849" i="18"/>
  <c r="J2850" i="18"/>
  <c r="K2850" i="18"/>
  <c r="J2851" i="18"/>
  <c r="K2851" i="18"/>
  <c r="J2852" i="18"/>
  <c r="K2852" i="18"/>
  <c r="J2853" i="18"/>
  <c r="K2853" i="18"/>
  <c r="J2854" i="18"/>
  <c r="K2854" i="18"/>
  <c r="J2855" i="18"/>
  <c r="K2855" i="18"/>
  <c r="J2856" i="18"/>
  <c r="K2856" i="18"/>
  <c r="J2857" i="18"/>
  <c r="K2857" i="18"/>
  <c r="J2858" i="18"/>
  <c r="K2858" i="18"/>
  <c r="J2859" i="18"/>
  <c r="K2859" i="18"/>
  <c r="J2860" i="18"/>
  <c r="K2860" i="18"/>
  <c r="J2861" i="18"/>
  <c r="K2861" i="18"/>
  <c r="J2862" i="18"/>
  <c r="K2862" i="18"/>
  <c r="J2863" i="18"/>
  <c r="K2863" i="18"/>
  <c r="J2864" i="18"/>
  <c r="K2864" i="18"/>
  <c r="J2865" i="18"/>
  <c r="K2865" i="18"/>
  <c r="J2866" i="18"/>
  <c r="K2866" i="18"/>
  <c r="J2867" i="18"/>
  <c r="K2867" i="18"/>
  <c r="J2868" i="18"/>
  <c r="K2868" i="18"/>
  <c r="J2869" i="18"/>
  <c r="K2869" i="18"/>
  <c r="J2870" i="18"/>
  <c r="K2870" i="18"/>
  <c r="J2871" i="18"/>
  <c r="K2871" i="18"/>
  <c r="J2872" i="18"/>
  <c r="K2872" i="18"/>
  <c r="J2873" i="18"/>
  <c r="K2873" i="18"/>
  <c r="J2874" i="18"/>
  <c r="K2874" i="18"/>
  <c r="J2875" i="18"/>
  <c r="K2875" i="18"/>
  <c r="J2876" i="18"/>
  <c r="K2876" i="18"/>
  <c r="J2877" i="18"/>
  <c r="K2877" i="18"/>
  <c r="J2878" i="18"/>
  <c r="K2878" i="18"/>
  <c r="J2879" i="18"/>
  <c r="K2879" i="18"/>
  <c r="J2880" i="18"/>
  <c r="K2880" i="18"/>
  <c r="J2881" i="18"/>
  <c r="K2881" i="18"/>
  <c r="J2882" i="18"/>
  <c r="K2882" i="18"/>
  <c r="J2883" i="18"/>
  <c r="K2883" i="18"/>
  <c r="J2884" i="18"/>
  <c r="K2884" i="18"/>
  <c r="J2885" i="18"/>
  <c r="K2885" i="18"/>
  <c r="J2886" i="18"/>
  <c r="K2886" i="18"/>
  <c r="J2887" i="18"/>
  <c r="K2887" i="18"/>
  <c r="J2888" i="18"/>
  <c r="K2888" i="18"/>
  <c r="J2889" i="18"/>
  <c r="K2889" i="18"/>
  <c r="J2890" i="18"/>
  <c r="K2890" i="18"/>
  <c r="J2891" i="18"/>
  <c r="K2891" i="18"/>
  <c r="J2892" i="18"/>
  <c r="K2892" i="18"/>
  <c r="J2893" i="18"/>
  <c r="K2893" i="18"/>
  <c r="J2894" i="18"/>
  <c r="K2894" i="18"/>
  <c r="J2895" i="18"/>
  <c r="K2895" i="18"/>
  <c r="J2896" i="18"/>
  <c r="K2896" i="18"/>
  <c r="J2897" i="18"/>
  <c r="K2897" i="18"/>
  <c r="J2898" i="18"/>
  <c r="K2898" i="18"/>
  <c r="J2899" i="18"/>
  <c r="K2899" i="18"/>
  <c r="J2900" i="18"/>
  <c r="K2900" i="18"/>
  <c r="J2901" i="18"/>
  <c r="K2901" i="18"/>
  <c r="J2902" i="18"/>
  <c r="K2902" i="18"/>
  <c r="J2903" i="18"/>
  <c r="K2903" i="18"/>
  <c r="J2904" i="18"/>
  <c r="K2904" i="18"/>
  <c r="J2905" i="18"/>
  <c r="K2905" i="18"/>
  <c r="J2906" i="18"/>
  <c r="K2906" i="18"/>
  <c r="J2907" i="18"/>
  <c r="K2907" i="18"/>
  <c r="J2908" i="18"/>
  <c r="K2908" i="18"/>
  <c r="J2909" i="18"/>
  <c r="K2909" i="18"/>
  <c r="J2910" i="18"/>
  <c r="K2910" i="18"/>
  <c r="J2911" i="18"/>
  <c r="K2911" i="18"/>
  <c r="J2912" i="18"/>
  <c r="K2912" i="18"/>
  <c r="J2913" i="18"/>
  <c r="K2913" i="18"/>
  <c r="J2914" i="18"/>
  <c r="K2914" i="18"/>
  <c r="J2915" i="18"/>
  <c r="K2915" i="18"/>
  <c r="J2916" i="18"/>
  <c r="K2916" i="18"/>
  <c r="J2917" i="18"/>
  <c r="K2917" i="18"/>
  <c r="J2918" i="18"/>
  <c r="K2918" i="18"/>
  <c r="J2919" i="18"/>
  <c r="K2919" i="18"/>
  <c r="J2920" i="18"/>
  <c r="K2920" i="18"/>
  <c r="J2921" i="18"/>
  <c r="K2921" i="18"/>
  <c r="J2922" i="18"/>
  <c r="K2922" i="18"/>
  <c r="J2923" i="18"/>
  <c r="K2923" i="18"/>
  <c r="J2924" i="18"/>
  <c r="K2924" i="18"/>
  <c r="J2925" i="18"/>
  <c r="K2925" i="18"/>
  <c r="J2926" i="18"/>
  <c r="K2926" i="18"/>
  <c r="J2927" i="18"/>
  <c r="K2927" i="18"/>
  <c r="J2928" i="18"/>
  <c r="K2928" i="18"/>
  <c r="J2929" i="18"/>
  <c r="K2929" i="18"/>
  <c r="J2930" i="18"/>
  <c r="K2930" i="18"/>
  <c r="J2931" i="18"/>
  <c r="K2931" i="18"/>
  <c r="J2932" i="18"/>
  <c r="K2932" i="18"/>
  <c r="J2933" i="18"/>
  <c r="K2933" i="18"/>
  <c r="J2934" i="18"/>
  <c r="K2934" i="18"/>
  <c r="J2935" i="18"/>
  <c r="K2935" i="18"/>
  <c r="J2936" i="18"/>
  <c r="K2936" i="18"/>
  <c r="J2937" i="18"/>
  <c r="K2937" i="18"/>
  <c r="J2938" i="18"/>
  <c r="K2938" i="18"/>
  <c r="J2939" i="18"/>
  <c r="K2939" i="18"/>
  <c r="J2940" i="18"/>
  <c r="K2940" i="18"/>
  <c r="J2941" i="18"/>
  <c r="K2941" i="18"/>
  <c r="J2942" i="18"/>
  <c r="K2942" i="18"/>
  <c r="J2943" i="18"/>
  <c r="K2943" i="18"/>
  <c r="J2944" i="18"/>
  <c r="K2944" i="18"/>
  <c r="J2945" i="18"/>
  <c r="K2945" i="18"/>
  <c r="J2946" i="18"/>
  <c r="K2946" i="18"/>
  <c r="J2947" i="18"/>
  <c r="K2947" i="18"/>
  <c r="J2948" i="18"/>
  <c r="K2948" i="18"/>
  <c r="J2949" i="18"/>
  <c r="K2949" i="18"/>
  <c r="J2950" i="18"/>
  <c r="K2950" i="18"/>
  <c r="J2951" i="18"/>
  <c r="K2951" i="18"/>
  <c r="J2952" i="18"/>
  <c r="K2952" i="18"/>
  <c r="J2953" i="18"/>
  <c r="K2953" i="18"/>
  <c r="J2954" i="18"/>
  <c r="K2954" i="18"/>
  <c r="J2955" i="18"/>
  <c r="K2955" i="18"/>
  <c r="J2956" i="18"/>
  <c r="K2956" i="18"/>
  <c r="J2957" i="18"/>
  <c r="K2957" i="18"/>
  <c r="J2958" i="18"/>
  <c r="K2958" i="18"/>
  <c r="J2959" i="18"/>
  <c r="K2959" i="18"/>
  <c r="J2960" i="18"/>
  <c r="K2960" i="18"/>
  <c r="J2961" i="18"/>
  <c r="K2961" i="18"/>
  <c r="J2962" i="18"/>
  <c r="K2962" i="18"/>
  <c r="J2963" i="18"/>
  <c r="K2963" i="18"/>
  <c r="J2964" i="18"/>
  <c r="K2964" i="18"/>
  <c r="J2965" i="18"/>
  <c r="K2965" i="18"/>
  <c r="J2966" i="18"/>
  <c r="K2966" i="18"/>
  <c r="J2967" i="18"/>
  <c r="K2967" i="18"/>
  <c r="J2968" i="18"/>
  <c r="K2968" i="18"/>
  <c r="J2969" i="18"/>
  <c r="K2969" i="18"/>
  <c r="J2970" i="18"/>
  <c r="K2970" i="18"/>
  <c r="J2971" i="18"/>
  <c r="K2971" i="18"/>
  <c r="J2972" i="18"/>
  <c r="K2972" i="18"/>
  <c r="J2973" i="18"/>
  <c r="K2973" i="18"/>
  <c r="J2974" i="18"/>
  <c r="K2974" i="18"/>
  <c r="J2975" i="18"/>
  <c r="K2975" i="18"/>
  <c r="J2976" i="18"/>
  <c r="K2976" i="18"/>
  <c r="J2977" i="18"/>
  <c r="K2977" i="18"/>
  <c r="J2978" i="18"/>
  <c r="K2978" i="18"/>
  <c r="J2979" i="18"/>
  <c r="K2979" i="18"/>
  <c r="J2980" i="18"/>
  <c r="K2980" i="18"/>
  <c r="J2981" i="18"/>
  <c r="K2981" i="18"/>
  <c r="J2982" i="18"/>
  <c r="K2982" i="18"/>
  <c r="J2983" i="18"/>
  <c r="K2983" i="18"/>
  <c r="J2984" i="18"/>
  <c r="K2984" i="18"/>
  <c r="J2985" i="18"/>
  <c r="K2985" i="18"/>
  <c r="J2986" i="18"/>
  <c r="K2986" i="18"/>
  <c r="J2987" i="18"/>
  <c r="K2987" i="18"/>
  <c r="J2988" i="18"/>
  <c r="K2988" i="18"/>
  <c r="J2989" i="18"/>
  <c r="K2989" i="18"/>
  <c r="J2990" i="18"/>
  <c r="K2990" i="18"/>
  <c r="J2991" i="18"/>
  <c r="K2991" i="18"/>
  <c r="J2992" i="18"/>
  <c r="K2992" i="18"/>
  <c r="J2993" i="18"/>
  <c r="K2993" i="18"/>
  <c r="J2994" i="18"/>
  <c r="K2994" i="18"/>
  <c r="J2995" i="18"/>
  <c r="K2995" i="18"/>
  <c r="J2996" i="18"/>
  <c r="K2996" i="18"/>
  <c r="J2997" i="18"/>
  <c r="K2997" i="18"/>
  <c r="J2998" i="18"/>
  <c r="K2998" i="18"/>
  <c r="J2999" i="18"/>
  <c r="K2999" i="18"/>
  <c r="J3000" i="18"/>
  <c r="K3000" i="18"/>
  <c r="J3001" i="18"/>
  <c r="K3001" i="18"/>
  <c r="J3002" i="18"/>
  <c r="K3002" i="18"/>
  <c r="J3003" i="18"/>
  <c r="K3003" i="18"/>
  <c r="J3004" i="18"/>
  <c r="J1805" i="18"/>
  <c r="K1805" i="18"/>
  <c r="J1806" i="18"/>
  <c r="K1806" i="18"/>
  <c r="J1807" i="18"/>
  <c r="J1808" i="18"/>
  <c r="K1808" i="18"/>
  <c r="J1809" i="18"/>
  <c r="K1809" i="18"/>
  <c r="J1810" i="18"/>
  <c r="J1811" i="18"/>
  <c r="K1811" i="18"/>
  <c r="J1812" i="18"/>
  <c r="K1812" i="18"/>
  <c r="J1813" i="18"/>
  <c r="J1814" i="18"/>
  <c r="K1814" i="18"/>
  <c r="J1815" i="18"/>
  <c r="K1815" i="18"/>
  <c r="J1816" i="18"/>
  <c r="J1817" i="18"/>
  <c r="K1817" i="18"/>
  <c r="J1818" i="18"/>
  <c r="K1818" i="18"/>
  <c r="J1819" i="18"/>
  <c r="J1820" i="18"/>
  <c r="K1820" i="18"/>
  <c r="J1821" i="18"/>
  <c r="K1821" i="18"/>
  <c r="J1822" i="18"/>
  <c r="J1823" i="18"/>
  <c r="K1823" i="18"/>
  <c r="J1824" i="18"/>
  <c r="K1824" i="18"/>
  <c r="J1825" i="18"/>
  <c r="J1826" i="18"/>
  <c r="K1826" i="18"/>
  <c r="J1827" i="18"/>
  <c r="K1827" i="18"/>
  <c r="J1828" i="18"/>
  <c r="J1829" i="18"/>
  <c r="K1829" i="18"/>
  <c r="J1830" i="18"/>
  <c r="K1830" i="18"/>
  <c r="J1831" i="18"/>
  <c r="J1832" i="18"/>
  <c r="K1832" i="18"/>
  <c r="J1833" i="18"/>
  <c r="K1833" i="18"/>
  <c r="J1834" i="18"/>
  <c r="J1835" i="18"/>
  <c r="K1835" i="18"/>
  <c r="J1836" i="18"/>
  <c r="K1836" i="18"/>
  <c r="J1837" i="18"/>
  <c r="J1838" i="18"/>
  <c r="K1838" i="18"/>
  <c r="J1839" i="18"/>
  <c r="K1839" i="18"/>
  <c r="J1840" i="18"/>
  <c r="J1841" i="18"/>
  <c r="K1841" i="18"/>
  <c r="J1842" i="18"/>
  <c r="K1842" i="18"/>
  <c r="J1843" i="18"/>
  <c r="J1844" i="18"/>
  <c r="K1844" i="18"/>
  <c r="J1845" i="18"/>
  <c r="K1845" i="18"/>
  <c r="J1846" i="18"/>
  <c r="J1847" i="18"/>
  <c r="K1847" i="18"/>
  <c r="J1848" i="18"/>
  <c r="K1848" i="18"/>
  <c r="J1849" i="18"/>
  <c r="J1850" i="18"/>
  <c r="K1850" i="18"/>
  <c r="J1851" i="18"/>
  <c r="K1851" i="18"/>
  <c r="J1852" i="18"/>
  <c r="J1853" i="18"/>
  <c r="K1853" i="18"/>
  <c r="J1854" i="18"/>
  <c r="K1854" i="18"/>
  <c r="J1855" i="18"/>
  <c r="J1856" i="18"/>
  <c r="K1856" i="18"/>
  <c r="J1857" i="18"/>
  <c r="K1857" i="18"/>
  <c r="J1858" i="18"/>
  <c r="J1859" i="18"/>
  <c r="K1859" i="18"/>
  <c r="J1860" i="18"/>
  <c r="K1860" i="18"/>
  <c r="J1861" i="18"/>
  <c r="J1862" i="18"/>
  <c r="K1862" i="18"/>
  <c r="J1863" i="18"/>
  <c r="K1863" i="18"/>
  <c r="J1864" i="18"/>
  <c r="J1865" i="18"/>
  <c r="K1865" i="18"/>
  <c r="J1866" i="18"/>
  <c r="K1866" i="18"/>
  <c r="J1867" i="18"/>
  <c r="J1868" i="18"/>
  <c r="K1868" i="18"/>
  <c r="J1869" i="18"/>
  <c r="K1869" i="18"/>
  <c r="J1870" i="18"/>
  <c r="J1871" i="18"/>
  <c r="K1871" i="18"/>
  <c r="J1872" i="18"/>
  <c r="K1872" i="18"/>
  <c r="J1873" i="18"/>
  <c r="J1874" i="18"/>
  <c r="K1874" i="18"/>
  <c r="J1875" i="18"/>
  <c r="K1875" i="18"/>
  <c r="J1876" i="18"/>
  <c r="J1877" i="18"/>
  <c r="K1877" i="18"/>
  <c r="J1878" i="18"/>
  <c r="K1878" i="18"/>
  <c r="J1879" i="18"/>
  <c r="J1880" i="18"/>
  <c r="K1880" i="18"/>
  <c r="J1881" i="18"/>
  <c r="K1881" i="18"/>
  <c r="J1882" i="18"/>
  <c r="J1883" i="18"/>
  <c r="K1883" i="18"/>
  <c r="J1884" i="18"/>
  <c r="K1884" i="18"/>
  <c r="J1885" i="18"/>
  <c r="J1886" i="18"/>
  <c r="K1886" i="18"/>
  <c r="J1887" i="18"/>
  <c r="K1887" i="18"/>
  <c r="J1888" i="18"/>
  <c r="J1889" i="18"/>
  <c r="K1889" i="18"/>
  <c r="J1890" i="18"/>
  <c r="K1890" i="18"/>
  <c r="J1891" i="18"/>
  <c r="J1892" i="18"/>
  <c r="K1892" i="18"/>
  <c r="J1893" i="18"/>
  <c r="K1893" i="18"/>
  <c r="J1894" i="18"/>
  <c r="J1895" i="18"/>
  <c r="K1895" i="18"/>
  <c r="J1896" i="18"/>
  <c r="K1896" i="18"/>
  <c r="J1897" i="18"/>
  <c r="J1898" i="18"/>
  <c r="K1898" i="18"/>
  <c r="J1899" i="18"/>
  <c r="K1899" i="18"/>
  <c r="J1900" i="18"/>
  <c r="J1901" i="18"/>
  <c r="K1901" i="18"/>
  <c r="J1902" i="18"/>
  <c r="K1902" i="18"/>
  <c r="J1903" i="18"/>
  <c r="J1904" i="18"/>
  <c r="K1904" i="18"/>
  <c r="J1905" i="18"/>
  <c r="K1905" i="18"/>
  <c r="J1906" i="18"/>
  <c r="J1907" i="18"/>
  <c r="K1907" i="18"/>
  <c r="J1908" i="18"/>
  <c r="K1908" i="18"/>
  <c r="J1909" i="18"/>
  <c r="J1910" i="18"/>
  <c r="K1910" i="18"/>
  <c r="J1911" i="18"/>
  <c r="K1911" i="18"/>
  <c r="J1912" i="18"/>
  <c r="J1913" i="18"/>
  <c r="K1913" i="18"/>
  <c r="J1914" i="18"/>
  <c r="K1914" i="18"/>
  <c r="J1915" i="18"/>
  <c r="J1916" i="18"/>
  <c r="K1916" i="18"/>
  <c r="J1917" i="18"/>
  <c r="K1917" i="18"/>
  <c r="J1918" i="18"/>
  <c r="J1919" i="18"/>
  <c r="K1919" i="18"/>
  <c r="J1920" i="18"/>
  <c r="K1920" i="18"/>
  <c r="J1921" i="18"/>
  <c r="J1922" i="18"/>
  <c r="K1922" i="18"/>
  <c r="J1923" i="18"/>
  <c r="K1923" i="18"/>
  <c r="J1924" i="18"/>
  <c r="J1925" i="18"/>
  <c r="K1925" i="18"/>
  <c r="J1926" i="18"/>
  <c r="K1926" i="18"/>
  <c r="J1927" i="18"/>
  <c r="J1928" i="18"/>
  <c r="K1928" i="18"/>
  <c r="J1929" i="18"/>
  <c r="K1929" i="18"/>
  <c r="J1930" i="18"/>
  <c r="J1931" i="18"/>
  <c r="K1931" i="18"/>
  <c r="J1932" i="18"/>
  <c r="K1932" i="18"/>
  <c r="J1933" i="18"/>
  <c r="J1934" i="18"/>
  <c r="K1934" i="18"/>
  <c r="J1935" i="18"/>
  <c r="K1935" i="18"/>
  <c r="J1936" i="18"/>
  <c r="J1937" i="18"/>
  <c r="K1937" i="18"/>
  <c r="J1938" i="18"/>
  <c r="K1938" i="18"/>
  <c r="J1939" i="18"/>
  <c r="J1940" i="18"/>
  <c r="K1940" i="18"/>
  <c r="J1941" i="18"/>
  <c r="K1941" i="18"/>
  <c r="J1942" i="18"/>
  <c r="J1943" i="18"/>
  <c r="K1943" i="18"/>
  <c r="J1944" i="18"/>
  <c r="K1944" i="18"/>
  <c r="J1945" i="18"/>
  <c r="J1946" i="18"/>
  <c r="K1946" i="18"/>
  <c r="J1947" i="18"/>
  <c r="K1947" i="18"/>
  <c r="J1948" i="18"/>
  <c r="J1949" i="18"/>
  <c r="K1949" i="18"/>
  <c r="J1950" i="18"/>
  <c r="K1950" i="18"/>
  <c r="J1951" i="18"/>
  <c r="J1952" i="18"/>
  <c r="K1952" i="18"/>
  <c r="J1953" i="18"/>
  <c r="K1953" i="18"/>
  <c r="J1954" i="18"/>
  <c r="J1955" i="18"/>
  <c r="K1955" i="18"/>
  <c r="J1956" i="18"/>
  <c r="K1956" i="18"/>
  <c r="J1957" i="18"/>
  <c r="J1958" i="18"/>
  <c r="K1958" i="18"/>
  <c r="J1959" i="18"/>
  <c r="K1959" i="18"/>
  <c r="J1960" i="18"/>
  <c r="J1961" i="18"/>
  <c r="K1961" i="18"/>
  <c r="J1962" i="18"/>
  <c r="K1962" i="18"/>
  <c r="J1963" i="18"/>
  <c r="J1964" i="18"/>
  <c r="K1964" i="18"/>
  <c r="J1965" i="18"/>
  <c r="K1965" i="18"/>
  <c r="J1966" i="18"/>
  <c r="J1967" i="18"/>
  <c r="K1967" i="18"/>
  <c r="J1968" i="18"/>
  <c r="K1968" i="18"/>
  <c r="J1969" i="18"/>
  <c r="J1970" i="18"/>
  <c r="K1970" i="18"/>
  <c r="J1971" i="18"/>
  <c r="K1971" i="18"/>
  <c r="J1972" i="18"/>
  <c r="J1973" i="18"/>
  <c r="K1973" i="18"/>
  <c r="J1974" i="18"/>
  <c r="K1974" i="18"/>
  <c r="J1975" i="18"/>
  <c r="J1976" i="18"/>
  <c r="K1976" i="18"/>
  <c r="J1977" i="18"/>
  <c r="K1977" i="18"/>
  <c r="J1978" i="18"/>
  <c r="J1979" i="18"/>
  <c r="K1979" i="18"/>
  <c r="J1980" i="18"/>
  <c r="K1980" i="18"/>
  <c r="J1981" i="18"/>
  <c r="J1982" i="18"/>
  <c r="K1982" i="18"/>
  <c r="J1983" i="18"/>
  <c r="K1983" i="18"/>
  <c r="J1984" i="18"/>
  <c r="J1985" i="18"/>
  <c r="K1985" i="18"/>
  <c r="J1986" i="18"/>
  <c r="K1986" i="18"/>
  <c r="J1987" i="18"/>
  <c r="J1988" i="18"/>
  <c r="K1988" i="18"/>
  <c r="J1989" i="18"/>
  <c r="K1989" i="18"/>
  <c r="J1990" i="18"/>
  <c r="J1991" i="18"/>
  <c r="K1991" i="18"/>
  <c r="J1992" i="18"/>
  <c r="K1992" i="18"/>
  <c r="J1993" i="18"/>
  <c r="J1994" i="18"/>
  <c r="K1994" i="18"/>
  <c r="J1995" i="18"/>
  <c r="K1995" i="18"/>
  <c r="J1996" i="18"/>
  <c r="J1997" i="18"/>
  <c r="K1997" i="18"/>
  <c r="J1998" i="18"/>
  <c r="K1998" i="18"/>
  <c r="J1999" i="18"/>
  <c r="J2000" i="18"/>
  <c r="K2000" i="18"/>
  <c r="J2001" i="18"/>
  <c r="K2001" i="18"/>
  <c r="J2002" i="18"/>
  <c r="J2003" i="18"/>
  <c r="K2003" i="18"/>
  <c r="J2004" i="18"/>
  <c r="K2004" i="18"/>
  <c r="J2005" i="18"/>
  <c r="J2006" i="18"/>
  <c r="K2006" i="18"/>
  <c r="J2007" i="18"/>
  <c r="K2007" i="18"/>
  <c r="J2008" i="18"/>
  <c r="J2009" i="18"/>
  <c r="K2009" i="18"/>
  <c r="J2010" i="18"/>
  <c r="K2010" i="18"/>
  <c r="J2011" i="18"/>
  <c r="J2012" i="18"/>
  <c r="K2012" i="18"/>
  <c r="J2013" i="18"/>
  <c r="K2013" i="18"/>
  <c r="J2014" i="18"/>
  <c r="J2015" i="18"/>
  <c r="K2015" i="18"/>
  <c r="J2016" i="18"/>
  <c r="K2016" i="18"/>
  <c r="J2017" i="18"/>
  <c r="J2018" i="18"/>
  <c r="K2018" i="18"/>
  <c r="J2019" i="18"/>
  <c r="K2019" i="18"/>
  <c r="J2020" i="18"/>
  <c r="J2021" i="18"/>
  <c r="K2021" i="18"/>
  <c r="J2022" i="18"/>
  <c r="K2022" i="18"/>
  <c r="J2023" i="18"/>
  <c r="J2024" i="18"/>
  <c r="K2024" i="18"/>
  <c r="J2025" i="18"/>
  <c r="K2025" i="18"/>
  <c r="J2026" i="18"/>
  <c r="J2027" i="18"/>
  <c r="K2027" i="18"/>
  <c r="J2028" i="18"/>
  <c r="K2028" i="18"/>
  <c r="J2029" i="18"/>
  <c r="J2030" i="18"/>
  <c r="K2030" i="18"/>
  <c r="J2031" i="18"/>
  <c r="K2031" i="18"/>
  <c r="J2032" i="18"/>
  <c r="J2033" i="18"/>
  <c r="K2033" i="18"/>
  <c r="J2034" i="18"/>
  <c r="K2034" i="18"/>
  <c r="J2035" i="18"/>
  <c r="J2036" i="18"/>
  <c r="K2036" i="18"/>
  <c r="J2037" i="18"/>
  <c r="K2037" i="18"/>
  <c r="J2038" i="18"/>
  <c r="J2039" i="18"/>
  <c r="K2039" i="18"/>
  <c r="J2040" i="18"/>
  <c r="K2040" i="18"/>
  <c r="J2041" i="18"/>
  <c r="J2042" i="18"/>
  <c r="K2042" i="18"/>
  <c r="J2043" i="18"/>
  <c r="K2043" i="18"/>
  <c r="J2044" i="18"/>
  <c r="J2045" i="18"/>
  <c r="K2045" i="18"/>
  <c r="J2046" i="18"/>
  <c r="K2046" i="18"/>
  <c r="J2047" i="18"/>
  <c r="J2048" i="18"/>
  <c r="K2048" i="18"/>
  <c r="J2049" i="18"/>
  <c r="K2049" i="18"/>
  <c r="J2050" i="18"/>
  <c r="J2051" i="18"/>
  <c r="K2051" i="18"/>
  <c r="J2052" i="18"/>
  <c r="K2052" i="18"/>
  <c r="J2053" i="18"/>
  <c r="J2054" i="18"/>
  <c r="K2054" i="18"/>
  <c r="J2055" i="18"/>
  <c r="K2055" i="18"/>
  <c r="J2056" i="18"/>
  <c r="J2057" i="18"/>
  <c r="K2057" i="18"/>
  <c r="J2058" i="18"/>
  <c r="K2058" i="18"/>
  <c r="J2059" i="18"/>
  <c r="J2060" i="18"/>
  <c r="K2060" i="18"/>
  <c r="J2061" i="18"/>
  <c r="K2061" i="18"/>
  <c r="J2062" i="18"/>
  <c r="J2063" i="18"/>
  <c r="K2063" i="18"/>
  <c r="J2064" i="18"/>
  <c r="K2064" i="18"/>
  <c r="J2065" i="18"/>
  <c r="J2066" i="18"/>
  <c r="K2066" i="18"/>
  <c r="J2067" i="18"/>
  <c r="K2067" i="18"/>
  <c r="J2068" i="18"/>
  <c r="J2069" i="18"/>
  <c r="K2069" i="18"/>
  <c r="J2070" i="18"/>
  <c r="K2070" i="18"/>
  <c r="J2071" i="18"/>
  <c r="J2072" i="18"/>
  <c r="K2072" i="18"/>
  <c r="J2073" i="18"/>
  <c r="K2073" i="18"/>
  <c r="J2074" i="18"/>
  <c r="J2075" i="18"/>
  <c r="K2075" i="18"/>
  <c r="J2076" i="18"/>
  <c r="K2076" i="18"/>
  <c r="J2077" i="18"/>
  <c r="J2078" i="18"/>
  <c r="K2078" i="18"/>
  <c r="J2079" i="18"/>
  <c r="K2079" i="18"/>
  <c r="J2080" i="18"/>
  <c r="J2081" i="18"/>
  <c r="K2081" i="18"/>
  <c r="J2082" i="18"/>
  <c r="K2082" i="18"/>
  <c r="J2083" i="18"/>
  <c r="J2084" i="18"/>
  <c r="K2084" i="18"/>
  <c r="J2085" i="18"/>
  <c r="K2085" i="18"/>
  <c r="J2086" i="18"/>
  <c r="J2087" i="18"/>
  <c r="K2087" i="18"/>
  <c r="J2088" i="18"/>
  <c r="K2088" i="18"/>
  <c r="J2089" i="18"/>
  <c r="J2090" i="18"/>
  <c r="K2090" i="18"/>
  <c r="J2091" i="18"/>
  <c r="K2091" i="18"/>
  <c r="J2092" i="18"/>
  <c r="J2093" i="18"/>
  <c r="K2093" i="18"/>
  <c r="J2094" i="18"/>
  <c r="K2094" i="18"/>
  <c r="J2095" i="18"/>
  <c r="J2096" i="18"/>
  <c r="K2096" i="18"/>
  <c r="J2097" i="18"/>
  <c r="K2097" i="18"/>
  <c r="J2098" i="18"/>
  <c r="J2099" i="18"/>
  <c r="K2099" i="18"/>
  <c r="J2100" i="18"/>
  <c r="K2100" i="18"/>
  <c r="J2101" i="18"/>
  <c r="K2101" i="18"/>
  <c r="J2102" i="18"/>
  <c r="K2102" i="18"/>
  <c r="J2103" i="18"/>
  <c r="K2103" i="18"/>
  <c r="J2104" i="18"/>
  <c r="K2104" i="18"/>
  <c r="J2105" i="18"/>
  <c r="K2105" i="18"/>
  <c r="J2106" i="18"/>
  <c r="K2106" i="18"/>
  <c r="J2107" i="18"/>
  <c r="K2107" i="18"/>
  <c r="J2108" i="18"/>
  <c r="K2108" i="18"/>
  <c r="J2109" i="18"/>
  <c r="K2109" i="18"/>
  <c r="J2110" i="18"/>
  <c r="K2110" i="18"/>
  <c r="J2111" i="18"/>
  <c r="K2111" i="18"/>
  <c r="J2112" i="18"/>
  <c r="K2112" i="18"/>
  <c r="J2113" i="18"/>
  <c r="K2113" i="18"/>
  <c r="J2114" i="18"/>
  <c r="K2114" i="18"/>
  <c r="J2115" i="18"/>
  <c r="K2115" i="18"/>
  <c r="J2116" i="18"/>
  <c r="K2116" i="18"/>
  <c r="J2117" i="18"/>
  <c r="K2117" i="18"/>
  <c r="J2118" i="18"/>
  <c r="K2118" i="18"/>
  <c r="J2119" i="18"/>
  <c r="K2119" i="18"/>
  <c r="J2120" i="18"/>
  <c r="K2120" i="18"/>
  <c r="J2121" i="18"/>
  <c r="K2121" i="18"/>
  <c r="J2122" i="18"/>
  <c r="K2122" i="18"/>
  <c r="J2123" i="18"/>
  <c r="K2123" i="18"/>
  <c r="J2124" i="18"/>
  <c r="K2124" i="18"/>
  <c r="J2125" i="18"/>
  <c r="K2125" i="18"/>
  <c r="J2126" i="18"/>
  <c r="K2126" i="18"/>
  <c r="J2127" i="18"/>
  <c r="K2127" i="18"/>
  <c r="J2128" i="18"/>
  <c r="K2128" i="18"/>
  <c r="J2129" i="18"/>
  <c r="K2129" i="18"/>
  <c r="J2130" i="18"/>
  <c r="K2130" i="18"/>
  <c r="J2131" i="18"/>
  <c r="K2131" i="18"/>
  <c r="J2132" i="18"/>
  <c r="K2132" i="18"/>
  <c r="J2133" i="18"/>
  <c r="K2133" i="18"/>
  <c r="J2134" i="18"/>
  <c r="K2134" i="18"/>
  <c r="J2135" i="18"/>
  <c r="K2135" i="18"/>
  <c r="J2136" i="18"/>
  <c r="K2136" i="18"/>
  <c r="J2137" i="18"/>
  <c r="K2137" i="18"/>
  <c r="J2138" i="18"/>
  <c r="K2138" i="18"/>
  <c r="J2139" i="18"/>
  <c r="K2139" i="18"/>
  <c r="J2140" i="18"/>
  <c r="K2140" i="18"/>
  <c r="J2141" i="18"/>
  <c r="K2141" i="18"/>
  <c r="J2142" i="18"/>
  <c r="K2142" i="18"/>
  <c r="J2143" i="18"/>
  <c r="K2143" i="18"/>
  <c r="J2144" i="18"/>
  <c r="K2144" i="18"/>
  <c r="J2145" i="18"/>
  <c r="K2145" i="18"/>
  <c r="J2146" i="18"/>
  <c r="K2146" i="18"/>
  <c r="J2147" i="18"/>
  <c r="K2147" i="18"/>
  <c r="J2148" i="18"/>
  <c r="K2148" i="18"/>
  <c r="J2149" i="18"/>
  <c r="K2149" i="18"/>
  <c r="J2150" i="18"/>
  <c r="K2150" i="18"/>
  <c r="J2151" i="18"/>
  <c r="K2151" i="18"/>
  <c r="J2152" i="18"/>
  <c r="K2152" i="18"/>
  <c r="J2153" i="18"/>
  <c r="K2153" i="18"/>
  <c r="J2154" i="18"/>
  <c r="K2154" i="18"/>
  <c r="J2155" i="18"/>
  <c r="K2155" i="18"/>
  <c r="J2156" i="18"/>
  <c r="K2156" i="18"/>
  <c r="J2157" i="18"/>
  <c r="K2157" i="18"/>
  <c r="J2158" i="18"/>
  <c r="K2158" i="18"/>
  <c r="J2159" i="18"/>
  <c r="K2159" i="18"/>
  <c r="J2160" i="18"/>
  <c r="K2160" i="18"/>
  <c r="J2161" i="18"/>
  <c r="K2161" i="18"/>
  <c r="J2162" i="18"/>
  <c r="K2162" i="18"/>
  <c r="J2163" i="18"/>
  <c r="K2163" i="18"/>
  <c r="J2164" i="18"/>
  <c r="K2164" i="18"/>
  <c r="J2165" i="18"/>
  <c r="K2165" i="18"/>
  <c r="J2166" i="18"/>
  <c r="K2166" i="18"/>
  <c r="J2167" i="18"/>
  <c r="K2167" i="18"/>
  <c r="J2168" i="18"/>
  <c r="K2168" i="18"/>
  <c r="J2169" i="18"/>
  <c r="K2169" i="18"/>
  <c r="J2170" i="18"/>
  <c r="K2170" i="18"/>
  <c r="J2171" i="18"/>
  <c r="K2171" i="18"/>
  <c r="J2172" i="18"/>
  <c r="K2172" i="18"/>
  <c r="J2173" i="18"/>
  <c r="K2173" i="18"/>
  <c r="J2174" i="18"/>
  <c r="K2174" i="18"/>
  <c r="J2175" i="18"/>
  <c r="K2175" i="18"/>
  <c r="J2176" i="18"/>
  <c r="K2176" i="18"/>
  <c r="J2177" i="18"/>
  <c r="K2177" i="18"/>
  <c r="J2178" i="18"/>
  <c r="K2178" i="18"/>
  <c r="J2179" i="18"/>
  <c r="K2179" i="18"/>
  <c r="J2180" i="18"/>
  <c r="K2180" i="18"/>
  <c r="J2181" i="18"/>
  <c r="K2181" i="18"/>
  <c r="J2182" i="18"/>
  <c r="K2182" i="18"/>
  <c r="J2183" i="18"/>
  <c r="K2183" i="18"/>
  <c r="J2184" i="18"/>
  <c r="K2184" i="18"/>
  <c r="J2185" i="18"/>
  <c r="K2185" i="18"/>
  <c r="J2186" i="18"/>
  <c r="K2186" i="18"/>
  <c r="J2187" i="18"/>
  <c r="K2187" i="18"/>
  <c r="J2188" i="18"/>
  <c r="K2188" i="18"/>
  <c r="J2189" i="18"/>
  <c r="K2189" i="18"/>
  <c r="J2190" i="18"/>
  <c r="K2190" i="18"/>
  <c r="J2191" i="18"/>
  <c r="K2191" i="18"/>
  <c r="J2192" i="18"/>
  <c r="K2192" i="18"/>
  <c r="J2193" i="18"/>
  <c r="K2193" i="18"/>
  <c r="J2194" i="18"/>
  <c r="K2194" i="18"/>
  <c r="J2195" i="18"/>
  <c r="K2195" i="18"/>
  <c r="J2196" i="18"/>
  <c r="K2196" i="18"/>
  <c r="J2197" i="18"/>
  <c r="K2197" i="18"/>
  <c r="J2198" i="18"/>
  <c r="K2198" i="18"/>
  <c r="J2199" i="18"/>
  <c r="K2199" i="18"/>
  <c r="J2200" i="18"/>
  <c r="K2200" i="18"/>
  <c r="J2201" i="18"/>
  <c r="K2201" i="18"/>
  <c r="J2202" i="18"/>
  <c r="K2202" i="18"/>
  <c r="J2203" i="18"/>
  <c r="K2203" i="18"/>
  <c r="J2204" i="18"/>
  <c r="K2204" i="18"/>
  <c r="J2205" i="18"/>
  <c r="K2205" i="18"/>
  <c r="J2206" i="18"/>
  <c r="K2206" i="18"/>
  <c r="J2207" i="18"/>
  <c r="K2207" i="18"/>
  <c r="J2208" i="18"/>
  <c r="K2208" i="18"/>
  <c r="J2209" i="18"/>
  <c r="K2209" i="18"/>
  <c r="J2210" i="18"/>
  <c r="K2210" i="18"/>
  <c r="J2211" i="18"/>
  <c r="K2211" i="18"/>
  <c r="J2212" i="18"/>
  <c r="K2212" i="18"/>
  <c r="J2213" i="18"/>
  <c r="K2213" i="18"/>
  <c r="J2214" i="18"/>
  <c r="K2214" i="18"/>
  <c r="J2215" i="18"/>
  <c r="K2215" i="18"/>
  <c r="J2216" i="18"/>
  <c r="K2216" i="18"/>
  <c r="J2217" i="18"/>
  <c r="K2217" i="18"/>
  <c r="J2218" i="18"/>
  <c r="K2218" i="18"/>
  <c r="J2219" i="18"/>
  <c r="K2219" i="18"/>
  <c r="J2220" i="18"/>
  <c r="K2220" i="18"/>
  <c r="J2221" i="18"/>
  <c r="K2221" i="18"/>
  <c r="J2222" i="18"/>
  <c r="K2222" i="18"/>
  <c r="J2223" i="18"/>
  <c r="K2223" i="18"/>
  <c r="J2224" i="18"/>
  <c r="K2224" i="18"/>
  <c r="J2225" i="18"/>
  <c r="K2225" i="18"/>
  <c r="J2226" i="18"/>
  <c r="K2226" i="18"/>
  <c r="J2227" i="18"/>
  <c r="K2227" i="18"/>
  <c r="J2228" i="18"/>
  <c r="K2228" i="18"/>
  <c r="J2229" i="18"/>
  <c r="K2229" i="18"/>
  <c r="J2230" i="18"/>
  <c r="K2230" i="18"/>
  <c r="J2231" i="18"/>
  <c r="K2231" i="18"/>
  <c r="J2232" i="18"/>
  <c r="K2232" i="18"/>
  <c r="J2233" i="18"/>
  <c r="K2233" i="18"/>
  <c r="J2234" i="18"/>
  <c r="K2234" i="18"/>
  <c r="J2235" i="18"/>
  <c r="K2235" i="18"/>
  <c r="J2236" i="18"/>
  <c r="K2236" i="18"/>
  <c r="J2237" i="18"/>
  <c r="K2237" i="18"/>
  <c r="J2238" i="18"/>
  <c r="K2238" i="18"/>
  <c r="J2239" i="18"/>
  <c r="K2239" i="18"/>
  <c r="J2240" i="18"/>
  <c r="K2240" i="18"/>
  <c r="J2241" i="18"/>
  <c r="K2241" i="18"/>
  <c r="J2242" i="18"/>
  <c r="K2242" i="18"/>
  <c r="J2243" i="18"/>
  <c r="K2243" i="18"/>
  <c r="J2244" i="18"/>
  <c r="K2244" i="18"/>
  <c r="J2245" i="18"/>
  <c r="K2245" i="18"/>
  <c r="J2246" i="18"/>
  <c r="K2246" i="18"/>
  <c r="J2247" i="18"/>
  <c r="K2247" i="18"/>
  <c r="J2248" i="18"/>
  <c r="K2248" i="18"/>
  <c r="J2249" i="18"/>
  <c r="K2249" i="18"/>
  <c r="J2250" i="18"/>
  <c r="K2250" i="18"/>
  <c r="J2251" i="18"/>
  <c r="K2251" i="18"/>
  <c r="J2252" i="18"/>
  <c r="K2252" i="18"/>
  <c r="J2253" i="18"/>
  <c r="K2253" i="18"/>
  <c r="J2254" i="18"/>
  <c r="K2254" i="18"/>
  <c r="J2255" i="18"/>
  <c r="K2255" i="18"/>
  <c r="J2256" i="18"/>
  <c r="K2256" i="18"/>
  <c r="J2257" i="18"/>
  <c r="K2257" i="18"/>
  <c r="J2258" i="18"/>
  <c r="K2258" i="18"/>
  <c r="J2259" i="18"/>
  <c r="K2259" i="18"/>
  <c r="J2260" i="18"/>
  <c r="K2260" i="18"/>
  <c r="J2261" i="18"/>
  <c r="K2261" i="18"/>
  <c r="J2262" i="18"/>
  <c r="K2262" i="18"/>
  <c r="J2263" i="18"/>
  <c r="K2263" i="18"/>
  <c r="J2264" i="18"/>
  <c r="K2264" i="18"/>
  <c r="J2265" i="18"/>
  <c r="K2265" i="18"/>
  <c r="J2266" i="18"/>
  <c r="K2266" i="18"/>
  <c r="J2267" i="18"/>
  <c r="K2267" i="18"/>
  <c r="J2268" i="18"/>
  <c r="K2268" i="18"/>
  <c r="J2269" i="18"/>
  <c r="K2269" i="18"/>
  <c r="J2270" i="18"/>
  <c r="K2270" i="18"/>
  <c r="J2271" i="18"/>
  <c r="K2271" i="18"/>
  <c r="J2272" i="18"/>
  <c r="K2272" i="18"/>
  <c r="J2273" i="18"/>
  <c r="K2273" i="18"/>
  <c r="J2274" i="18"/>
  <c r="K2274" i="18"/>
  <c r="J2275" i="18"/>
  <c r="K2275" i="18"/>
  <c r="J2276" i="18"/>
  <c r="K2276" i="18"/>
  <c r="J2277" i="18"/>
  <c r="K2277" i="18"/>
  <c r="J2278" i="18"/>
  <c r="K2278" i="18"/>
  <c r="J2279" i="18"/>
  <c r="K2279" i="18"/>
  <c r="J2280" i="18"/>
  <c r="K2280" i="18"/>
  <c r="J2281" i="18"/>
  <c r="K2281" i="18"/>
  <c r="J2282" i="18"/>
  <c r="K2282" i="18"/>
  <c r="J2283" i="18"/>
  <c r="K2283" i="18"/>
  <c r="J2284" i="18"/>
  <c r="K2284" i="18"/>
  <c r="J2285" i="18"/>
  <c r="K2285" i="18"/>
  <c r="J2286" i="18"/>
  <c r="K2286" i="18"/>
  <c r="J2287" i="18"/>
  <c r="K2287" i="18"/>
  <c r="J2288" i="18"/>
  <c r="K2288" i="18"/>
  <c r="J2289" i="18"/>
  <c r="K2289" i="18"/>
  <c r="J2290" i="18"/>
  <c r="K2290" i="18"/>
  <c r="J2291" i="18"/>
  <c r="K2291" i="18"/>
  <c r="J2292" i="18"/>
  <c r="K2292" i="18"/>
  <c r="J2293" i="18"/>
  <c r="K2293" i="18"/>
  <c r="J2294" i="18"/>
  <c r="K2294" i="18"/>
  <c r="J2295" i="18"/>
  <c r="K2295" i="18"/>
  <c r="J2296" i="18"/>
  <c r="K2296" i="18"/>
  <c r="J2297" i="18"/>
  <c r="K2297" i="18"/>
  <c r="J2298" i="18"/>
  <c r="K2298" i="18"/>
  <c r="J2299" i="18"/>
  <c r="K2299" i="18"/>
  <c r="J2300" i="18"/>
  <c r="K2300" i="18"/>
  <c r="J2301" i="18"/>
  <c r="K2301" i="18"/>
  <c r="J2302" i="18"/>
  <c r="K2302" i="18"/>
  <c r="J2303" i="18"/>
  <c r="K2303" i="18"/>
  <c r="J2304" i="18"/>
  <c r="K2304" i="18"/>
  <c r="J2305" i="18"/>
  <c r="K2305" i="18"/>
  <c r="J2306" i="18"/>
  <c r="K2306" i="18"/>
  <c r="J2307" i="18"/>
  <c r="K2307" i="18"/>
  <c r="J2308" i="18"/>
  <c r="K2308" i="18"/>
  <c r="J2309" i="18"/>
  <c r="K2309" i="18"/>
  <c r="J2310" i="18"/>
  <c r="K2310" i="18"/>
  <c r="J2311" i="18"/>
  <c r="K2311" i="18"/>
  <c r="J2312" i="18"/>
  <c r="K2312" i="18"/>
  <c r="J2313" i="18"/>
  <c r="K2313" i="18"/>
  <c r="J2314" i="18"/>
  <c r="K2314" i="18"/>
  <c r="J2315" i="18"/>
  <c r="K2315" i="18"/>
  <c r="J2316" i="18"/>
  <c r="K2316" i="18"/>
  <c r="J2317" i="18"/>
  <c r="K2317" i="18"/>
  <c r="J2318" i="18"/>
  <c r="K2318" i="18"/>
  <c r="J2319" i="18"/>
  <c r="K2319" i="18"/>
  <c r="J2320" i="18"/>
  <c r="K2320" i="18"/>
  <c r="J2321" i="18"/>
  <c r="K2321" i="18"/>
  <c r="J2322" i="18"/>
  <c r="K2322" i="18"/>
  <c r="J2323" i="18"/>
  <c r="K2323" i="18"/>
  <c r="J2324" i="18"/>
  <c r="K2324" i="18"/>
  <c r="J2325" i="18"/>
  <c r="K2325" i="18"/>
  <c r="J2326" i="18"/>
  <c r="K2326" i="18"/>
  <c r="J2327" i="18"/>
  <c r="K2327" i="18"/>
  <c r="J2328" i="18"/>
  <c r="K2328" i="18"/>
  <c r="J2329" i="18"/>
  <c r="K2329" i="18"/>
  <c r="J2330" i="18"/>
  <c r="K2330" i="18"/>
  <c r="J2331" i="18"/>
  <c r="K2331" i="18"/>
  <c r="J2332" i="18"/>
  <c r="K2332" i="18"/>
  <c r="J2333" i="18"/>
  <c r="K2333" i="18"/>
  <c r="J2334" i="18"/>
  <c r="K2334" i="18"/>
  <c r="J2335" i="18"/>
  <c r="K2335" i="18"/>
  <c r="J2336" i="18"/>
  <c r="K2336" i="18"/>
  <c r="J2337" i="18"/>
  <c r="K2337" i="18"/>
  <c r="J2338" i="18"/>
  <c r="K2338" i="18"/>
  <c r="J2339" i="18"/>
  <c r="K2339" i="18"/>
  <c r="J2340" i="18"/>
  <c r="K2340" i="18"/>
  <c r="J2341" i="18"/>
  <c r="K2341" i="18"/>
  <c r="J2342" i="18"/>
  <c r="K2342" i="18"/>
  <c r="J2343" i="18"/>
  <c r="K2343" i="18"/>
  <c r="J2344" i="18"/>
  <c r="K2344" i="18"/>
  <c r="J2345" i="18"/>
  <c r="K2345" i="18"/>
  <c r="J2346" i="18"/>
  <c r="K2346" i="18"/>
  <c r="J2347" i="18"/>
  <c r="K2347" i="18"/>
  <c r="J2348" i="18"/>
  <c r="K2348" i="18"/>
  <c r="J2349" i="18"/>
  <c r="K2349" i="18"/>
  <c r="J2350" i="18"/>
  <c r="K2350" i="18"/>
  <c r="J2351" i="18"/>
  <c r="K2351" i="18"/>
  <c r="J2352" i="18"/>
  <c r="K2352" i="18"/>
  <c r="J2353" i="18"/>
  <c r="K2353" i="18"/>
  <c r="J2354" i="18"/>
  <c r="K2354" i="18"/>
  <c r="J2355" i="18"/>
  <c r="K2355" i="18"/>
  <c r="J2356" i="18"/>
  <c r="K2356" i="18"/>
  <c r="J2357" i="18"/>
  <c r="K2357" i="18"/>
  <c r="J2358" i="18"/>
  <c r="K2358" i="18"/>
  <c r="J2359" i="18"/>
  <c r="K2359" i="18"/>
  <c r="J2360" i="18"/>
  <c r="K2360" i="18"/>
  <c r="J2361" i="18"/>
  <c r="K2361" i="18"/>
  <c r="J2362" i="18"/>
  <c r="K2362" i="18"/>
  <c r="J2363" i="18"/>
  <c r="K2363" i="18"/>
  <c r="J2364" i="18"/>
  <c r="K2364" i="18"/>
  <c r="J2365" i="18"/>
  <c r="K2365" i="18"/>
  <c r="J2366" i="18"/>
  <c r="K2366" i="18"/>
  <c r="J2367" i="18"/>
  <c r="K2367" i="18"/>
  <c r="J2368" i="18"/>
  <c r="K2368" i="18"/>
  <c r="J2369" i="18"/>
  <c r="K2369" i="18"/>
  <c r="J2370" i="18"/>
  <c r="K2370" i="18"/>
  <c r="J2371" i="18"/>
  <c r="K2371" i="18"/>
  <c r="J2372" i="18"/>
  <c r="K2372" i="18"/>
  <c r="J2373" i="18"/>
  <c r="K2373" i="18"/>
  <c r="J2374" i="18"/>
  <c r="K2374" i="18"/>
  <c r="J2375" i="18"/>
  <c r="K2375" i="18"/>
  <c r="J2376" i="18"/>
  <c r="K2376" i="18"/>
  <c r="J2377" i="18"/>
  <c r="K2377" i="18"/>
  <c r="J2378" i="18"/>
  <c r="K2378" i="18"/>
  <c r="J2379" i="18"/>
  <c r="K2379" i="18"/>
  <c r="J2380" i="18"/>
  <c r="K2380" i="18"/>
  <c r="J2381" i="18"/>
  <c r="K2381" i="18"/>
  <c r="J2382" i="18"/>
  <c r="K2382" i="18"/>
  <c r="J2383" i="18"/>
  <c r="K2383" i="18"/>
  <c r="J2384" i="18"/>
  <c r="K2384" i="18"/>
  <c r="J2385" i="18"/>
  <c r="K2385" i="18"/>
  <c r="J2386" i="18"/>
  <c r="K2386" i="18"/>
  <c r="J2387" i="18"/>
  <c r="K2387" i="18"/>
  <c r="J2388" i="18"/>
  <c r="K2388" i="18"/>
  <c r="J2389" i="18"/>
  <c r="K2389" i="18"/>
  <c r="J2390" i="18"/>
  <c r="K2390" i="18"/>
  <c r="J2391" i="18"/>
  <c r="K2391" i="18"/>
  <c r="J2392" i="18"/>
  <c r="K2392" i="18"/>
  <c r="J2393" i="18"/>
  <c r="K2393" i="18"/>
  <c r="J2394" i="18"/>
  <c r="K2394" i="18"/>
  <c r="J2395" i="18"/>
  <c r="K2395" i="18"/>
  <c r="J2396" i="18"/>
  <c r="K2396" i="18"/>
  <c r="J2397" i="18"/>
  <c r="K2397" i="18"/>
  <c r="J2398" i="18"/>
  <c r="K2398" i="18"/>
  <c r="J2399" i="18"/>
  <c r="K2399" i="18"/>
  <c r="J2400" i="18"/>
  <c r="K2400" i="18"/>
  <c r="J2401" i="18"/>
  <c r="K2401" i="18"/>
  <c r="J2402" i="18"/>
  <c r="K2402" i="18"/>
  <c r="J2403" i="18"/>
  <c r="K2403" i="18"/>
  <c r="J1205" i="18"/>
  <c r="K1205" i="18"/>
  <c r="J1206" i="18"/>
  <c r="K1206" i="18"/>
  <c r="J1207" i="18"/>
  <c r="J1208" i="18"/>
  <c r="K1208" i="18"/>
  <c r="J1209" i="18"/>
  <c r="K1209" i="18"/>
  <c r="J1210" i="18"/>
  <c r="J1211" i="18"/>
  <c r="K1211" i="18"/>
  <c r="J1212" i="18"/>
  <c r="K1212" i="18"/>
  <c r="J1213" i="18"/>
  <c r="J1214" i="18"/>
  <c r="K1214" i="18"/>
  <c r="J1215" i="18"/>
  <c r="K1215" i="18"/>
  <c r="J1216" i="18"/>
  <c r="J1217" i="18"/>
  <c r="K1217" i="18"/>
  <c r="J1218" i="18"/>
  <c r="K1218" i="18"/>
  <c r="J1219" i="18"/>
  <c r="J1220" i="18"/>
  <c r="K1220" i="18"/>
  <c r="J1221" i="18"/>
  <c r="K1221" i="18"/>
  <c r="J1222" i="18"/>
  <c r="J1223" i="18"/>
  <c r="K1223" i="18"/>
  <c r="J1224" i="18"/>
  <c r="K1224" i="18"/>
  <c r="J1225" i="18"/>
  <c r="J1226" i="18"/>
  <c r="K1226" i="18"/>
  <c r="J1227" i="18"/>
  <c r="K1227" i="18"/>
  <c r="J1228" i="18"/>
  <c r="J1229" i="18"/>
  <c r="K1229" i="18"/>
  <c r="J1230" i="18"/>
  <c r="K1230" i="18"/>
  <c r="J1231" i="18"/>
  <c r="J1232" i="18"/>
  <c r="K1232" i="18"/>
  <c r="J1233" i="18"/>
  <c r="K1233" i="18"/>
  <c r="J1234" i="18"/>
  <c r="J1235" i="18"/>
  <c r="K1235" i="18"/>
  <c r="J1236" i="18"/>
  <c r="K1236" i="18"/>
  <c r="J1237" i="18"/>
  <c r="J1238" i="18"/>
  <c r="K1238" i="18"/>
  <c r="J1239" i="18"/>
  <c r="K1239" i="18"/>
  <c r="J1240" i="18"/>
  <c r="J1241" i="18"/>
  <c r="K1241" i="18"/>
  <c r="J1242" i="18"/>
  <c r="K1242" i="18"/>
  <c r="J1243" i="18"/>
  <c r="J1244" i="18"/>
  <c r="K1244" i="18"/>
  <c r="J1245" i="18"/>
  <c r="K1245" i="18"/>
  <c r="J1246" i="18"/>
  <c r="J1247" i="18"/>
  <c r="K1247" i="18"/>
  <c r="J1248" i="18"/>
  <c r="K1248" i="18"/>
  <c r="J1249" i="18"/>
  <c r="J1250" i="18"/>
  <c r="K1250" i="18"/>
  <c r="J1251" i="18"/>
  <c r="K1251" i="18"/>
  <c r="J1252" i="18"/>
  <c r="J1253" i="18"/>
  <c r="K1253" i="18"/>
  <c r="J1254" i="18"/>
  <c r="K1254" i="18"/>
  <c r="J1255" i="18"/>
  <c r="J1256" i="18"/>
  <c r="K1256" i="18"/>
  <c r="J1257" i="18"/>
  <c r="K1257" i="18"/>
  <c r="J1258" i="18"/>
  <c r="J1259" i="18"/>
  <c r="K1259" i="18"/>
  <c r="J1260" i="18"/>
  <c r="K1260" i="18"/>
  <c r="J1261" i="18"/>
  <c r="J1262" i="18"/>
  <c r="K1262" i="18"/>
  <c r="J1263" i="18"/>
  <c r="K1263" i="18"/>
  <c r="J1264" i="18"/>
  <c r="J1265" i="18"/>
  <c r="K1265" i="18"/>
  <c r="J1266" i="18"/>
  <c r="K1266" i="18"/>
  <c r="J1267" i="18"/>
  <c r="J1268" i="18"/>
  <c r="K1268" i="18"/>
  <c r="J1269" i="18"/>
  <c r="K1269" i="18"/>
  <c r="J1270" i="18"/>
  <c r="J1271" i="18"/>
  <c r="K1271" i="18"/>
  <c r="J1272" i="18"/>
  <c r="K1272" i="18"/>
  <c r="J1273" i="18"/>
  <c r="J1274" i="18"/>
  <c r="K1274" i="18"/>
  <c r="J1275" i="18"/>
  <c r="K1275" i="18"/>
  <c r="J1276" i="18"/>
  <c r="J1277" i="18"/>
  <c r="K1277" i="18"/>
  <c r="J1278" i="18"/>
  <c r="K1278" i="18"/>
  <c r="J1279" i="18"/>
  <c r="J1280" i="18"/>
  <c r="K1280" i="18"/>
  <c r="J1281" i="18"/>
  <c r="K1281" i="18"/>
  <c r="J1282" i="18"/>
  <c r="J1283" i="18"/>
  <c r="K1283" i="18"/>
  <c r="J1284" i="18"/>
  <c r="K1284" i="18"/>
  <c r="J1285" i="18"/>
  <c r="J1286" i="18"/>
  <c r="K1286" i="18"/>
  <c r="J1287" i="18"/>
  <c r="K1287" i="18"/>
  <c r="J1288" i="18"/>
  <c r="J1289" i="18"/>
  <c r="K1289" i="18"/>
  <c r="J1290" i="18"/>
  <c r="K1290" i="18"/>
  <c r="J1291" i="18"/>
  <c r="J1292" i="18"/>
  <c r="K1292" i="18"/>
  <c r="J1293" i="18"/>
  <c r="K1293" i="18"/>
  <c r="J1294" i="18"/>
  <c r="J1295" i="18"/>
  <c r="K1295" i="18"/>
  <c r="J1296" i="18"/>
  <c r="K1296" i="18"/>
  <c r="J1297" i="18"/>
  <c r="J1298" i="18"/>
  <c r="K1298" i="18"/>
  <c r="J1299" i="18"/>
  <c r="K1299" i="18"/>
  <c r="J1300" i="18"/>
  <c r="J1301" i="18"/>
  <c r="K1301" i="18"/>
  <c r="J1302" i="18"/>
  <c r="K1302" i="18"/>
  <c r="J1303" i="18"/>
  <c r="J1304" i="18"/>
  <c r="K1304" i="18"/>
  <c r="J1305" i="18"/>
  <c r="K1305" i="18"/>
  <c r="J1306" i="18"/>
  <c r="J1307" i="18"/>
  <c r="K1307" i="18"/>
  <c r="J1308" i="18"/>
  <c r="K1308" i="18"/>
  <c r="J1309" i="18"/>
  <c r="J1310" i="18"/>
  <c r="K1310" i="18"/>
  <c r="J1311" i="18"/>
  <c r="K1311" i="18"/>
  <c r="J1312" i="18"/>
  <c r="J1313" i="18"/>
  <c r="K1313" i="18"/>
  <c r="J1314" i="18"/>
  <c r="K1314" i="18"/>
  <c r="J1315" i="18"/>
  <c r="J1316" i="18"/>
  <c r="K1316" i="18"/>
  <c r="J1317" i="18"/>
  <c r="K1317" i="18"/>
  <c r="J1318" i="18"/>
  <c r="J1319" i="18"/>
  <c r="K1319" i="18"/>
  <c r="J1320" i="18"/>
  <c r="K1320" i="18"/>
  <c r="J1321" i="18"/>
  <c r="J1322" i="18"/>
  <c r="K1322" i="18"/>
  <c r="J1323" i="18"/>
  <c r="K1323" i="18"/>
  <c r="J1324" i="18"/>
  <c r="J1325" i="18"/>
  <c r="K1325" i="18"/>
  <c r="J1326" i="18"/>
  <c r="K1326" i="18"/>
  <c r="J1327" i="18"/>
  <c r="J1328" i="18"/>
  <c r="K1328" i="18"/>
  <c r="J1329" i="18"/>
  <c r="K1329" i="18"/>
  <c r="J1330" i="18"/>
  <c r="J1331" i="18"/>
  <c r="K1331" i="18"/>
  <c r="J1332" i="18"/>
  <c r="K1332" i="18"/>
  <c r="J1333" i="18"/>
  <c r="J1334" i="18"/>
  <c r="K1334" i="18"/>
  <c r="J1335" i="18"/>
  <c r="K1335" i="18"/>
  <c r="J1336" i="18"/>
  <c r="J1337" i="18"/>
  <c r="K1337" i="18"/>
  <c r="J1338" i="18"/>
  <c r="K1338" i="18"/>
  <c r="J1339" i="18"/>
  <c r="J1340" i="18"/>
  <c r="K1340" i="18"/>
  <c r="J1341" i="18"/>
  <c r="K1341" i="18"/>
  <c r="J1342" i="18"/>
  <c r="J1343" i="18"/>
  <c r="K1343" i="18"/>
  <c r="J1344" i="18"/>
  <c r="K1344" i="18"/>
  <c r="J1345" i="18"/>
  <c r="J1346" i="18"/>
  <c r="K1346" i="18"/>
  <c r="J1347" i="18"/>
  <c r="K1347" i="18"/>
  <c r="J1348" i="18"/>
  <c r="J1349" i="18"/>
  <c r="K1349" i="18"/>
  <c r="J1350" i="18"/>
  <c r="K1350" i="18"/>
  <c r="J1351" i="18"/>
  <c r="J1352" i="18"/>
  <c r="K1352" i="18"/>
  <c r="J1353" i="18"/>
  <c r="K1353" i="18"/>
  <c r="J1354" i="18"/>
  <c r="J1355" i="18"/>
  <c r="K1355" i="18"/>
  <c r="J1356" i="18"/>
  <c r="K1356" i="18"/>
  <c r="J1357" i="18"/>
  <c r="J1358" i="18"/>
  <c r="K1358" i="18"/>
  <c r="J1359" i="18"/>
  <c r="K1359" i="18"/>
  <c r="J1360" i="18"/>
  <c r="J1361" i="18"/>
  <c r="K1361" i="18"/>
  <c r="J1362" i="18"/>
  <c r="K1362" i="18"/>
  <c r="J1363" i="18"/>
  <c r="J1364" i="18"/>
  <c r="K1364" i="18"/>
  <c r="J1365" i="18"/>
  <c r="K1365" i="18"/>
  <c r="J1366" i="18"/>
  <c r="J1367" i="18"/>
  <c r="K1367" i="18"/>
  <c r="J1368" i="18"/>
  <c r="K1368" i="18"/>
  <c r="J1369" i="18"/>
  <c r="J1370" i="18"/>
  <c r="K1370" i="18"/>
  <c r="J1371" i="18"/>
  <c r="K1371" i="18"/>
  <c r="J1372" i="18"/>
  <c r="J1373" i="18"/>
  <c r="K1373" i="18"/>
  <c r="J1374" i="18"/>
  <c r="K1374" i="18"/>
  <c r="J1375" i="18"/>
  <c r="J1376" i="18"/>
  <c r="K1376" i="18"/>
  <c r="J1377" i="18"/>
  <c r="K1377" i="18"/>
  <c r="J1378" i="18"/>
  <c r="J1379" i="18"/>
  <c r="K1379" i="18"/>
  <c r="J1380" i="18"/>
  <c r="K1380" i="18"/>
  <c r="J1381" i="18"/>
  <c r="J1382" i="18"/>
  <c r="K1382" i="18"/>
  <c r="J1383" i="18"/>
  <c r="K1383" i="18"/>
  <c r="J1384" i="18"/>
  <c r="J1385" i="18"/>
  <c r="K1385" i="18"/>
  <c r="J1386" i="18"/>
  <c r="K1386" i="18"/>
  <c r="J1387" i="18"/>
  <c r="J1388" i="18"/>
  <c r="K1388" i="18"/>
  <c r="J1389" i="18"/>
  <c r="K1389" i="18"/>
  <c r="J1390" i="18"/>
  <c r="J1391" i="18"/>
  <c r="K1391" i="18"/>
  <c r="J1392" i="18"/>
  <c r="K1392" i="18"/>
  <c r="J1393" i="18"/>
  <c r="J1394" i="18"/>
  <c r="K1394" i="18"/>
  <c r="J1395" i="18"/>
  <c r="K1395" i="18"/>
  <c r="J1396" i="18"/>
  <c r="J1397" i="18"/>
  <c r="K1397" i="18"/>
  <c r="J1398" i="18"/>
  <c r="K1398" i="18"/>
  <c r="J1399" i="18"/>
  <c r="J1400" i="18"/>
  <c r="K1400" i="18"/>
  <c r="J1401" i="18"/>
  <c r="K1401" i="18"/>
  <c r="J1402" i="18"/>
  <c r="J1403" i="18"/>
  <c r="K1403" i="18"/>
  <c r="J1404" i="18"/>
  <c r="K1404" i="18"/>
  <c r="J1405" i="18"/>
  <c r="J1406" i="18"/>
  <c r="K1406" i="18"/>
  <c r="J1407" i="18"/>
  <c r="K1407" i="18"/>
  <c r="J1408" i="18"/>
  <c r="J1409" i="18"/>
  <c r="K1409" i="18"/>
  <c r="J1410" i="18"/>
  <c r="K1410" i="18"/>
  <c r="J1411" i="18"/>
  <c r="J1412" i="18"/>
  <c r="K1412" i="18"/>
  <c r="J1413" i="18"/>
  <c r="K1413" i="18"/>
  <c r="J1414" i="18"/>
  <c r="J1415" i="18"/>
  <c r="K1415" i="18"/>
  <c r="J1416" i="18"/>
  <c r="K1416" i="18"/>
  <c r="J1417" i="18"/>
  <c r="J1418" i="18"/>
  <c r="K1418" i="18"/>
  <c r="J1419" i="18"/>
  <c r="K1419" i="18"/>
  <c r="J1420" i="18"/>
  <c r="J1421" i="18"/>
  <c r="K1421" i="18"/>
  <c r="J1422" i="18"/>
  <c r="K1422" i="18"/>
  <c r="J1423" i="18"/>
  <c r="J1424" i="18"/>
  <c r="K1424" i="18"/>
  <c r="J1425" i="18"/>
  <c r="K1425" i="18"/>
  <c r="J1426" i="18"/>
  <c r="J1427" i="18"/>
  <c r="K1427" i="18"/>
  <c r="J1428" i="18"/>
  <c r="K1428" i="18"/>
  <c r="J1429" i="18"/>
  <c r="J1430" i="18"/>
  <c r="K1430" i="18"/>
  <c r="J1431" i="18"/>
  <c r="K1431" i="18"/>
  <c r="J1432" i="18"/>
  <c r="J1433" i="18"/>
  <c r="K1433" i="18"/>
  <c r="J1434" i="18"/>
  <c r="K1434" i="18"/>
  <c r="J1435" i="18"/>
  <c r="J1436" i="18"/>
  <c r="K1436" i="18"/>
  <c r="J1437" i="18"/>
  <c r="K1437" i="18"/>
  <c r="J1438" i="18"/>
  <c r="J1439" i="18"/>
  <c r="K1439" i="18"/>
  <c r="J1440" i="18"/>
  <c r="K1440" i="18"/>
  <c r="J1441" i="18"/>
  <c r="J1442" i="18"/>
  <c r="K1442" i="18"/>
  <c r="J1443" i="18"/>
  <c r="K1443" i="18"/>
  <c r="J1444" i="18"/>
  <c r="J1445" i="18"/>
  <c r="K1445" i="18"/>
  <c r="J1446" i="18"/>
  <c r="K1446" i="18"/>
  <c r="J1447" i="18"/>
  <c r="J1448" i="18"/>
  <c r="K1448" i="18"/>
  <c r="J1449" i="18"/>
  <c r="K1449" i="18"/>
  <c r="J1450" i="18"/>
  <c r="J1451" i="18"/>
  <c r="K1451" i="18"/>
  <c r="J1452" i="18"/>
  <c r="K1452" i="18"/>
  <c r="J1453" i="18"/>
  <c r="J1454" i="18"/>
  <c r="K1454" i="18"/>
  <c r="J1455" i="18"/>
  <c r="K1455" i="18"/>
  <c r="J1456" i="18"/>
  <c r="J1457" i="18"/>
  <c r="K1457" i="18"/>
  <c r="J1458" i="18"/>
  <c r="K1458" i="18"/>
  <c r="J1459" i="18"/>
  <c r="J1460" i="18"/>
  <c r="K1460" i="18"/>
  <c r="J1461" i="18"/>
  <c r="K1461" i="18"/>
  <c r="J1462" i="18"/>
  <c r="J1463" i="18"/>
  <c r="K1463" i="18"/>
  <c r="J1464" i="18"/>
  <c r="K1464" i="18"/>
  <c r="J1465" i="18"/>
  <c r="J1466" i="18"/>
  <c r="K1466" i="18"/>
  <c r="J1467" i="18"/>
  <c r="K1467" i="18"/>
  <c r="J1468" i="18"/>
  <c r="J1469" i="18"/>
  <c r="K1469" i="18"/>
  <c r="J1470" i="18"/>
  <c r="K1470" i="18"/>
  <c r="J1471" i="18"/>
  <c r="J1472" i="18"/>
  <c r="K1472" i="18"/>
  <c r="J1473" i="18"/>
  <c r="K1473" i="18"/>
  <c r="J1474" i="18"/>
  <c r="J1475" i="18"/>
  <c r="K1475" i="18"/>
  <c r="J1476" i="18"/>
  <c r="K1476" i="18"/>
  <c r="J1477" i="18"/>
  <c r="J1478" i="18"/>
  <c r="K1478" i="18"/>
  <c r="J1479" i="18"/>
  <c r="K1479" i="18"/>
  <c r="J1480" i="18"/>
  <c r="J1481" i="18"/>
  <c r="K1481" i="18"/>
  <c r="J1482" i="18"/>
  <c r="K1482" i="18"/>
  <c r="J1483" i="18"/>
  <c r="J1484" i="18"/>
  <c r="K1484" i="18"/>
  <c r="J1485" i="18"/>
  <c r="K1485" i="18"/>
  <c r="J1486" i="18"/>
  <c r="J1487" i="18"/>
  <c r="K1487" i="18"/>
  <c r="J1488" i="18"/>
  <c r="K1488" i="18"/>
  <c r="J1489" i="18"/>
  <c r="J1490" i="18"/>
  <c r="K1490" i="18"/>
  <c r="J1491" i="18"/>
  <c r="K1491" i="18"/>
  <c r="J1492" i="18"/>
  <c r="J1493" i="18"/>
  <c r="K1493" i="18"/>
  <c r="J1494" i="18"/>
  <c r="K1494" i="18"/>
  <c r="J1495" i="18"/>
  <c r="J1496" i="18"/>
  <c r="K1496" i="18"/>
  <c r="J1497" i="18"/>
  <c r="K1497" i="18"/>
  <c r="J1498" i="18"/>
  <c r="J1499" i="18"/>
  <c r="K1499" i="18"/>
  <c r="J1500" i="18"/>
  <c r="K1500" i="18"/>
  <c r="J1501" i="18"/>
  <c r="K1501" i="18"/>
  <c r="J1502" i="18"/>
  <c r="K1502" i="18"/>
  <c r="J1503" i="18"/>
  <c r="K1503" i="18"/>
  <c r="J1504" i="18"/>
  <c r="K1504" i="18"/>
  <c r="J1505" i="18"/>
  <c r="K1505" i="18"/>
  <c r="J1506" i="18"/>
  <c r="K1506" i="18"/>
  <c r="J1507" i="18"/>
  <c r="K1507" i="18"/>
  <c r="J1508" i="18"/>
  <c r="K1508" i="18"/>
  <c r="J1509" i="18"/>
  <c r="K1509" i="18"/>
  <c r="J1510" i="18"/>
  <c r="K1510" i="18"/>
  <c r="J1511" i="18"/>
  <c r="K1511" i="18"/>
  <c r="J1512" i="18"/>
  <c r="K1512" i="18"/>
  <c r="J1513" i="18"/>
  <c r="K1513" i="18"/>
  <c r="J1514" i="18"/>
  <c r="K1514" i="18"/>
  <c r="J1515" i="18"/>
  <c r="K1515" i="18"/>
  <c r="J1516" i="18"/>
  <c r="K1516" i="18"/>
  <c r="J1517" i="18"/>
  <c r="K1517" i="18"/>
  <c r="J1518" i="18"/>
  <c r="K1518" i="18"/>
  <c r="J1519" i="18"/>
  <c r="K1519" i="18"/>
  <c r="J1520" i="18"/>
  <c r="K1520" i="18"/>
  <c r="J1521" i="18"/>
  <c r="K1521" i="18"/>
  <c r="J1522" i="18"/>
  <c r="K1522" i="18"/>
  <c r="J1523" i="18"/>
  <c r="K1523" i="18"/>
  <c r="J1524" i="18"/>
  <c r="K1524" i="18"/>
  <c r="J1525" i="18"/>
  <c r="K1525" i="18"/>
  <c r="J1526" i="18"/>
  <c r="K1526" i="18"/>
  <c r="J1527" i="18"/>
  <c r="K1527" i="18"/>
  <c r="J1528" i="18"/>
  <c r="K1528" i="18"/>
  <c r="J1529" i="18"/>
  <c r="K1529" i="18"/>
  <c r="J1530" i="18"/>
  <c r="K1530" i="18"/>
  <c r="J1531" i="18"/>
  <c r="K1531" i="18"/>
  <c r="J1532" i="18"/>
  <c r="K1532" i="18"/>
  <c r="J1533" i="18"/>
  <c r="K1533" i="18"/>
  <c r="J1534" i="18"/>
  <c r="K1534" i="18"/>
  <c r="J1535" i="18"/>
  <c r="K1535" i="18"/>
  <c r="J1536" i="18"/>
  <c r="K1536" i="18"/>
  <c r="J1537" i="18"/>
  <c r="K1537" i="18"/>
  <c r="J1538" i="18"/>
  <c r="K1538" i="18"/>
  <c r="J1539" i="18"/>
  <c r="K1539" i="18"/>
  <c r="J1540" i="18"/>
  <c r="K1540" i="18"/>
  <c r="J1541" i="18"/>
  <c r="K1541" i="18"/>
  <c r="J1542" i="18"/>
  <c r="K1542" i="18"/>
  <c r="J1543" i="18"/>
  <c r="K1543" i="18"/>
  <c r="J1544" i="18"/>
  <c r="K1544" i="18"/>
  <c r="J1545" i="18"/>
  <c r="K1545" i="18"/>
  <c r="J1546" i="18"/>
  <c r="K1546" i="18"/>
  <c r="J1547" i="18"/>
  <c r="K1547" i="18"/>
  <c r="J1548" i="18"/>
  <c r="K1548" i="18"/>
  <c r="J1549" i="18"/>
  <c r="K1549" i="18"/>
  <c r="J1550" i="18"/>
  <c r="K1550" i="18"/>
  <c r="J1551" i="18"/>
  <c r="K1551" i="18"/>
  <c r="J1552" i="18"/>
  <c r="K1552" i="18"/>
  <c r="J1553" i="18"/>
  <c r="K1553" i="18"/>
  <c r="J1554" i="18"/>
  <c r="K1554" i="18"/>
  <c r="J1555" i="18"/>
  <c r="K1555" i="18"/>
  <c r="J1556" i="18"/>
  <c r="K1556" i="18"/>
  <c r="J1557" i="18"/>
  <c r="K1557" i="18"/>
  <c r="J1558" i="18"/>
  <c r="K1558" i="18"/>
  <c r="J1559" i="18"/>
  <c r="K1559" i="18"/>
  <c r="J1560" i="18"/>
  <c r="K1560" i="18"/>
  <c r="J1561" i="18"/>
  <c r="K1561" i="18"/>
  <c r="J1562" i="18"/>
  <c r="K1562" i="18"/>
  <c r="J1563" i="18"/>
  <c r="K1563" i="18"/>
  <c r="J1564" i="18"/>
  <c r="K1564" i="18"/>
  <c r="J1565" i="18"/>
  <c r="K1565" i="18"/>
  <c r="J1566" i="18"/>
  <c r="K1566" i="18"/>
  <c r="J1567" i="18"/>
  <c r="K1567" i="18"/>
  <c r="J1568" i="18"/>
  <c r="K1568" i="18"/>
  <c r="J1569" i="18"/>
  <c r="K1569" i="18"/>
  <c r="J1570" i="18"/>
  <c r="K1570" i="18"/>
  <c r="J1571" i="18"/>
  <c r="K1571" i="18"/>
  <c r="J1572" i="18"/>
  <c r="K1572" i="18"/>
  <c r="J1573" i="18"/>
  <c r="K1573" i="18"/>
  <c r="J1574" i="18"/>
  <c r="K1574" i="18"/>
  <c r="J1575" i="18"/>
  <c r="K1575" i="18"/>
  <c r="J1576" i="18"/>
  <c r="K1576" i="18"/>
  <c r="J1577" i="18"/>
  <c r="K1577" i="18"/>
  <c r="J1578" i="18"/>
  <c r="K1578" i="18"/>
  <c r="J1579" i="18"/>
  <c r="K1579" i="18"/>
  <c r="J1580" i="18"/>
  <c r="K1580" i="18"/>
  <c r="J1581" i="18"/>
  <c r="K1581" i="18"/>
  <c r="J1582" i="18"/>
  <c r="K1582" i="18"/>
  <c r="J1583" i="18"/>
  <c r="K1583" i="18"/>
  <c r="J1584" i="18"/>
  <c r="K1584" i="18"/>
  <c r="J1585" i="18"/>
  <c r="K1585" i="18"/>
  <c r="J1586" i="18"/>
  <c r="K1586" i="18"/>
  <c r="J1587" i="18"/>
  <c r="K1587" i="18"/>
  <c r="J1588" i="18"/>
  <c r="K1588" i="18"/>
  <c r="J1589" i="18"/>
  <c r="K1589" i="18"/>
  <c r="J1590" i="18"/>
  <c r="K1590" i="18"/>
  <c r="J1591" i="18"/>
  <c r="K1591" i="18"/>
  <c r="J1592" i="18"/>
  <c r="K1592" i="18"/>
  <c r="J1593" i="18"/>
  <c r="K1593" i="18"/>
  <c r="J1594" i="18"/>
  <c r="K1594" i="18"/>
  <c r="J1595" i="18"/>
  <c r="K1595" i="18"/>
  <c r="J1596" i="18"/>
  <c r="K1596" i="18"/>
  <c r="J1597" i="18"/>
  <c r="K1597" i="18"/>
  <c r="J1598" i="18"/>
  <c r="K1598" i="18"/>
  <c r="J1599" i="18"/>
  <c r="K1599" i="18"/>
  <c r="J1600" i="18"/>
  <c r="K1600" i="18"/>
  <c r="J1601" i="18"/>
  <c r="K1601" i="18"/>
  <c r="J1602" i="18"/>
  <c r="K1602" i="18"/>
  <c r="J1603" i="18"/>
  <c r="K1603" i="18"/>
  <c r="J1604" i="18"/>
  <c r="K1604" i="18"/>
  <c r="J1605" i="18"/>
  <c r="K1605" i="18"/>
  <c r="J1606" i="18"/>
  <c r="K1606" i="18"/>
  <c r="J1607" i="18"/>
  <c r="K1607" i="18"/>
  <c r="J1608" i="18"/>
  <c r="K1608" i="18"/>
  <c r="J1609" i="18"/>
  <c r="K1609" i="18"/>
  <c r="J1610" i="18"/>
  <c r="K1610" i="18"/>
  <c r="J1611" i="18"/>
  <c r="K1611" i="18"/>
  <c r="J1612" i="18"/>
  <c r="K1612" i="18"/>
  <c r="J1613" i="18"/>
  <c r="K1613" i="18"/>
  <c r="J1614" i="18"/>
  <c r="K1614" i="18"/>
  <c r="J1615" i="18"/>
  <c r="K1615" i="18"/>
  <c r="J1616" i="18"/>
  <c r="K1616" i="18"/>
  <c r="J1617" i="18"/>
  <c r="K1617" i="18"/>
  <c r="J1618" i="18"/>
  <c r="K1618" i="18"/>
  <c r="J1619" i="18"/>
  <c r="K1619" i="18"/>
  <c r="J1620" i="18"/>
  <c r="K1620" i="18"/>
  <c r="J1621" i="18"/>
  <c r="K1621" i="18"/>
  <c r="J1622" i="18"/>
  <c r="K1622" i="18"/>
  <c r="J1623" i="18"/>
  <c r="K1623" i="18"/>
  <c r="J1624" i="18"/>
  <c r="K1624" i="18"/>
  <c r="J1625" i="18"/>
  <c r="K1625" i="18"/>
  <c r="J1626" i="18"/>
  <c r="K1626" i="18"/>
  <c r="J1627" i="18"/>
  <c r="K1627" i="18"/>
  <c r="J1628" i="18"/>
  <c r="K1628" i="18"/>
  <c r="J1629" i="18"/>
  <c r="K1629" i="18"/>
  <c r="J1630" i="18"/>
  <c r="K1630" i="18"/>
  <c r="J1631" i="18"/>
  <c r="K1631" i="18"/>
  <c r="J1632" i="18"/>
  <c r="K1632" i="18"/>
  <c r="J1633" i="18"/>
  <c r="K1633" i="18"/>
  <c r="J1634" i="18"/>
  <c r="K1634" i="18"/>
  <c r="J1635" i="18"/>
  <c r="K1635" i="18"/>
  <c r="J1636" i="18"/>
  <c r="K1636" i="18"/>
  <c r="J1637" i="18"/>
  <c r="K1637" i="18"/>
  <c r="J1638" i="18"/>
  <c r="K1638" i="18"/>
  <c r="J1639" i="18"/>
  <c r="K1639" i="18"/>
  <c r="J1640" i="18"/>
  <c r="K1640" i="18"/>
  <c r="J1641" i="18"/>
  <c r="K1641" i="18"/>
  <c r="J1642" i="18"/>
  <c r="K1642" i="18"/>
  <c r="J1643" i="18"/>
  <c r="K1643" i="18"/>
  <c r="J1644" i="18"/>
  <c r="K1644" i="18"/>
  <c r="J1645" i="18"/>
  <c r="K1645" i="18"/>
  <c r="J1646" i="18"/>
  <c r="K1646" i="18"/>
  <c r="J1647" i="18"/>
  <c r="K1647" i="18"/>
  <c r="J1648" i="18"/>
  <c r="K1648" i="18"/>
  <c r="J1649" i="18"/>
  <c r="K1649" i="18"/>
  <c r="J1650" i="18"/>
  <c r="K1650" i="18"/>
  <c r="J1651" i="18"/>
  <c r="K1651" i="18"/>
  <c r="J1652" i="18"/>
  <c r="K1652" i="18"/>
  <c r="J1653" i="18"/>
  <c r="K1653" i="18"/>
  <c r="J1654" i="18"/>
  <c r="K1654" i="18"/>
  <c r="J1655" i="18"/>
  <c r="K1655" i="18"/>
  <c r="J1656" i="18"/>
  <c r="K1656" i="18"/>
  <c r="J1657" i="18"/>
  <c r="K1657" i="18"/>
  <c r="J1658" i="18"/>
  <c r="K1658" i="18"/>
  <c r="J1659" i="18"/>
  <c r="K1659" i="18"/>
  <c r="J1660" i="18"/>
  <c r="K1660" i="18"/>
  <c r="J1661" i="18"/>
  <c r="K1661" i="18"/>
  <c r="J1662" i="18"/>
  <c r="K1662" i="18"/>
  <c r="J1663" i="18"/>
  <c r="K1663" i="18"/>
  <c r="J1664" i="18"/>
  <c r="K1664" i="18"/>
  <c r="J1665" i="18"/>
  <c r="K1665" i="18"/>
  <c r="J1666" i="18"/>
  <c r="K1666" i="18"/>
  <c r="J1667" i="18"/>
  <c r="K1667" i="18"/>
  <c r="J1668" i="18"/>
  <c r="K1668" i="18"/>
  <c r="J1669" i="18"/>
  <c r="K1669" i="18"/>
  <c r="J1670" i="18"/>
  <c r="K1670" i="18"/>
  <c r="J1671" i="18"/>
  <c r="K1671" i="18"/>
  <c r="J1672" i="18"/>
  <c r="K1672" i="18"/>
  <c r="J1673" i="18"/>
  <c r="K1673" i="18"/>
  <c r="J1674" i="18"/>
  <c r="K1674" i="18"/>
  <c r="J1675" i="18"/>
  <c r="K1675" i="18"/>
  <c r="J1676" i="18"/>
  <c r="K1676" i="18"/>
  <c r="J1677" i="18"/>
  <c r="K1677" i="18"/>
  <c r="J1678" i="18"/>
  <c r="K1678" i="18"/>
  <c r="J1679" i="18"/>
  <c r="K1679" i="18"/>
  <c r="J1680" i="18"/>
  <c r="K1680" i="18"/>
  <c r="J1681" i="18"/>
  <c r="K1681" i="18"/>
  <c r="J1682" i="18"/>
  <c r="K1682" i="18"/>
  <c r="J1683" i="18"/>
  <c r="K1683" i="18"/>
  <c r="J1684" i="18"/>
  <c r="K1684" i="18"/>
  <c r="J1685" i="18"/>
  <c r="K1685" i="18"/>
  <c r="J1686" i="18"/>
  <c r="K1686" i="18"/>
  <c r="J1687" i="18"/>
  <c r="K1687" i="18"/>
  <c r="J1688" i="18"/>
  <c r="K1688" i="18"/>
  <c r="J1689" i="18"/>
  <c r="K1689" i="18"/>
  <c r="J1690" i="18"/>
  <c r="K1690" i="18"/>
  <c r="J1691" i="18"/>
  <c r="K1691" i="18"/>
  <c r="J1692" i="18"/>
  <c r="K1692" i="18"/>
  <c r="J1693" i="18"/>
  <c r="K1693" i="18"/>
  <c r="J1694" i="18"/>
  <c r="K1694" i="18"/>
  <c r="J1695" i="18"/>
  <c r="K1695" i="18"/>
  <c r="J1696" i="18"/>
  <c r="K1696" i="18"/>
  <c r="J1697" i="18"/>
  <c r="K1697" i="18"/>
  <c r="J1698" i="18"/>
  <c r="K1698" i="18"/>
  <c r="J1699" i="18"/>
  <c r="K1699" i="18"/>
  <c r="J1700" i="18"/>
  <c r="K1700" i="18"/>
  <c r="J1701" i="18"/>
  <c r="K1701" i="18"/>
  <c r="J1702" i="18"/>
  <c r="K1702" i="18"/>
  <c r="J1703" i="18"/>
  <c r="K1703" i="18"/>
  <c r="J1704" i="18"/>
  <c r="K1704" i="18"/>
  <c r="J1705" i="18"/>
  <c r="K1705" i="18"/>
  <c r="J1706" i="18"/>
  <c r="K1706" i="18"/>
  <c r="J1707" i="18"/>
  <c r="K1707" i="18"/>
  <c r="J1708" i="18"/>
  <c r="K1708" i="18"/>
  <c r="J1709" i="18"/>
  <c r="K1709" i="18"/>
  <c r="J1710" i="18"/>
  <c r="K1710" i="18"/>
  <c r="J1711" i="18"/>
  <c r="K1711" i="18"/>
  <c r="J1712" i="18"/>
  <c r="K1712" i="18"/>
  <c r="J1713" i="18"/>
  <c r="K1713" i="18"/>
  <c r="J1714" i="18"/>
  <c r="K1714" i="18"/>
  <c r="J1715" i="18"/>
  <c r="K1715" i="18"/>
  <c r="J1716" i="18"/>
  <c r="K1716" i="18"/>
  <c r="J1717" i="18"/>
  <c r="K1717" i="18"/>
  <c r="J1718" i="18"/>
  <c r="K1718" i="18"/>
  <c r="J1719" i="18"/>
  <c r="K1719" i="18"/>
  <c r="J1720" i="18"/>
  <c r="K1720" i="18"/>
  <c r="J1721" i="18"/>
  <c r="K1721" i="18"/>
  <c r="J1722" i="18"/>
  <c r="K1722" i="18"/>
  <c r="J1723" i="18"/>
  <c r="K1723" i="18"/>
  <c r="J1724" i="18"/>
  <c r="K1724" i="18"/>
  <c r="J1725" i="18"/>
  <c r="K1725" i="18"/>
  <c r="J1726" i="18"/>
  <c r="K1726" i="18"/>
  <c r="J1727" i="18"/>
  <c r="K1727" i="18"/>
  <c r="J1728" i="18"/>
  <c r="K1728" i="18"/>
  <c r="J1729" i="18"/>
  <c r="K1729" i="18"/>
  <c r="J1730" i="18"/>
  <c r="K1730" i="18"/>
  <c r="J1731" i="18"/>
  <c r="K1731" i="18"/>
  <c r="J1732" i="18"/>
  <c r="K1732" i="18"/>
  <c r="J1733" i="18"/>
  <c r="K1733" i="18"/>
  <c r="J1734" i="18"/>
  <c r="K1734" i="18"/>
  <c r="J1735" i="18"/>
  <c r="K1735" i="18"/>
  <c r="J1736" i="18"/>
  <c r="K1736" i="18"/>
  <c r="J1737" i="18"/>
  <c r="K1737" i="18"/>
  <c r="J1738" i="18"/>
  <c r="K1738" i="18"/>
  <c r="J1739" i="18"/>
  <c r="K1739" i="18"/>
  <c r="J1740" i="18"/>
  <c r="K1740" i="18"/>
  <c r="J1741" i="18"/>
  <c r="K1741" i="18"/>
  <c r="J1742" i="18"/>
  <c r="K1742" i="18"/>
  <c r="J1743" i="18"/>
  <c r="K1743" i="18"/>
  <c r="J1744" i="18"/>
  <c r="K1744" i="18"/>
  <c r="J1745" i="18"/>
  <c r="K1745" i="18"/>
  <c r="J1746" i="18"/>
  <c r="K1746" i="18"/>
  <c r="J1747" i="18"/>
  <c r="K1747" i="18"/>
  <c r="J1748" i="18"/>
  <c r="K1748" i="18"/>
  <c r="J1749" i="18"/>
  <c r="K1749" i="18"/>
  <c r="J1750" i="18"/>
  <c r="K1750" i="18"/>
  <c r="J1751" i="18"/>
  <c r="K1751" i="18"/>
  <c r="J1752" i="18"/>
  <c r="K1752" i="18"/>
  <c r="J1753" i="18"/>
  <c r="K1753" i="18"/>
  <c r="J1754" i="18"/>
  <c r="K1754" i="18"/>
  <c r="J1755" i="18"/>
  <c r="K1755" i="18"/>
  <c r="J1756" i="18"/>
  <c r="K1756" i="18"/>
  <c r="J1757" i="18"/>
  <c r="K1757" i="18"/>
  <c r="J1758" i="18"/>
  <c r="K1758" i="18"/>
  <c r="J1759" i="18"/>
  <c r="K1759" i="18"/>
  <c r="J1760" i="18"/>
  <c r="K1760" i="18"/>
  <c r="J1761" i="18"/>
  <c r="K1761" i="18"/>
  <c r="J1762" i="18"/>
  <c r="K1762" i="18"/>
  <c r="J1763" i="18"/>
  <c r="K1763" i="18"/>
  <c r="J1764" i="18"/>
  <c r="K1764" i="18"/>
  <c r="J1765" i="18"/>
  <c r="K1765" i="18"/>
  <c r="J1766" i="18"/>
  <c r="K1766" i="18"/>
  <c r="J1767" i="18"/>
  <c r="K1767" i="18"/>
  <c r="J1768" i="18"/>
  <c r="K1768" i="18"/>
  <c r="J1769" i="18"/>
  <c r="K1769" i="18"/>
  <c r="J1770" i="18"/>
  <c r="K1770" i="18"/>
  <c r="J1771" i="18"/>
  <c r="K1771" i="18"/>
  <c r="J1772" i="18"/>
  <c r="K1772" i="18"/>
  <c r="J1773" i="18"/>
  <c r="K1773" i="18"/>
  <c r="J1774" i="18"/>
  <c r="K1774" i="18"/>
  <c r="J1775" i="18"/>
  <c r="K1775" i="18"/>
  <c r="J1776" i="18"/>
  <c r="K1776" i="18"/>
  <c r="J1777" i="18"/>
  <c r="K1777" i="18"/>
  <c r="J1778" i="18"/>
  <c r="K1778" i="18"/>
  <c r="J1779" i="18"/>
  <c r="K1779" i="18"/>
  <c r="J1780" i="18"/>
  <c r="K1780" i="18"/>
  <c r="J1781" i="18"/>
  <c r="K1781" i="18"/>
  <c r="J1782" i="18"/>
  <c r="K1782" i="18"/>
  <c r="J1783" i="18"/>
  <c r="K1783" i="18"/>
  <c r="J1784" i="18"/>
  <c r="K1784" i="18"/>
  <c r="J1785" i="18"/>
  <c r="K1785" i="18"/>
  <c r="J1786" i="18"/>
  <c r="K1786" i="18"/>
  <c r="J1787" i="18"/>
  <c r="K1787" i="18"/>
  <c r="J1788" i="18"/>
  <c r="K1788" i="18"/>
  <c r="J1789" i="18"/>
  <c r="K1789" i="18"/>
  <c r="J1790" i="18"/>
  <c r="K1790" i="18"/>
  <c r="J1791" i="18"/>
  <c r="K1791" i="18"/>
  <c r="J1792" i="18"/>
  <c r="K1792" i="18"/>
  <c r="J1793" i="18"/>
  <c r="K1793" i="18"/>
  <c r="J1794" i="18"/>
  <c r="K1794" i="18"/>
  <c r="J1795" i="18"/>
  <c r="K1795" i="18"/>
  <c r="J1796" i="18"/>
  <c r="K1796" i="18"/>
  <c r="J1797" i="18"/>
  <c r="K1797" i="18"/>
  <c r="J1798" i="18"/>
  <c r="K1798" i="18"/>
  <c r="J1799" i="18"/>
  <c r="K1799" i="18"/>
  <c r="J1800" i="18"/>
  <c r="K1800" i="18"/>
  <c r="J1801" i="18"/>
  <c r="K1801" i="18"/>
  <c r="J1802" i="18"/>
  <c r="K1802" i="18"/>
  <c r="J1803" i="18"/>
  <c r="K1803" i="18"/>
  <c r="J3604" i="18" l="1"/>
  <c r="J42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837" i="18"/>
  <c r="J838" i="18"/>
  <c r="J839" i="18"/>
  <c r="J840" i="18"/>
  <c r="J841" i="18"/>
  <c r="J842" i="18"/>
  <c r="J843" i="18"/>
  <c r="J844" i="18"/>
  <c r="J845" i="18"/>
  <c r="J846" i="18"/>
  <c r="J847" i="18"/>
  <c r="J848" i="18"/>
  <c r="J849" i="18"/>
  <c r="J850" i="18"/>
  <c r="J851" i="18"/>
  <c r="J852" i="18"/>
  <c r="J853" i="18"/>
  <c r="J854" i="18"/>
  <c r="J855" i="18"/>
  <c r="J856" i="18"/>
  <c r="J857" i="18"/>
  <c r="J858" i="18"/>
  <c r="J859" i="18"/>
  <c r="J860" i="18"/>
  <c r="J861" i="18"/>
  <c r="J862" i="18"/>
  <c r="J863" i="18"/>
  <c r="J864" i="18"/>
  <c r="J865" i="18"/>
  <c r="J866" i="18"/>
  <c r="J867" i="18"/>
  <c r="J868" i="18"/>
  <c r="J869" i="18"/>
  <c r="J870" i="18"/>
  <c r="J871" i="18"/>
  <c r="J872" i="18"/>
  <c r="J873" i="18"/>
  <c r="J874" i="18"/>
  <c r="J875" i="18"/>
  <c r="J876" i="18"/>
  <c r="J877" i="18"/>
  <c r="J878" i="18"/>
  <c r="J879" i="18"/>
  <c r="J880" i="18"/>
  <c r="J881" i="18"/>
  <c r="J882" i="18"/>
  <c r="J883" i="18"/>
  <c r="J884" i="18"/>
  <c r="J885" i="18"/>
  <c r="J886" i="18"/>
  <c r="J887" i="18"/>
  <c r="J888" i="18"/>
  <c r="J889" i="18"/>
  <c r="J890" i="18"/>
  <c r="J891" i="18"/>
  <c r="J892" i="18"/>
  <c r="J893" i="18"/>
  <c r="J894" i="18"/>
  <c r="J895" i="18"/>
  <c r="J896" i="18"/>
  <c r="J897" i="18"/>
  <c r="J898" i="18"/>
  <c r="J899" i="18"/>
  <c r="J900" i="18"/>
  <c r="J901" i="18"/>
  <c r="J902" i="18"/>
  <c r="J903" i="18"/>
  <c r="J904" i="18"/>
  <c r="J905" i="18"/>
  <c r="J906" i="18"/>
  <c r="J907" i="18"/>
  <c r="J908" i="18"/>
  <c r="J909" i="18"/>
  <c r="J910" i="18"/>
  <c r="J911" i="18"/>
  <c r="J912" i="18"/>
  <c r="J913" i="18"/>
  <c r="J914" i="18"/>
  <c r="J915" i="18"/>
  <c r="J916" i="18"/>
  <c r="J917" i="18"/>
  <c r="J918" i="18"/>
  <c r="J919" i="18"/>
  <c r="J920" i="18"/>
  <c r="J921" i="18"/>
  <c r="J922" i="18"/>
  <c r="J923" i="18"/>
  <c r="J924" i="18"/>
  <c r="J925" i="18"/>
  <c r="J926" i="18"/>
  <c r="J927" i="18"/>
  <c r="J928" i="18"/>
  <c r="J929" i="18"/>
  <c r="J930" i="18"/>
  <c r="J931" i="18"/>
  <c r="J932" i="18"/>
  <c r="J933" i="18"/>
  <c r="J934" i="18"/>
  <c r="J935" i="18"/>
  <c r="J936" i="18"/>
  <c r="J937" i="18"/>
  <c r="J938" i="18"/>
  <c r="J939" i="18"/>
  <c r="J940" i="18"/>
  <c r="J941" i="18"/>
  <c r="J942" i="18"/>
  <c r="J943" i="18"/>
  <c r="J944" i="18"/>
  <c r="J945" i="18"/>
  <c r="J946" i="18"/>
  <c r="J947" i="18"/>
  <c r="J948" i="18"/>
  <c r="J949" i="18"/>
  <c r="J950" i="18"/>
  <c r="J951" i="18"/>
  <c r="J952" i="18"/>
  <c r="J953" i="18"/>
  <c r="J954" i="18"/>
  <c r="J955" i="18"/>
  <c r="J956" i="18"/>
  <c r="J957" i="18"/>
  <c r="J958" i="18"/>
  <c r="J959" i="18"/>
  <c r="J960" i="18"/>
  <c r="J961" i="18"/>
  <c r="J962" i="18"/>
  <c r="J963" i="18"/>
  <c r="J964" i="18"/>
  <c r="J965" i="18"/>
  <c r="J966" i="18"/>
  <c r="J967" i="18"/>
  <c r="J968" i="18"/>
  <c r="J969" i="18"/>
  <c r="J970" i="18"/>
  <c r="J971" i="18"/>
  <c r="J972" i="18"/>
  <c r="J973" i="18"/>
  <c r="J974" i="18"/>
  <c r="J975" i="18"/>
  <c r="J976" i="18"/>
  <c r="J977" i="18"/>
  <c r="J978" i="18"/>
  <c r="J979" i="18"/>
  <c r="J980" i="18"/>
  <c r="J981" i="18"/>
  <c r="J982" i="18"/>
  <c r="J983" i="18"/>
  <c r="J984" i="18"/>
  <c r="J985" i="18"/>
  <c r="J986" i="18"/>
  <c r="J987" i="18"/>
  <c r="J988" i="18"/>
  <c r="J989" i="18"/>
  <c r="J990" i="18"/>
  <c r="J991" i="18"/>
  <c r="J992" i="18"/>
  <c r="J993" i="18"/>
  <c r="J994" i="18"/>
  <c r="J995" i="18"/>
  <c r="J996" i="18"/>
  <c r="J997" i="18"/>
  <c r="J998" i="18"/>
  <c r="J999" i="18"/>
  <c r="J1000" i="18"/>
  <c r="J1001" i="18"/>
  <c r="J1002" i="18"/>
  <c r="J1003" i="18"/>
  <c r="J1004" i="18"/>
  <c r="J1005" i="18"/>
  <c r="J1006" i="18"/>
  <c r="J1007" i="18"/>
  <c r="J1008" i="18"/>
  <c r="J1009" i="18"/>
  <c r="J1010" i="18"/>
  <c r="J1011" i="18"/>
  <c r="J1012" i="18"/>
  <c r="J1013" i="18"/>
  <c r="J1014" i="18"/>
  <c r="J1015" i="18"/>
  <c r="J1016" i="18"/>
  <c r="J1017" i="18"/>
  <c r="J1018" i="18"/>
  <c r="J1019" i="18"/>
  <c r="J1020" i="18"/>
  <c r="J1021" i="18"/>
  <c r="J1022" i="18"/>
  <c r="J1023" i="18"/>
  <c r="J1024" i="18"/>
  <c r="J1025" i="18"/>
  <c r="J1026" i="18"/>
  <c r="J1027" i="18"/>
  <c r="J1028" i="18"/>
  <c r="J1029" i="18"/>
  <c r="J1030" i="18"/>
  <c r="J1031" i="18"/>
  <c r="J1032" i="18"/>
  <c r="J1033" i="18"/>
  <c r="J1034" i="18"/>
  <c r="J1035" i="18"/>
  <c r="J1036" i="18"/>
  <c r="J1037" i="18"/>
  <c r="J1038" i="18"/>
  <c r="J1039" i="18"/>
  <c r="J1040" i="18"/>
  <c r="J1041" i="18"/>
  <c r="J1042" i="18"/>
  <c r="J1043" i="18"/>
  <c r="J1044" i="18"/>
  <c r="J1045" i="18"/>
  <c r="J1046" i="18"/>
  <c r="J1047" i="18"/>
  <c r="J1048" i="18"/>
  <c r="J1049" i="18"/>
  <c r="J1050" i="18"/>
  <c r="J1051" i="18"/>
  <c r="J1052" i="18"/>
  <c r="J1053" i="18"/>
  <c r="J1054" i="18"/>
  <c r="J1055" i="18"/>
  <c r="J1056" i="18"/>
  <c r="J1057" i="18"/>
  <c r="J1058" i="18"/>
  <c r="J1059" i="18"/>
  <c r="J1060" i="18"/>
  <c r="J1061" i="18"/>
  <c r="J1062" i="18"/>
  <c r="J1063" i="18"/>
  <c r="J1064" i="18"/>
  <c r="J1065" i="18"/>
  <c r="J1066" i="18"/>
  <c r="J1067" i="18"/>
  <c r="J1068" i="18"/>
  <c r="J1069" i="18"/>
  <c r="J1070" i="18"/>
  <c r="J1071" i="18"/>
  <c r="J1072" i="18"/>
  <c r="J1073" i="18"/>
  <c r="J1074" i="18"/>
  <c r="J1075" i="18"/>
  <c r="J1076" i="18"/>
  <c r="J1077" i="18"/>
  <c r="J1078" i="18"/>
  <c r="J1079" i="18"/>
  <c r="J1080" i="18"/>
  <c r="J1081" i="18"/>
  <c r="J1082" i="18"/>
  <c r="J1083" i="18"/>
  <c r="J1084" i="18"/>
  <c r="J1085" i="18"/>
  <c r="J1086" i="18"/>
  <c r="J1087" i="18"/>
  <c r="J1088" i="18"/>
  <c r="J1089" i="18"/>
  <c r="J1090" i="18"/>
  <c r="J1091" i="18"/>
  <c r="J1092" i="18"/>
  <c r="J1093" i="18"/>
  <c r="J1094" i="18"/>
  <c r="J1095" i="18"/>
  <c r="J1096" i="18"/>
  <c r="J1097" i="18"/>
  <c r="J1098" i="18"/>
  <c r="J1099" i="18"/>
  <c r="J1100" i="18"/>
  <c r="J1101" i="18"/>
  <c r="J1102" i="18"/>
  <c r="J1103" i="18"/>
  <c r="J1104" i="18"/>
  <c r="J1105" i="18"/>
  <c r="J1106" i="18"/>
  <c r="J1107" i="18"/>
  <c r="J1108" i="18"/>
  <c r="J1109" i="18"/>
  <c r="J1110" i="18"/>
  <c r="J1111" i="18"/>
  <c r="J1112" i="18"/>
  <c r="J1113" i="18"/>
  <c r="J1114" i="18"/>
  <c r="J1115" i="18"/>
  <c r="J1116" i="18"/>
  <c r="J1117" i="18"/>
  <c r="J1118" i="18"/>
  <c r="J1119" i="18"/>
  <c r="J1120" i="18"/>
  <c r="J1121" i="18"/>
  <c r="J1122" i="18"/>
  <c r="J1123" i="18"/>
  <c r="J1124" i="18"/>
  <c r="J1125" i="18"/>
  <c r="J1126" i="18"/>
  <c r="J1127" i="18"/>
  <c r="J1128" i="18"/>
  <c r="J1129" i="18"/>
  <c r="J1130" i="18"/>
  <c r="J1131" i="18"/>
  <c r="J1132" i="18"/>
  <c r="J1133" i="18"/>
  <c r="J1134" i="18"/>
  <c r="J1135" i="18"/>
  <c r="J1136" i="18"/>
  <c r="J1137" i="18"/>
  <c r="J1138" i="18"/>
  <c r="J1139" i="18"/>
  <c r="J1140" i="18"/>
  <c r="J1141" i="18"/>
  <c r="J1142" i="18"/>
  <c r="J1143" i="18"/>
  <c r="J1144" i="18"/>
  <c r="J1145" i="18"/>
  <c r="J1146" i="18"/>
  <c r="J1147" i="18"/>
  <c r="J1148" i="18"/>
  <c r="J1149" i="18"/>
  <c r="J1150" i="18"/>
  <c r="J1151" i="18"/>
  <c r="J1152" i="18"/>
  <c r="J1153" i="18"/>
  <c r="J1154" i="18"/>
  <c r="J1155" i="18"/>
  <c r="J1156" i="18"/>
  <c r="J1157" i="18"/>
  <c r="J1158" i="18"/>
  <c r="J1159" i="18"/>
  <c r="J1160" i="18"/>
  <c r="J1161" i="18"/>
  <c r="J1162" i="18"/>
  <c r="J1163" i="18"/>
  <c r="J1164" i="18"/>
  <c r="J1165" i="18"/>
  <c r="J1166" i="18"/>
  <c r="J1167" i="18"/>
  <c r="J1168" i="18"/>
  <c r="J1169" i="18"/>
  <c r="J1170" i="18"/>
  <c r="J1171" i="18"/>
  <c r="J1172" i="18"/>
  <c r="J1173" i="18"/>
  <c r="J1174" i="18"/>
  <c r="J1175" i="18"/>
  <c r="J1176" i="18"/>
  <c r="J1177" i="18"/>
  <c r="J1178" i="18"/>
  <c r="J1179" i="18"/>
  <c r="J1180" i="18"/>
  <c r="J1181" i="18"/>
  <c r="J1182" i="18"/>
  <c r="J1183" i="18"/>
  <c r="J1184" i="18"/>
  <c r="J1185" i="18"/>
  <c r="J1186" i="18"/>
  <c r="J1187" i="18"/>
  <c r="J1188" i="18"/>
  <c r="J1189" i="18"/>
  <c r="J1190" i="18"/>
  <c r="J1191" i="18"/>
  <c r="J1192" i="18"/>
  <c r="J1193" i="18"/>
  <c r="J1194" i="18"/>
  <c r="J1195" i="18"/>
  <c r="J1196" i="18"/>
  <c r="J1197" i="18"/>
  <c r="J1198" i="18"/>
  <c r="J1199" i="18"/>
  <c r="J1200" i="18"/>
  <c r="J1201" i="18"/>
  <c r="J1202" i="18"/>
  <c r="J1203" i="18"/>
  <c r="K5695" i="18" l="1"/>
  <c r="K5698" i="18"/>
  <c r="K5662" i="18"/>
  <c r="K5659" i="18"/>
  <c r="K5644" i="18"/>
  <c r="K5689" i="18"/>
  <c r="K5566" i="18"/>
  <c r="K5638" i="18"/>
  <c r="K5548" i="18"/>
  <c r="K5524" i="18"/>
  <c r="K5533" i="18"/>
  <c r="K5539" i="18"/>
  <c r="K5551" i="18"/>
  <c r="K5560" i="18"/>
  <c r="K5569" i="18"/>
  <c r="K5575" i="18"/>
  <c r="K5587" i="18"/>
  <c r="K5596" i="18"/>
  <c r="K5605" i="18"/>
  <c r="K5611" i="18"/>
  <c r="K5623" i="18"/>
  <c r="K5632" i="18"/>
  <c r="K5641" i="18"/>
  <c r="K5593" i="18"/>
  <c r="K5620" i="18"/>
  <c r="K5542" i="18"/>
  <c r="K5578" i="18"/>
  <c r="K5614" i="18"/>
  <c r="K5527" i="18"/>
  <c r="K5536" i="18"/>
  <c r="K5554" i="18"/>
  <c r="K5563" i="18"/>
  <c r="K5572" i="18"/>
  <c r="K5590" i="18"/>
  <c r="K5599" i="18"/>
  <c r="K5608" i="18"/>
  <c r="K5626" i="18"/>
  <c r="K5635" i="18"/>
  <c r="K5584" i="18"/>
  <c r="K5530" i="18"/>
  <c r="K5557" i="18"/>
  <c r="K5602" i="18"/>
  <c r="K5629" i="18"/>
  <c r="K5494" i="18"/>
  <c r="K5545" i="18"/>
  <c r="K5581" i="18"/>
  <c r="K5617" i="18"/>
  <c r="K5509" i="18"/>
  <c r="K5512" i="18"/>
  <c r="K5497" i="18"/>
  <c r="K5473" i="18"/>
  <c r="K5515" i="18"/>
  <c r="K5467" i="18"/>
  <c r="K5482" i="18"/>
  <c r="K4981" i="18"/>
  <c r="K5005" i="18"/>
  <c r="K5089" i="18"/>
  <c r="K5035" i="18"/>
  <c r="K4969" i="18"/>
  <c r="K4999" i="18"/>
  <c r="K5062" i="18"/>
  <c r="K5008" i="18"/>
  <c r="K5044" i="18"/>
  <c r="K4957" i="18"/>
  <c r="K4984" i="18"/>
  <c r="K5029" i="18"/>
  <c r="K5056" i="18"/>
  <c r="K5065" i="18"/>
  <c r="K5092" i="18"/>
  <c r="K5077" i="18"/>
  <c r="K5023" i="18"/>
  <c r="K5047" i="18"/>
  <c r="K5059" i="18"/>
  <c r="K5017" i="18"/>
  <c r="K4963" i="18"/>
  <c r="K5098" i="18"/>
  <c r="K4930" i="18"/>
  <c r="K4996" i="18"/>
  <c r="K5014" i="18"/>
  <c r="K5068" i="18"/>
  <c r="K5086" i="18"/>
  <c r="K5041" i="18"/>
  <c r="K4990" i="18"/>
  <c r="K4966" i="18"/>
  <c r="K4951" i="18"/>
  <c r="K4876" i="18"/>
  <c r="K4948" i="18"/>
  <c r="K4942" i="18"/>
  <c r="K4897" i="18"/>
  <c r="K4912" i="18"/>
  <c r="K4909" i="18"/>
  <c r="K4867" i="18"/>
  <c r="K4900" i="18"/>
  <c r="K5650" i="18" l="1"/>
  <c r="K5683" i="18"/>
  <c r="K5668" i="18"/>
  <c r="K5674" i="18"/>
  <c r="K5671" i="18"/>
  <c r="K5665" i="18"/>
  <c r="K5647" i="18"/>
  <c r="K5692" i="18"/>
  <c r="K5677" i="18"/>
  <c r="K5656" i="18"/>
  <c r="K5686" i="18"/>
  <c r="K5680" i="18"/>
  <c r="K5653" i="18"/>
  <c r="K4960" i="18"/>
  <c r="K5479" i="18"/>
  <c r="K4906" i="18"/>
  <c r="K4924" i="18"/>
  <c r="K5503" i="18"/>
  <c r="K4882" i="18"/>
  <c r="K4888" i="18"/>
  <c r="K5095" i="18"/>
  <c r="K4972" i="18"/>
  <c r="K5488" i="18"/>
  <c r="K4921" i="18"/>
  <c r="K4987" i="18"/>
  <c r="K4918" i="18"/>
  <c r="K5053" i="18"/>
  <c r="K5026" i="18"/>
  <c r="K5506" i="18"/>
  <c r="K4894" i="18"/>
  <c r="K5485" i="18"/>
  <c r="K5038" i="18"/>
  <c r="K4936" i="18"/>
  <c r="K4975" i="18"/>
  <c r="K4945" i="18"/>
  <c r="K5080" i="18"/>
  <c r="K4915" i="18"/>
  <c r="K5083" i="18"/>
  <c r="K5500" i="18"/>
  <c r="K4939" i="18"/>
  <c r="K4993" i="18"/>
  <c r="K5002" i="18"/>
  <c r="K5521" i="18"/>
  <c r="K5518" i="18"/>
  <c r="K4870" i="18"/>
  <c r="K5050" i="18"/>
  <c r="K5020" i="18"/>
  <c r="K5470" i="18"/>
  <c r="K4864" i="18"/>
  <c r="K5032" i="18"/>
  <c r="K5464" i="18"/>
  <c r="K4873" i="18"/>
  <c r="K4933" i="18"/>
  <c r="K5476" i="18"/>
  <c r="K4903" i="18"/>
  <c r="K4891" i="18"/>
  <c r="K4927" i="18"/>
  <c r="K4885" i="18"/>
  <c r="K4879" i="18"/>
  <c r="K4954" i="18"/>
  <c r="K5074" i="18"/>
  <c r="K4978" i="18"/>
  <c r="K5011" i="18"/>
  <c r="K5071" i="18"/>
  <c r="K5491" i="18"/>
  <c r="K3802" i="18" l="1"/>
  <c r="K3787" i="18"/>
  <c r="K3850" i="18"/>
  <c r="K3859" i="18"/>
  <c r="K3886" i="18"/>
  <c r="K3838" i="18"/>
  <c r="K3778" i="18"/>
  <c r="K3814" i="18"/>
  <c r="K3823" i="18"/>
  <c r="K3895" i="18"/>
  <c r="K3769" i="18"/>
  <c r="K3781" i="18"/>
  <c r="K3805" i="18"/>
  <c r="K3817" i="18"/>
  <c r="K3841" i="18"/>
  <c r="K3853" i="18"/>
  <c r="K3877" i="18"/>
  <c r="K3889" i="18"/>
  <c r="K3766" i="18"/>
  <c r="K3754" i="18"/>
  <c r="K3772" i="18"/>
  <c r="K3790" i="18"/>
  <c r="K3808" i="18"/>
  <c r="K3826" i="18"/>
  <c r="K3844" i="18"/>
  <c r="K3862" i="18"/>
  <c r="K3880" i="18"/>
  <c r="K3898" i="18"/>
  <c r="K3760" i="18"/>
  <c r="K3796" i="18"/>
  <c r="K3832" i="18"/>
  <c r="K3868" i="18"/>
  <c r="K3874" i="18"/>
  <c r="K3763" i="18"/>
  <c r="K3775" i="18"/>
  <c r="K3799" i="18"/>
  <c r="K3811" i="18"/>
  <c r="K3835" i="18"/>
  <c r="K3871" i="18"/>
  <c r="K3784" i="18"/>
  <c r="K3793" i="18"/>
  <c r="K3820" i="18"/>
  <c r="K3829" i="18"/>
  <c r="K3847" i="18"/>
  <c r="K3856" i="18"/>
  <c r="K3865" i="18"/>
  <c r="K3883" i="18"/>
  <c r="K3892" i="18"/>
  <c r="K4453" i="18"/>
  <c r="K4477" i="18"/>
  <c r="K4489" i="18"/>
  <c r="K4462" i="18"/>
  <c r="K4498" i="18"/>
  <c r="K4456" i="18"/>
  <c r="K4480" i="18"/>
  <c r="K4492" i="18"/>
  <c r="K4360" i="18"/>
  <c r="K4378" i="18"/>
  <c r="K4387" i="18"/>
  <c r="K4396" i="18"/>
  <c r="K4423" i="18"/>
  <c r="K4432" i="18"/>
  <c r="K4441" i="18"/>
  <c r="K4474" i="18"/>
  <c r="K4450" i="18"/>
  <c r="K4468" i="18"/>
  <c r="K4486" i="18"/>
  <c r="K4495" i="18"/>
  <c r="K4327" i="18"/>
  <c r="K4354" i="18"/>
  <c r="K4372" i="18"/>
  <c r="K4381" i="18"/>
  <c r="K4390" i="18"/>
  <c r="K4426" i="18"/>
  <c r="K4282" i="18"/>
  <c r="K4330" i="18"/>
  <c r="K4339" i="18"/>
  <c r="K4366" i="18"/>
  <c r="K4429" i="18"/>
  <c r="K4438" i="18"/>
  <c r="K4348" i="18"/>
  <c r="K4321" i="18"/>
  <c r="K4309" i="18"/>
  <c r="K3751" i="18"/>
  <c r="K3748" i="18"/>
  <c r="K3730" i="18"/>
  <c r="K3742" i="18"/>
  <c r="K3676" i="18"/>
  <c r="K3745" i="18"/>
  <c r="K3727" i="18"/>
  <c r="K665" i="18"/>
  <c r="K666" i="18"/>
  <c r="K668" i="18"/>
  <c r="K669" i="18"/>
  <c r="K671" i="18"/>
  <c r="K672" i="18"/>
  <c r="K674" i="18"/>
  <c r="K675" i="18"/>
  <c r="K677" i="18"/>
  <c r="K678" i="18"/>
  <c r="K680" i="18"/>
  <c r="K681" i="18"/>
  <c r="K683" i="18"/>
  <c r="K684" i="18"/>
  <c r="K686" i="18"/>
  <c r="K687" i="18"/>
  <c r="K689" i="18"/>
  <c r="K690" i="18"/>
  <c r="K692" i="18"/>
  <c r="K693" i="18"/>
  <c r="K695" i="18"/>
  <c r="K696" i="18"/>
  <c r="K698" i="18"/>
  <c r="K699" i="18"/>
  <c r="K701" i="18"/>
  <c r="K702" i="18"/>
  <c r="K704" i="18"/>
  <c r="K705" i="18"/>
  <c r="K707" i="18"/>
  <c r="K708" i="18"/>
  <c r="K710" i="18"/>
  <c r="K711" i="18"/>
  <c r="K713" i="18"/>
  <c r="K714" i="18"/>
  <c r="K716" i="18"/>
  <c r="K717" i="18"/>
  <c r="K719" i="18"/>
  <c r="K720" i="18"/>
  <c r="K722" i="18"/>
  <c r="K723" i="18"/>
  <c r="K725" i="18"/>
  <c r="K726" i="18"/>
  <c r="K728" i="18"/>
  <c r="K729" i="18"/>
  <c r="K731" i="18"/>
  <c r="K732" i="18"/>
  <c r="K734" i="18"/>
  <c r="K735" i="18"/>
  <c r="K737" i="18"/>
  <c r="K738" i="18"/>
  <c r="K740" i="18"/>
  <c r="K741" i="18"/>
  <c r="K743" i="18"/>
  <c r="K744" i="18"/>
  <c r="K746" i="18"/>
  <c r="K747" i="18"/>
  <c r="K749" i="18"/>
  <c r="K750" i="18"/>
  <c r="K752" i="18"/>
  <c r="K753" i="18"/>
  <c r="K755" i="18"/>
  <c r="K756" i="18"/>
  <c r="K758" i="18"/>
  <c r="K759" i="18"/>
  <c r="K761" i="18"/>
  <c r="K762" i="18"/>
  <c r="K764" i="18"/>
  <c r="K765" i="18"/>
  <c r="K767" i="18"/>
  <c r="K768" i="18"/>
  <c r="K770" i="18"/>
  <c r="K771" i="18"/>
  <c r="K773" i="18"/>
  <c r="K774" i="18"/>
  <c r="K776" i="18"/>
  <c r="K777" i="18"/>
  <c r="K779" i="18"/>
  <c r="K780" i="18"/>
  <c r="K782" i="18"/>
  <c r="K783" i="18"/>
  <c r="K785" i="18"/>
  <c r="K786" i="18"/>
  <c r="K788" i="18"/>
  <c r="K789" i="18"/>
  <c r="K791" i="18"/>
  <c r="K792" i="18"/>
  <c r="K794" i="18"/>
  <c r="K795" i="18"/>
  <c r="K797" i="18"/>
  <c r="K798" i="18"/>
  <c r="K800" i="18"/>
  <c r="K801" i="18"/>
  <c r="K803" i="18"/>
  <c r="K804" i="18"/>
  <c r="K806" i="18"/>
  <c r="K807" i="18"/>
  <c r="K809" i="18"/>
  <c r="K810" i="18"/>
  <c r="K812" i="18"/>
  <c r="K813" i="18"/>
  <c r="K815" i="18"/>
  <c r="K816" i="18"/>
  <c r="K818" i="18"/>
  <c r="K819" i="18"/>
  <c r="K821" i="18"/>
  <c r="K822" i="18"/>
  <c r="K824" i="18"/>
  <c r="K825" i="18"/>
  <c r="K827" i="18"/>
  <c r="K828" i="18"/>
  <c r="K830" i="18"/>
  <c r="K831" i="18"/>
  <c r="K833" i="18"/>
  <c r="K834" i="18"/>
  <c r="K836" i="18"/>
  <c r="K837" i="18"/>
  <c r="K839" i="18"/>
  <c r="K840" i="18"/>
  <c r="K842" i="18"/>
  <c r="K843" i="18"/>
  <c r="K845" i="18"/>
  <c r="K846" i="18"/>
  <c r="K848" i="18"/>
  <c r="K849" i="18"/>
  <c r="K851" i="18"/>
  <c r="K852" i="18"/>
  <c r="K854" i="18"/>
  <c r="K855" i="18"/>
  <c r="K857" i="18"/>
  <c r="K858" i="18"/>
  <c r="K860" i="18"/>
  <c r="K861" i="18"/>
  <c r="K863" i="18"/>
  <c r="K864" i="18"/>
  <c r="K866" i="18"/>
  <c r="K867" i="18"/>
  <c r="K869" i="18"/>
  <c r="K870" i="18"/>
  <c r="K872" i="18"/>
  <c r="K873" i="18"/>
  <c r="K875" i="18"/>
  <c r="K876" i="18"/>
  <c r="K878" i="18"/>
  <c r="K879" i="18"/>
  <c r="K881" i="18"/>
  <c r="K882" i="18"/>
  <c r="K884" i="18"/>
  <c r="K885" i="18"/>
  <c r="K887" i="18"/>
  <c r="K888" i="18"/>
  <c r="K890" i="18"/>
  <c r="K891" i="18"/>
  <c r="K893" i="18"/>
  <c r="K894" i="18"/>
  <c r="K896" i="18"/>
  <c r="K897" i="18"/>
  <c r="K899" i="18"/>
  <c r="K900" i="18"/>
  <c r="K901" i="18"/>
  <c r="K902" i="18"/>
  <c r="K903" i="18"/>
  <c r="K904" i="18"/>
  <c r="K905" i="18"/>
  <c r="K906" i="18"/>
  <c r="K907" i="18"/>
  <c r="K908" i="18"/>
  <c r="K909" i="18"/>
  <c r="K910" i="18"/>
  <c r="K911" i="18"/>
  <c r="K912" i="18"/>
  <c r="K913" i="18"/>
  <c r="K914" i="18"/>
  <c r="K915" i="18"/>
  <c r="K916" i="18"/>
  <c r="K917" i="18"/>
  <c r="K918" i="18"/>
  <c r="K919" i="18"/>
  <c r="K920" i="18"/>
  <c r="K921" i="18"/>
  <c r="K922" i="18"/>
  <c r="K923" i="18"/>
  <c r="K924" i="18"/>
  <c r="K925" i="18"/>
  <c r="K926" i="18"/>
  <c r="K927" i="18"/>
  <c r="K928" i="18"/>
  <c r="K929" i="18"/>
  <c r="K930" i="18"/>
  <c r="K931" i="18"/>
  <c r="K932" i="18"/>
  <c r="K933" i="18"/>
  <c r="K934" i="18"/>
  <c r="K935" i="18"/>
  <c r="K936" i="18"/>
  <c r="K937" i="18"/>
  <c r="K938" i="18"/>
  <c r="K939" i="18"/>
  <c r="K940" i="18"/>
  <c r="K941" i="18"/>
  <c r="K942" i="18"/>
  <c r="K943" i="18"/>
  <c r="K944" i="18"/>
  <c r="K945" i="18"/>
  <c r="K946" i="18"/>
  <c r="K947" i="18"/>
  <c r="K948" i="18"/>
  <c r="K949" i="18"/>
  <c r="K950" i="18"/>
  <c r="K951" i="18"/>
  <c r="K952" i="18"/>
  <c r="K953" i="18"/>
  <c r="K954" i="18"/>
  <c r="K955" i="18"/>
  <c r="K956" i="18"/>
  <c r="K957" i="18"/>
  <c r="K958" i="18"/>
  <c r="K959" i="18"/>
  <c r="K960" i="18"/>
  <c r="K961" i="18"/>
  <c r="K962" i="18"/>
  <c r="K963" i="18"/>
  <c r="K964" i="18"/>
  <c r="K965" i="18"/>
  <c r="K966" i="18"/>
  <c r="K967" i="18"/>
  <c r="K968" i="18"/>
  <c r="K969" i="18"/>
  <c r="K970" i="18"/>
  <c r="K971" i="18"/>
  <c r="K972" i="18"/>
  <c r="K973" i="18"/>
  <c r="K974" i="18"/>
  <c r="K975" i="18"/>
  <c r="K976" i="18"/>
  <c r="K977" i="18"/>
  <c r="K978" i="18"/>
  <c r="K979" i="18"/>
  <c r="K980" i="18"/>
  <c r="K981" i="18"/>
  <c r="K982" i="18"/>
  <c r="K983" i="18"/>
  <c r="K984" i="18"/>
  <c r="K985" i="18"/>
  <c r="K986" i="18"/>
  <c r="K987" i="18"/>
  <c r="K988" i="18"/>
  <c r="K989" i="18"/>
  <c r="K990" i="18"/>
  <c r="K991" i="18"/>
  <c r="K992" i="18"/>
  <c r="K993" i="18"/>
  <c r="K994" i="18"/>
  <c r="K995" i="18"/>
  <c r="K996" i="18"/>
  <c r="K997" i="18"/>
  <c r="K998" i="18"/>
  <c r="K999" i="18"/>
  <c r="K1000" i="18"/>
  <c r="K1001" i="18"/>
  <c r="K1002" i="18"/>
  <c r="K1003" i="18"/>
  <c r="K1004" i="18"/>
  <c r="K1005" i="18"/>
  <c r="K1006" i="18"/>
  <c r="K1007" i="18"/>
  <c r="K1008" i="18"/>
  <c r="K1009" i="18"/>
  <c r="K1010" i="18"/>
  <c r="K1011" i="18"/>
  <c r="K1012" i="18"/>
  <c r="K1013" i="18"/>
  <c r="K1014" i="18"/>
  <c r="K1015" i="18"/>
  <c r="K1016" i="18"/>
  <c r="K1017" i="18"/>
  <c r="K1018" i="18"/>
  <c r="K1019" i="18"/>
  <c r="K1020" i="18"/>
  <c r="K1021" i="18"/>
  <c r="K1022" i="18"/>
  <c r="K1023" i="18"/>
  <c r="K1024" i="18"/>
  <c r="K1025" i="18"/>
  <c r="K1026" i="18"/>
  <c r="K1027" i="18"/>
  <c r="K1028" i="18"/>
  <c r="K1029" i="18"/>
  <c r="K1030" i="18"/>
  <c r="K1031" i="18"/>
  <c r="K1032" i="18"/>
  <c r="K1033" i="18"/>
  <c r="K1034" i="18"/>
  <c r="K1035" i="18"/>
  <c r="K1036" i="18"/>
  <c r="K1037" i="18"/>
  <c r="K1038" i="18"/>
  <c r="K1039" i="18"/>
  <c r="K1040" i="18"/>
  <c r="K1041" i="18"/>
  <c r="K1042" i="18"/>
  <c r="K1043" i="18"/>
  <c r="K1044" i="18"/>
  <c r="K1045" i="18"/>
  <c r="K1046" i="18"/>
  <c r="K1047" i="18"/>
  <c r="K1048" i="18"/>
  <c r="K1049" i="18"/>
  <c r="K1050" i="18"/>
  <c r="K1051" i="18"/>
  <c r="K1052" i="18"/>
  <c r="K1053" i="18"/>
  <c r="K1054" i="18"/>
  <c r="K1055" i="18"/>
  <c r="K1056" i="18"/>
  <c r="K1057" i="18"/>
  <c r="K1058" i="18"/>
  <c r="K1059" i="18"/>
  <c r="K1060" i="18"/>
  <c r="K1061" i="18"/>
  <c r="K1062" i="18"/>
  <c r="K1063" i="18"/>
  <c r="K1064" i="18"/>
  <c r="K1065" i="18"/>
  <c r="K1066" i="18"/>
  <c r="K1067" i="18"/>
  <c r="K1068" i="18"/>
  <c r="K1069" i="18"/>
  <c r="K1070" i="18"/>
  <c r="K1071" i="18"/>
  <c r="K1072" i="18"/>
  <c r="K1073" i="18"/>
  <c r="K1074" i="18"/>
  <c r="K1075" i="18"/>
  <c r="K1076" i="18"/>
  <c r="K1077" i="18"/>
  <c r="K1078" i="18"/>
  <c r="K1079" i="18"/>
  <c r="K1080" i="18"/>
  <c r="K1081" i="18"/>
  <c r="K1082" i="18"/>
  <c r="K1083" i="18"/>
  <c r="K1084" i="18"/>
  <c r="K1085" i="18"/>
  <c r="K1086" i="18"/>
  <c r="K1087" i="18"/>
  <c r="K1088" i="18"/>
  <c r="K1089" i="18"/>
  <c r="K1090" i="18"/>
  <c r="K1091" i="18"/>
  <c r="K1092" i="18"/>
  <c r="K1093" i="18"/>
  <c r="K1094" i="18"/>
  <c r="K1095" i="18"/>
  <c r="K1096" i="18"/>
  <c r="K1097" i="18"/>
  <c r="K1098" i="18"/>
  <c r="K1099" i="18"/>
  <c r="K1100" i="18"/>
  <c r="K1101" i="18"/>
  <c r="K1102" i="18"/>
  <c r="K1103" i="18"/>
  <c r="K1104" i="18"/>
  <c r="K1105" i="18"/>
  <c r="K1106" i="18"/>
  <c r="K1107" i="18"/>
  <c r="K1108" i="18"/>
  <c r="K1109" i="18"/>
  <c r="K1110" i="18"/>
  <c r="K1111" i="18"/>
  <c r="K1112" i="18"/>
  <c r="K1113" i="18"/>
  <c r="K1114" i="18"/>
  <c r="K1115" i="18"/>
  <c r="K1116" i="18"/>
  <c r="K1117" i="18"/>
  <c r="K1118" i="18"/>
  <c r="K1119" i="18"/>
  <c r="K1120" i="18"/>
  <c r="K1121" i="18"/>
  <c r="K1122" i="18"/>
  <c r="K1123" i="18"/>
  <c r="K1124" i="18"/>
  <c r="K1125" i="18"/>
  <c r="K1126" i="18"/>
  <c r="K1127" i="18"/>
  <c r="K1128" i="18"/>
  <c r="K1129" i="18"/>
  <c r="K1130" i="18"/>
  <c r="K1131" i="18"/>
  <c r="K1132" i="18"/>
  <c r="K1133" i="18"/>
  <c r="K1134" i="18"/>
  <c r="K1135" i="18"/>
  <c r="K1136" i="18"/>
  <c r="K1137" i="18"/>
  <c r="K1138" i="18"/>
  <c r="K1139" i="18"/>
  <c r="K1140" i="18"/>
  <c r="K1141" i="18"/>
  <c r="K1142" i="18"/>
  <c r="K1143" i="18"/>
  <c r="K1144" i="18"/>
  <c r="K1145" i="18"/>
  <c r="K1146" i="18"/>
  <c r="K1147" i="18"/>
  <c r="K1148" i="18"/>
  <c r="K1149" i="18"/>
  <c r="K1150" i="18"/>
  <c r="K1151" i="18"/>
  <c r="K1152" i="18"/>
  <c r="K1153" i="18"/>
  <c r="K1154" i="18"/>
  <c r="K1155" i="18"/>
  <c r="K1156" i="18"/>
  <c r="K1157" i="18"/>
  <c r="K1158" i="18"/>
  <c r="K1159" i="18"/>
  <c r="K1160" i="18"/>
  <c r="K1161" i="18"/>
  <c r="K1162" i="18"/>
  <c r="K1163" i="18"/>
  <c r="K1164" i="18"/>
  <c r="K1165" i="18"/>
  <c r="K1166" i="18"/>
  <c r="K1167" i="18"/>
  <c r="K1168" i="18"/>
  <c r="K1169" i="18"/>
  <c r="K1170" i="18"/>
  <c r="K1171" i="18"/>
  <c r="K1172" i="18"/>
  <c r="K1173" i="18"/>
  <c r="K1174" i="18"/>
  <c r="K1175" i="18"/>
  <c r="K1176" i="18"/>
  <c r="K1177" i="18"/>
  <c r="K1178" i="18"/>
  <c r="K1179" i="18"/>
  <c r="K1180" i="18"/>
  <c r="K1181" i="18"/>
  <c r="K1182" i="18"/>
  <c r="K1183" i="18"/>
  <c r="K1184" i="18"/>
  <c r="K1185" i="18"/>
  <c r="K1186" i="18"/>
  <c r="K1187" i="18"/>
  <c r="K1188" i="18"/>
  <c r="K1189" i="18"/>
  <c r="K1190" i="18"/>
  <c r="K1191" i="18"/>
  <c r="K1192" i="18"/>
  <c r="K1193" i="18"/>
  <c r="K1194" i="18"/>
  <c r="K1195" i="18"/>
  <c r="K1196" i="18"/>
  <c r="K1197" i="18"/>
  <c r="K1198" i="18"/>
  <c r="K1199" i="18"/>
  <c r="K1200" i="18"/>
  <c r="K1201" i="18"/>
  <c r="K1202" i="18"/>
  <c r="K1203" i="18"/>
  <c r="K64" i="18"/>
  <c r="K65" i="18"/>
  <c r="K67" i="18"/>
  <c r="K68" i="18"/>
  <c r="K70" i="18"/>
  <c r="K71" i="18"/>
  <c r="K73" i="18"/>
  <c r="K74" i="18"/>
  <c r="K76" i="18"/>
  <c r="K77" i="18"/>
  <c r="K79" i="18"/>
  <c r="K80" i="18"/>
  <c r="K82" i="18"/>
  <c r="K83" i="18"/>
  <c r="K85" i="18"/>
  <c r="K86" i="18"/>
  <c r="K88" i="18"/>
  <c r="K89" i="18"/>
  <c r="K91" i="18"/>
  <c r="K92" i="18"/>
  <c r="K94" i="18"/>
  <c r="K95" i="18"/>
  <c r="K97" i="18"/>
  <c r="K98" i="18"/>
  <c r="K100" i="18"/>
  <c r="K101" i="18"/>
  <c r="K103" i="18"/>
  <c r="K104" i="18"/>
  <c r="K106" i="18"/>
  <c r="K107" i="18"/>
  <c r="K109" i="18"/>
  <c r="K110" i="18"/>
  <c r="K112" i="18"/>
  <c r="K113" i="18"/>
  <c r="K115" i="18"/>
  <c r="K116" i="18"/>
  <c r="K118" i="18"/>
  <c r="K119" i="18"/>
  <c r="K121" i="18"/>
  <c r="K122" i="18"/>
  <c r="K124" i="18"/>
  <c r="K125" i="18"/>
  <c r="K127" i="18"/>
  <c r="K128" i="18"/>
  <c r="K130" i="18"/>
  <c r="K131" i="18"/>
  <c r="K133" i="18"/>
  <c r="K134" i="18"/>
  <c r="K136" i="18"/>
  <c r="K137" i="18"/>
  <c r="K139" i="18"/>
  <c r="K140" i="18"/>
  <c r="K142" i="18"/>
  <c r="K143" i="18"/>
  <c r="K145" i="18"/>
  <c r="K146" i="18"/>
  <c r="K148" i="18"/>
  <c r="K149" i="18"/>
  <c r="K151" i="18"/>
  <c r="K152" i="18"/>
  <c r="K154" i="18"/>
  <c r="K155" i="18"/>
  <c r="K157" i="18"/>
  <c r="K158" i="18"/>
  <c r="K160" i="18"/>
  <c r="K161" i="18"/>
  <c r="K163" i="18"/>
  <c r="K164" i="18"/>
  <c r="K166" i="18"/>
  <c r="K167" i="18"/>
  <c r="K169" i="18"/>
  <c r="K170" i="18"/>
  <c r="K172" i="18"/>
  <c r="K173" i="18"/>
  <c r="K175" i="18"/>
  <c r="K176" i="18"/>
  <c r="K178" i="18"/>
  <c r="K179" i="18"/>
  <c r="K181" i="18"/>
  <c r="K182" i="18"/>
  <c r="K184" i="18"/>
  <c r="K185" i="18"/>
  <c r="K187" i="18"/>
  <c r="K188" i="18"/>
  <c r="K190" i="18"/>
  <c r="K191" i="18"/>
  <c r="K193" i="18"/>
  <c r="K194" i="18"/>
  <c r="K196" i="18"/>
  <c r="K197" i="18"/>
  <c r="K199" i="18"/>
  <c r="K200" i="18"/>
  <c r="K202" i="18"/>
  <c r="K203" i="18"/>
  <c r="K205" i="18"/>
  <c r="K206" i="18"/>
  <c r="K208" i="18"/>
  <c r="K209" i="18"/>
  <c r="K211" i="18"/>
  <c r="K212" i="18"/>
  <c r="K214" i="18"/>
  <c r="K215" i="18"/>
  <c r="K217" i="18"/>
  <c r="K218" i="18"/>
  <c r="K220" i="18"/>
  <c r="K221" i="18"/>
  <c r="K223" i="18"/>
  <c r="K224" i="18"/>
  <c r="K226" i="18"/>
  <c r="K227" i="18"/>
  <c r="K229" i="18"/>
  <c r="K230" i="18"/>
  <c r="K232" i="18"/>
  <c r="K233" i="18"/>
  <c r="K235" i="18"/>
  <c r="K236" i="18"/>
  <c r="K238" i="18"/>
  <c r="K239" i="18"/>
  <c r="K241" i="18"/>
  <c r="K242" i="18"/>
  <c r="K244" i="18"/>
  <c r="K245" i="18"/>
  <c r="K247" i="18"/>
  <c r="K248" i="18"/>
  <c r="K250" i="18"/>
  <c r="K251" i="18"/>
  <c r="K253" i="18"/>
  <c r="K254" i="18"/>
  <c r="K256" i="18"/>
  <c r="K257" i="18"/>
  <c r="K259" i="18"/>
  <c r="K260" i="18"/>
  <c r="K262" i="18"/>
  <c r="K263" i="18"/>
  <c r="K265" i="18"/>
  <c r="K266" i="18"/>
  <c r="K268" i="18"/>
  <c r="K269" i="18"/>
  <c r="K271" i="18"/>
  <c r="K272" i="18"/>
  <c r="K274" i="18"/>
  <c r="K275" i="18"/>
  <c r="K277" i="18"/>
  <c r="K278" i="18"/>
  <c r="K280" i="18"/>
  <c r="K281" i="18"/>
  <c r="K283" i="18"/>
  <c r="K284" i="18"/>
  <c r="K286" i="18"/>
  <c r="K287" i="18"/>
  <c r="K289" i="18"/>
  <c r="K290" i="18"/>
  <c r="K292" i="18"/>
  <c r="K293" i="18"/>
  <c r="K295" i="18"/>
  <c r="K296"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29"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4"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0"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7" i="18"/>
  <c r="K598" i="18"/>
  <c r="K599" i="18"/>
  <c r="K600" i="18"/>
  <c r="K601" i="18"/>
  <c r="K602" i="18"/>
  <c r="K603" i="18"/>
  <c r="K605" i="18"/>
  <c r="K606" i="18"/>
  <c r="K608" i="18"/>
  <c r="K609" i="18"/>
  <c r="K611" i="18"/>
  <c r="K612" i="18"/>
  <c r="K614" i="18"/>
  <c r="K615" i="18"/>
  <c r="K617" i="18"/>
  <c r="K618" i="18"/>
  <c r="K620" i="18"/>
  <c r="K621" i="18"/>
  <c r="K623" i="18"/>
  <c r="K624" i="18"/>
  <c r="K626" i="18"/>
  <c r="K627" i="18"/>
  <c r="K629" i="18"/>
  <c r="K630" i="18"/>
  <c r="K632" i="18"/>
  <c r="K633" i="18"/>
  <c r="K635" i="18"/>
  <c r="K636" i="18"/>
  <c r="K638" i="18"/>
  <c r="K639" i="18"/>
  <c r="K641" i="18"/>
  <c r="K642" i="18"/>
  <c r="K644" i="18"/>
  <c r="K645" i="18"/>
  <c r="K647" i="18"/>
  <c r="K648" i="18"/>
  <c r="K650" i="18"/>
  <c r="K651" i="18"/>
  <c r="K653" i="18"/>
  <c r="K654" i="18"/>
  <c r="K656" i="18"/>
  <c r="K657" i="18"/>
  <c r="K659" i="18"/>
  <c r="K660" i="18"/>
  <c r="K662" i="18"/>
  <c r="K663"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K3757" i="18" l="1"/>
  <c r="K3154" i="18"/>
  <c r="K3208" i="18"/>
  <c r="K3232" i="18"/>
  <c r="K3244" i="18"/>
  <c r="K3262" i="18"/>
  <c r="K3280" i="18"/>
  <c r="K2581" i="18"/>
  <c r="K2593" i="18"/>
  <c r="K2605" i="18"/>
  <c r="K2617" i="18"/>
  <c r="K2689" i="18"/>
  <c r="K1966" i="18"/>
  <c r="K3298" i="18"/>
  <c r="K2557" i="18"/>
  <c r="K2653" i="18"/>
  <c r="K3190" i="18"/>
  <c r="K3226" i="18"/>
  <c r="K3253" i="18"/>
  <c r="K3268" i="18"/>
  <c r="K3289" i="18"/>
  <c r="K2002" i="18"/>
  <c r="K2551" i="18"/>
  <c r="K3700" i="18"/>
  <c r="K3685" i="18"/>
  <c r="K4303" i="18"/>
  <c r="K4276" i="18"/>
  <c r="K4402" i="18"/>
  <c r="K4399" i="18"/>
  <c r="K1978" i="18"/>
  <c r="K1987" i="18"/>
  <c r="K2014" i="18"/>
  <c r="K2023" i="18"/>
  <c r="K2050" i="18"/>
  <c r="K2059" i="18"/>
  <c r="K2086" i="18"/>
  <c r="K2095" i="18"/>
  <c r="K3715" i="18"/>
  <c r="K3673" i="18"/>
  <c r="K4297" i="18"/>
  <c r="K4264" i="18"/>
  <c r="K4393" i="18"/>
  <c r="K4342" i="18"/>
  <c r="K1969" i="18"/>
  <c r="K1981" i="18"/>
  <c r="K2005" i="18"/>
  <c r="K2017" i="18"/>
  <c r="K2041" i="18"/>
  <c r="K2053" i="18"/>
  <c r="K2077" i="18"/>
  <c r="K2089" i="18"/>
  <c r="K2572" i="18"/>
  <c r="K2584" i="18"/>
  <c r="K2608" i="18"/>
  <c r="K2620" i="18"/>
  <c r="K2644" i="18"/>
  <c r="K2656" i="18"/>
  <c r="K2680" i="18"/>
  <c r="K3163" i="18"/>
  <c r="K3175" i="18"/>
  <c r="K3199" i="18"/>
  <c r="K3211" i="18"/>
  <c r="K3235" i="18"/>
  <c r="K3247" i="18"/>
  <c r="K3271" i="18"/>
  <c r="K3682" i="18"/>
  <c r="K3703" i="18"/>
  <c r="K3709" i="18"/>
  <c r="K4273" i="18"/>
  <c r="K4375" i="18"/>
  <c r="K4414" i="18"/>
  <c r="K4444" i="18"/>
  <c r="K4408" i="18"/>
  <c r="K2560" i="18"/>
  <c r="K2578" i="18"/>
  <c r="K2596" i="18"/>
  <c r="K2614" i="18"/>
  <c r="K2632" i="18"/>
  <c r="K2650" i="18"/>
  <c r="K2668" i="18"/>
  <c r="K2686" i="18"/>
  <c r="K3157" i="18"/>
  <c r="K3184" i="18"/>
  <c r="K3193" i="18"/>
  <c r="K3220" i="18"/>
  <c r="K3229" i="18"/>
  <c r="K3256" i="18"/>
  <c r="K3265" i="18"/>
  <c r="K3283" i="18"/>
  <c r="K3292" i="18"/>
  <c r="K3670" i="18"/>
  <c r="K3679" i="18"/>
  <c r="K3688" i="18"/>
  <c r="K4315" i="18"/>
  <c r="K3718" i="18"/>
  <c r="K3664" i="18"/>
  <c r="K4267" i="18"/>
  <c r="K4357" i="18"/>
  <c r="K4363" i="18"/>
  <c r="K4459" i="18"/>
  <c r="K4270" i="18"/>
  <c r="K2074" i="18"/>
  <c r="K2677" i="18"/>
  <c r="K2008" i="18"/>
  <c r="K2026" i="18"/>
  <c r="K1960" i="18"/>
  <c r="K1996" i="18"/>
  <c r="K2032" i="18"/>
  <c r="K2068" i="18"/>
  <c r="K2575" i="18"/>
  <c r="K2611" i="18"/>
  <c r="K2647" i="18"/>
  <c r="K2683" i="18"/>
  <c r="K2692" i="18"/>
  <c r="K3667" i="18"/>
  <c r="K4306" i="18"/>
  <c r="K4384" i="18"/>
  <c r="K4345" i="18"/>
  <c r="K4369" i="18"/>
  <c r="K2044" i="18"/>
  <c r="K2098" i="18"/>
  <c r="K2587" i="18"/>
  <c r="K2599" i="18"/>
  <c r="K3178" i="18"/>
  <c r="K3187" i="18"/>
  <c r="K3214" i="18"/>
  <c r="K3223" i="18"/>
  <c r="K3250" i="18"/>
  <c r="K3259" i="18"/>
  <c r="K3286" i="18"/>
  <c r="K3295" i="18"/>
  <c r="K4288" i="18"/>
  <c r="K4336" i="18"/>
  <c r="K4471" i="18"/>
  <c r="K2038" i="18"/>
  <c r="K3694" i="18"/>
  <c r="K1954" i="18"/>
  <c r="K1990" i="18"/>
  <c r="K2563" i="18"/>
  <c r="K1963" i="18"/>
  <c r="K1999" i="18"/>
  <c r="K2035" i="18"/>
  <c r="K2071" i="18"/>
  <c r="K2554" i="18"/>
  <c r="K2566" i="18"/>
  <c r="K2590" i="18"/>
  <c r="K2602" i="18"/>
  <c r="K2626" i="18"/>
  <c r="K2638" i="18"/>
  <c r="K2662" i="18"/>
  <c r="K2674" i="18"/>
  <c r="K2698" i="18"/>
  <c r="K3169" i="18"/>
  <c r="K3205" i="18"/>
  <c r="K3241" i="18"/>
  <c r="K3277" i="18"/>
  <c r="K3706" i="18"/>
  <c r="K3733" i="18"/>
  <c r="K4435" i="18"/>
  <c r="K4483" i="18"/>
  <c r="K4351" i="18"/>
  <c r="K1972" i="18"/>
  <c r="K2062" i="18"/>
  <c r="K2635" i="18"/>
  <c r="K2659" i="18"/>
  <c r="K3166" i="18"/>
  <c r="K1939" i="18"/>
  <c r="K1957" i="18"/>
  <c r="K1975" i="18"/>
  <c r="K1984" i="18"/>
  <c r="K1993" i="18"/>
  <c r="K2011" i="18"/>
  <c r="K2020" i="18"/>
  <c r="K2029" i="18"/>
  <c r="K2047" i="18"/>
  <c r="K2056" i="18"/>
  <c r="K2065" i="18"/>
  <c r="K2083" i="18"/>
  <c r="K2092" i="18"/>
  <c r="K3736" i="18"/>
  <c r="K3721" i="18"/>
  <c r="K4294" i="18"/>
  <c r="K4312" i="18"/>
  <c r="K4318" i="18"/>
  <c r="K4465" i="18"/>
  <c r="K4333" i="18"/>
  <c r="K2533" i="18"/>
  <c r="K2569" i="18"/>
  <c r="K2629" i="18"/>
  <c r="K2641" i="18"/>
  <c r="K2665" i="18"/>
  <c r="K3160" i="18"/>
  <c r="K3172" i="18"/>
  <c r="K3181" i="18"/>
  <c r="K3196" i="18"/>
  <c r="K3217" i="18"/>
  <c r="K3712" i="18"/>
  <c r="K3739" i="18"/>
  <c r="K4279" i="18"/>
  <c r="K4285" i="18"/>
  <c r="K4411" i="18"/>
  <c r="K2080" i="18"/>
  <c r="K2623" i="18"/>
  <c r="K2671" i="18"/>
  <c r="K2695" i="18"/>
  <c r="K3202" i="18"/>
  <c r="K3238" i="18"/>
  <c r="K3274" i="18"/>
  <c r="K3691" i="18"/>
  <c r="K3724" i="18"/>
  <c r="K3697" i="18"/>
  <c r="K4291" i="18"/>
  <c r="K4300" i="18"/>
  <c r="K4420" i="18"/>
  <c r="K4417" i="18"/>
  <c r="K4405" i="18"/>
  <c r="K4447" i="18"/>
  <c r="K4324" i="18"/>
  <c r="K3070" i="18"/>
  <c r="K3130" i="18"/>
  <c r="K3139" i="18"/>
  <c r="K3133" i="18"/>
  <c r="K3136" i="18"/>
  <c r="K3145" i="18"/>
  <c r="K3151" i="18"/>
  <c r="K3067" i="18"/>
  <c r="K3103" i="18"/>
  <c r="K3091" i="18"/>
  <c r="K3073" i="18"/>
  <c r="K2530" i="18"/>
  <c r="K2542" i="18"/>
  <c r="K2545" i="18"/>
  <c r="K2473" i="18"/>
  <c r="K2482" i="18"/>
  <c r="K2506" i="18"/>
  <c r="K2476" i="18"/>
  <c r="K1948" i="18"/>
  <c r="K1930" i="18"/>
  <c r="K1936" i="18"/>
  <c r="K1945" i="18"/>
  <c r="K1927" i="18"/>
  <c r="K1918" i="18"/>
  <c r="K1906" i="18"/>
  <c r="K1900" i="18"/>
  <c r="K1489" i="18"/>
  <c r="K1369" i="18"/>
  <c r="K1405" i="18"/>
  <c r="K1441" i="18"/>
  <c r="K1381" i="18"/>
  <c r="K1390" i="18"/>
  <c r="K1417" i="18"/>
  <c r="K1426" i="18"/>
  <c r="K1453" i="18"/>
  <c r="K1408" i="18"/>
  <c r="K1420" i="18"/>
  <c r="K1444" i="18"/>
  <c r="K1480" i="18"/>
  <c r="K1327" i="18"/>
  <c r="K1357" i="18"/>
  <c r="K1375" i="18"/>
  <c r="K1393" i="18"/>
  <c r="K1435" i="18"/>
  <c r="K1447" i="18"/>
  <c r="K1465" i="18"/>
  <c r="K1471" i="18"/>
  <c r="K1483" i="18"/>
  <c r="K1492" i="18"/>
  <c r="K1366" i="18"/>
  <c r="K1402" i="18"/>
  <c r="K1378" i="18"/>
  <c r="K1387" i="18"/>
  <c r="K1396" i="18"/>
  <c r="K1423" i="18"/>
  <c r="K1432" i="18"/>
  <c r="K1450" i="18"/>
  <c r="K1459" i="18"/>
  <c r="K1468" i="18"/>
  <c r="K1348" i="18"/>
  <c r="K1342" i="18"/>
  <c r="K1339" i="18"/>
  <c r="K1285" i="18"/>
  <c r="K1321" i="18"/>
  <c r="K1306" i="18"/>
  <c r="K1297" i="18"/>
  <c r="K1273" i="18"/>
  <c r="K1282" i="18"/>
  <c r="K1309" i="18"/>
  <c r="K1318" i="18"/>
  <c r="K1300" i="18"/>
  <c r="K766" i="18"/>
  <c r="K805" i="18"/>
  <c r="K817" i="18"/>
  <c r="K841" i="18"/>
  <c r="K877" i="18"/>
  <c r="K754" i="18"/>
  <c r="K898" i="18"/>
  <c r="K772" i="18"/>
  <c r="K808" i="18"/>
  <c r="K844" i="18"/>
  <c r="K880" i="18"/>
  <c r="K784" i="18"/>
  <c r="K829" i="18"/>
  <c r="K835" i="18"/>
  <c r="K847" i="18"/>
  <c r="K883" i="18"/>
  <c r="K802" i="18"/>
  <c r="K838" i="18"/>
  <c r="K760" i="18"/>
  <c r="K778" i="18"/>
  <c r="K796" i="18"/>
  <c r="K739" i="18"/>
  <c r="K751" i="18"/>
  <c r="K748" i="18"/>
  <c r="K724" i="18"/>
  <c r="K736" i="18"/>
  <c r="K745" i="18"/>
  <c r="K697" i="18"/>
  <c r="K664" i="18"/>
  <c r="K706" i="18"/>
  <c r="K688" i="18"/>
  <c r="AN236" i="1"/>
  <c r="AN290" i="1"/>
  <c r="AN308" i="1"/>
  <c r="AN188" i="1"/>
  <c r="AN224" i="1"/>
  <c r="AN296" i="1"/>
  <c r="K276" i="18" s="1"/>
  <c r="AN218" i="1"/>
  <c r="K198" i="18" s="1"/>
  <c r="AN191" i="1"/>
  <c r="AN227" i="1"/>
  <c r="K207" i="18" s="1"/>
  <c r="AN263" i="1"/>
  <c r="K243" i="18" s="1"/>
  <c r="AN299" i="1"/>
  <c r="AN176" i="1"/>
  <c r="AN185" i="1"/>
  <c r="AN203" i="1"/>
  <c r="AN212" i="1"/>
  <c r="AN221" i="1"/>
  <c r="AN239" i="1"/>
  <c r="AN248" i="1"/>
  <c r="K228" i="18" s="1"/>
  <c r="AN257" i="1"/>
  <c r="K237" i="18" s="1"/>
  <c r="AN275" i="1"/>
  <c r="K255" i="18" s="1"/>
  <c r="AN284" i="1"/>
  <c r="K264" i="18" s="1"/>
  <c r="AN293" i="1"/>
  <c r="AN311" i="1"/>
  <c r="AN200" i="1"/>
  <c r="AN194" i="1"/>
  <c r="AN230" i="1"/>
  <c r="AN266" i="1"/>
  <c r="AN302" i="1"/>
  <c r="AN254" i="1"/>
  <c r="K234" i="18" s="1"/>
  <c r="AN272" i="1"/>
  <c r="K252" i="18" s="1"/>
  <c r="AN182" i="1"/>
  <c r="K162" i="18" s="1"/>
  <c r="AN179" i="1"/>
  <c r="K159" i="18" s="1"/>
  <c r="AN206" i="1"/>
  <c r="K186" i="18" s="1"/>
  <c r="AN215" i="1"/>
  <c r="K195" i="18" s="1"/>
  <c r="AN242" i="1"/>
  <c r="AN251" i="1"/>
  <c r="AN278" i="1"/>
  <c r="AN287" i="1"/>
  <c r="AN314" i="1"/>
  <c r="AN197" i="1"/>
  <c r="AN209" i="1"/>
  <c r="AN233" i="1"/>
  <c r="K213" i="18" s="1"/>
  <c r="AN245" i="1"/>
  <c r="AN269" i="1"/>
  <c r="K249" i="18" s="1"/>
  <c r="AN281" i="1"/>
  <c r="K261" i="18" s="1"/>
  <c r="AN305" i="1"/>
  <c r="K285" i="18" s="1"/>
  <c r="AN317" i="1"/>
  <c r="K297" i="18" s="1"/>
  <c r="AN260" i="1"/>
  <c r="AN149" i="1"/>
  <c r="AN170" i="1"/>
  <c r="AN152" i="1"/>
  <c r="K132" i="18" s="1"/>
  <c r="AN83" i="1"/>
  <c r="AN119" i="1"/>
  <c r="K99" i="18" s="1"/>
  <c r="AN131" i="1"/>
  <c r="K111" i="18" s="1"/>
  <c r="AN143" i="1"/>
  <c r="AN155" i="1"/>
  <c r="AN164" i="1"/>
  <c r="AN173" i="1"/>
  <c r="AN161" i="1"/>
  <c r="AN95" i="1"/>
  <c r="AN146" i="1"/>
  <c r="AN158" i="1"/>
  <c r="K138" i="18" s="1"/>
  <c r="AN167" i="1"/>
  <c r="AN122" i="1"/>
  <c r="AN140" i="1"/>
  <c r="K120" i="18" s="1"/>
  <c r="AN113" i="1"/>
  <c r="K93" i="18" s="1"/>
  <c r="AN98" i="1"/>
  <c r="AN107" i="1"/>
  <c r="K87" i="18" s="1"/>
  <c r="AN125" i="1"/>
  <c r="AN134" i="1"/>
  <c r="AN110" i="1"/>
  <c r="AN92" i="1"/>
  <c r="K72" i="18" s="1"/>
  <c r="AN116" i="1"/>
  <c r="AN128" i="1"/>
  <c r="AN86" i="1"/>
  <c r="K66" i="18" s="1"/>
  <c r="AN104" i="1"/>
  <c r="AN89" i="1"/>
  <c r="AN101" i="1"/>
  <c r="K81" i="18" s="1"/>
  <c r="AN137" i="1"/>
  <c r="AV297" i="1" l="1"/>
  <c r="AV285" i="1"/>
  <c r="AV276" i="1"/>
  <c r="AV228" i="1"/>
  <c r="AV258" i="1"/>
  <c r="AV249" i="1"/>
  <c r="AV153" i="1"/>
  <c r="AV273" i="1"/>
  <c r="AV234" i="1"/>
  <c r="K823" i="18"/>
  <c r="AV117" i="1"/>
  <c r="K96" i="18"/>
  <c r="AV171" i="1"/>
  <c r="K150" i="18"/>
  <c r="K676" i="18"/>
  <c r="K718" i="18"/>
  <c r="K814" i="18"/>
  <c r="K856" i="18"/>
  <c r="K1264" i="18"/>
  <c r="K1291" i="18"/>
  <c r="K1333" i="18"/>
  <c r="K1360" i="18"/>
  <c r="K1429" i="18"/>
  <c r="K1384" i="18"/>
  <c r="K1498" i="18"/>
  <c r="K1915" i="18"/>
  <c r="K2527" i="18"/>
  <c r="K3085" i="18"/>
  <c r="AV105" i="1"/>
  <c r="K84" i="18"/>
  <c r="AV261" i="1"/>
  <c r="K240" i="18"/>
  <c r="K850" i="18"/>
  <c r="K2497" i="18"/>
  <c r="K712" i="18"/>
  <c r="AV294" i="1"/>
  <c r="K273" i="18"/>
  <c r="AV192" i="1"/>
  <c r="K171" i="18"/>
  <c r="K2470" i="18"/>
  <c r="K3142" i="18"/>
  <c r="AV201" i="1"/>
  <c r="K180" i="18"/>
  <c r="AV243" i="1"/>
  <c r="K222" i="18"/>
  <c r="K781" i="18"/>
  <c r="K1495" i="18"/>
  <c r="K1303" i="18"/>
  <c r="K1399" i="18"/>
  <c r="K2518" i="18"/>
  <c r="K2536" i="18"/>
  <c r="K3112" i="18"/>
  <c r="K3148" i="18"/>
  <c r="AV84" i="1"/>
  <c r="K63" i="18"/>
  <c r="K763" i="18"/>
  <c r="K3127" i="18"/>
  <c r="AV129" i="1"/>
  <c r="K108" i="18"/>
  <c r="K703" i="18"/>
  <c r="K1411" i="18"/>
  <c r="AV246" i="1"/>
  <c r="K225" i="18"/>
  <c r="K1438" i="18"/>
  <c r="K1462" i="18"/>
  <c r="K1354" i="18"/>
  <c r="K1870" i="18"/>
  <c r="AV135" i="1"/>
  <c r="K114" i="18"/>
  <c r="K141" i="18"/>
  <c r="AV282" i="1"/>
  <c r="K667" i="18"/>
  <c r="K715" i="18"/>
  <c r="K727" i="18"/>
  <c r="K1330" i="18"/>
  <c r="K1951" i="18"/>
  <c r="K2512" i="18"/>
  <c r="K2494" i="18"/>
  <c r="K2524" i="18"/>
  <c r="K3094" i="18"/>
  <c r="K3124" i="18"/>
  <c r="AV252" i="1"/>
  <c r="K231" i="18"/>
  <c r="K2479" i="18"/>
  <c r="K832" i="18"/>
  <c r="K2467" i="18"/>
  <c r="K1294" i="18"/>
  <c r="AV264" i="1"/>
  <c r="AV126" i="1"/>
  <c r="K105" i="18"/>
  <c r="K721" i="18"/>
  <c r="K820" i="18"/>
  <c r="K1894" i="18"/>
  <c r="K2500" i="18"/>
  <c r="K2548" i="18"/>
  <c r="K3088" i="18"/>
  <c r="K3097" i="18"/>
  <c r="K790" i="18"/>
  <c r="K1921" i="18"/>
  <c r="K3118" i="18"/>
  <c r="K853" i="18"/>
  <c r="K1474" i="18"/>
  <c r="AV96" i="1"/>
  <c r="K75" i="18"/>
  <c r="AV210" i="1"/>
  <c r="K189" i="18"/>
  <c r="AV120" i="1"/>
  <c r="AV189" i="1"/>
  <c r="K168" i="18"/>
  <c r="K2488" i="18"/>
  <c r="K2509" i="18"/>
  <c r="K3076" i="18"/>
  <c r="K3115" i="18"/>
  <c r="AV123" i="1"/>
  <c r="K102" i="18"/>
  <c r="AV312" i="1"/>
  <c r="K291" i="18"/>
  <c r="K871" i="18"/>
  <c r="K1879" i="18"/>
  <c r="K3121" i="18"/>
  <c r="K757" i="18"/>
  <c r="K1885" i="18"/>
  <c r="AV150" i="1"/>
  <c r="K129" i="18"/>
  <c r="AV270" i="1"/>
  <c r="AV240" i="1"/>
  <c r="K219" i="18"/>
  <c r="K691" i="18"/>
  <c r="K679" i="18"/>
  <c r="K3100" i="18"/>
  <c r="K3079" i="18"/>
  <c r="K3106" i="18"/>
  <c r="AV177" i="1"/>
  <c r="K156" i="18"/>
  <c r="K1312" i="18"/>
  <c r="K1897" i="18"/>
  <c r="AV168" i="1"/>
  <c r="K147" i="18"/>
  <c r="K1351" i="18"/>
  <c r="K1867" i="18"/>
  <c r="K682" i="18"/>
  <c r="K1372" i="18"/>
  <c r="AV318" i="1"/>
  <c r="K694" i="18"/>
  <c r="K1267" i="18"/>
  <c r="AV222" i="1"/>
  <c r="K201" i="18"/>
  <c r="AV138" i="1"/>
  <c r="K117" i="18"/>
  <c r="AV216" i="1"/>
  <c r="AV213" i="1"/>
  <c r="K192" i="18"/>
  <c r="K886" i="18"/>
  <c r="K799" i="18"/>
  <c r="K1909" i="18"/>
  <c r="AV231" i="1"/>
  <c r="K210" i="18"/>
  <c r="K2464" i="18"/>
  <c r="K2539" i="18"/>
  <c r="K3082" i="18"/>
  <c r="K775" i="18"/>
  <c r="K1279" i="18"/>
  <c r="K1891" i="18"/>
  <c r="AV300" i="1"/>
  <c r="K279" i="18"/>
  <c r="K700" i="18"/>
  <c r="K1270" i="18"/>
  <c r="K1324" i="18"/>
  <c r="K2485" i="18"/>
  <c r="K865" i="18"/>
  <c r="K1276" i="18"/>
  <c r="K2515" i="18"/>
  <c r="K3109" i="18"/>
  <c r="AV147" i="1"/>
  <c r="K126" i="18"/>
  <c r="AV111" i="1"/>
  <c r="K90" i="18"/>
  <c r="K733" i="18"/>
  <c r="K1486" i="18"/>
  <c r="AV93" i="1"/>
  <c r="AV174" i="1"/>
  <c r="K153" i="18"/>
  <c r="AV225" i="1"/>
  <c r="K204" i="18"/>
  <c r="K874" i="18"/>
  <c r="AV165" i="1"/>
  <c r="K144" i="18"/>
  <c r="AV255" i="1"/>
  <c r="AV198" i="1"/>
  <c r="K177" i="18"/>
  <c r="AV303" i="1"/>
  <c r="K282" i="18"/>
  <c r="K670" i="18"/>
  <c r="K742" i="18"/>
  <c r="K895" i="18"/>
  <c r="K811" i="18"/>
  <c r="K1363" i="18"/>
  <c r="K1888" i="18"/>
  <c r="K1882" i="18"/>
  <c r="AV99" i="1"/>
  <c r="K78" i="18"/>
  <c r="AV156" i="1"/>
  <c r="K135" i="18"/>
  <c r="AV219" i="1"/>
  <c r="AV315" i="1"/>
  <c r="K294" i="18"/>
  <c r="AV267" i="1"/>
  <c r="K246" i="18"/>
  <c r="AV309" i="1"/>
  <c r="K288" i="18"/>
  <c r="K709" i="18"/>
  <c r="K730" i="18"/>
  <c r="K889" i="18"/>
  <c r="K1315" i="18"/>
  <c r="K1876" i="18"/>
  <c r="K1924" i="18"/>
  <c r="AV144" i="1"/>
  <c r="K123" i="18"/>
  <c r="AV207" i="1"/>
  <c r="AV183" i="1"/>
  <c r="AV288" i="1"/>
  <c r="K267" i="18"/>
  <c r="AV204" i="1"/>
  <c r="K183" i="18"/>
  <c r="AV291" i="1"/>
  <c r="K270" i="18"/>
  <c r="K685" i="18"/>
  <c r="K868" i="18"/>
  <c r="K769" i="18"/>
  <c r="K793" i="18"/>
  <c r="K862" i="18"/>
  <c r="K1345" i="18"/>
  <c r="K1864" i="18"/>
  <c r="K1873" i="18"/>
  <c r="K1933" i="18"/>
  <c r="K2503" i="18"/>
  <c r="AV90" i="1"/>
  <c r="K69" i="18"/>
  <c r="AV180" i="1"/>
  <c r="AV306" i="1"/>
  <c r="AV279" i="1"/>
  <c r="K258" i="18"/>
  <c r="AV195" i="1"/>
  <c r="K174" i="18"/>
  <c r="AV186" i="1"/>
  <c r="K165" i="18"/>
  <c r="AV237" i="1"/>
  <c r="K216" i="18"/>
  <c r="K673" i="18"/>
  <c r="K859" i="18"/>
  <c r="K892" i="18"/>
  <c r="K787" i="18"/>
  <c r="K826" i="18"/>
  <c r="K1288" i="18"/>
  <c r="K1336" i="18"/>
  <c r="K1414" i="18"/>
  <c r="K1456" i="18"/>
  <c r="K1477" i="18"/>
  <c r="K1903" i="18"/>
  <c r="K1912" i="18"/>
  <c r="K1942" i="18"/>
  <c r="K2521" i="18"/>
  <c r="K2491" i="18"/>
  <c r="K3064" i="18"/>
  <c r="AV162" i="1"/>
  <c r="AV159" i="1"/>
  <c r="AV132" i="1"/>
  <c r="AV108" i="1"/>
  <c r="AV102" i="1"/>
  <c r="AV114" i="1"/>
  <c r="AV87" i="1"/>
  <c r="AV141" i="1"/>
  <c r="K4" i="18"/>
  <c r="K5" i="18"/>
  <c r="K7" i="18"/>
  <c r="K8" i="18"/>
  <c r="K10" i="18"/>
  <c r="K11" i="18"/>
  <c r="K13" i="18"/>
  <c r="K14" i="18"/>
  <c r="K16" i="18"/>
  <c r="K17" i="18"/>
  <c r="K19" i="18"/>
  <c r="K20" i="18"/>
  <c r="K22" i="18"/>
  <c r="K23" i="18"/>
  <c r="K25" i="18"/>
  <c r="K26" i="18"/>
  <c r="K28" i="18"/>
  <c r="K29" i="18"/>
  <c r="K31" i="18"/>
  <c r="K32" i="18"/>
  <c r="K34" i="18"/>
  <c r="K35" i="18"/>
  <c r="K37" i="18"/>
  <c r="K38" i="18"/>
  <c r="K40" i="18"/>
  <c r="K41" i="18"/>
  <c r="K43" i="18"/>
  <c r="K44" i="18"/>
  <c r="K46" i="18"/>
  <c r="K47" i="18"/>
  <c r="K49" i="18"/>
  <c r="K50" i="18"/>
  <c r="K52" i="18"/>
  <c r="K53" i="18"/>
  <c r="K55" i="18"/>
  <c r="K56" i="18"/>
  <c r="K58" i="18"/>
  <c r="K59" i="18"/>
  <c r="K61" i="18"/>
  <c r="K62" i="18"/>
  <c r="AM25" i="1" l="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AR11" i="1"/>
  <c r="AS14" i="1" s="1"/>
  <c r="AP11" i="1"/>
  <c r="AN11" i="1"/>
  <c r="AN15" i="1" s="1"/>
  <c r="AH11" i="1"/>
  <c r="AB11" i="1"/>
  <c r="V11" i="1"/>
  <c r="P11" i="1"/>
  <c r="P15" i="1" s="1"/>
  <c r="J11" i="1"/>
  <c r="G11" i="1"/>
  <c r="E11" i="1"/>
  <c r="AH14" i="1" l="1"/>
  <c r="AH15" i="1"/>
  <c r="AP14" i="1"/>
  <c r="AP15" i="1"/>
  <c r="E14" i="1"/>
  <c r="H14" i="1"/>
  <c r="G15" i="1"/>
  <c r="J14" i="1"/>
  <c r="J15" i="1"/>
  <c r="V14" i="1"/>
  <c r="V15" i="1"/>
  <c r="AE14" i="1"/>
  <c r="AB15" i="1"/>
  <c r="AN53" i="1"/>
  <c r="K5458" i="18"/>
  <c r="K2410" i="18"/>
  <c r="K2458" i="18"/>
  <c r="K5413" i="18"/>
  <c r="K4255" i="18"/>
  <c r="K4822" i="18"/>
  <c r="K1255" i="18"/>
  <c r="K3034" i="18"/>
  <c r="K3046" i="18"/>
  <c r="K2407" i="18"/>
  <c r="K1213" i="18"/>
  <c r="K1261" i="18"/>
  <c r="K1807" i="18"/>
  <c r="K1207" i="18"/>
  <c r="K1219" i="18"/>
  <c r="K4207" i="18"/>
  <c r="K4228" i="18"/>
  <c r="K4810" i="18"/>
  <c r="K4813" i="18"/>
  <c r="K4819" i="18"/>
  <c r="K4861" i="18"/>
  <c r="K5431" i="18"/>
  <c r="K1849" i="18"/>
  <c r="K1861" i="18"/>
  <c r="K2416" i="18"/>
  <c r="K3640" i="18"/>
  <c r="K1231" i="18"/>
  <c r="K1825" i="18"/>
  <c r="K1834" i="18"/>
  <c r="K3652" i="18"/>
  <c r="K3661" i="18"/>
  <c r="K5449" i="18"/>
  <c r="AN41" i="1"/>
  <c r="K3058" i="18"/>
  <c r="AN29" i="1"/>
  <c r="AN80" i="1"/>
  <c r="AN65" i="1"/>
  <c r="AN77" i="1"/>
  <c r="K1222" i="18"/>
  <c r="K1225" i="18"/>
  <c r="K1237" i="18"/>
  <c r="K1813" i="18"/>
  <c r="K1837" i="18"/>
  <c r="K2419" i="18"/>
  <c r="K2431" i="18"/>
  <c r="K2461" i="18"/>
  <c r="K3004" i="18"/>
  <c r="K3049" i="18"/>
  <c r="K3052" i="18"/>
  <c r="K3055" i="18"/>
  <c r="K4843" i="18"/>
  <c r="K5440" i="18"/>
  <c r="K5443" i="18"/>
  <c r="K5455" i="18"/>
  <c r="K4225" i="18"/>
  <c r="K5425" i="18"/>
  <c r="K5437" i="18"/>
  <c r="AN32" i="1"/>
  <c r="AN47" i="1"/>
  <c r="AN50" i="1"/>
  <c r="K1243" i="18"/>
  <c r="K1819" i="18"/>
  <c r="K1858" i="18"/>
  <c r="K2437" i="18"/>
  <c r="K2443" i="18"/>
  <c r="K2452" i="18"/>
  <c r="K3019" i="18"/>
  <c r="K3631" i="18"/>
  <c r="K3634" i="18"/>
  <c r="K4246" i="18"/>
  <c r="K4249" i="18"/>
  <c r="K4261" i="18"/>
  <c r="K4858" i="18"/>
  <c r="K5407" i="18"/>
  <c r="K5461" i="18"/>
  <c r="K1240" i="18"/>
  <c r="K1816" i="18"/>
  <c r="K1843" i="18"/>
  <c r="K1855" i="18"/>
  <c r="K2434" i="18"/>
  <c r="K3007" i="18"/>
  <c r="K3016" i="18"/>
  <c r="K3616" i="18"/>
  <c r="K3628" i="18"/>
  <c r="K4231" i="18"/>
  <c r="K4243" i="18"/>
  <c r="K4834" i="18"/>
  <c r="K4846" i="18"/>
  <c r="K4807" i="18"/>
  <c r="K4816" i="18"/>
  <c r="K4831" i="18"/>
  <c r="K4849" i="18"/>
  <c r="K4855" i="18"/>
  <c r="K5410" i="18"/>
  <c r="K5428" i="18"/>
  <c r="K5446" i="18"/>
  <c r="AN44" i="1"/>
  <c r="AN59" i="1"/>
  <c r="K1216" i="18"/>
  <c r="K1234" i="18"/>
  <c r="K1258" i="18"/>
  <c r="K1810" i="18"/>
  <c r="K1852" i="18"/>
  <c r="K2413" i="18"/>
  <c r="K2455" i="18"/>
  <c r="K3013" i="18"/>
  <c r="K3028" i="18"/>
  <c r="K3061" i="18"/>
  <c r="K3610" i="18"/>
  <c r="K3643" i="18"/>
  <c r="K3646" i="18"/>
  <c r="K4210" i="18"/>
  <c r="K4213" i="18"/>
  <c r="K4222" i="18"/>
  <c r="K4240" i="18"/>
  <c r="K4258" i="18"/>
  <c r="K5422" i="18"/>
  <c r="K1210" i="18"/>
  <c r="K1228" i="18"/>
  <c r="K1252" i="18"/>
  <c r="K1828" i="18"/>
  <c r="K1831" i="18"/>
  <c r="K1846" i="18"/>
  <c r="K2425" i="18"/>
  <c r="K2428" i="18"/>
  <c r="K3010" i="18"/>
  <c r="K3025" i="18"/>
  <c r="K3031" i="18"/>
  <c r="K3040" i="18"/>
  <c r="K3604" i="18"/>
  <c r="K3607" i="18"/>
  <c r="K3613" i="18"/>
  <c r="K3622" i="18"/>
  <c r="K3637" i="18"/>
  <c r="K3655" i="18"/>
  <c r="K3658" i="18"/>
  <c r="K4204" i="18"/>
  <c r="K4252" i="18"/>
  <c r="K4825" i="18"/>
  <c r="K4828" i="18"/>
  <c r="K4840" i="18"/>
  <c r="AN23" i="1"/>
  <c r="AN26" i="1"/>
  <c r="AN56" i="1"/>
  <c r="AN62" i="1"/>
  <c r="AN71" i="1"/>
  <c r="AN35" i="1"/>
  <c r="AN38" i="1"/>
  <c r="AN68" i="1"/>
  <c r="AN74" i="1"/>
  <c r="K1822" i="18"/>
  <c r="K1840" i="18"/>
  <c r="K2422" i="18"/>
  <c r="K2440" i="18"/>
  <c r="K3022" i="18"/>
  <c r="K3037" i="18"/>
  <c r="K3043" i="18"/>
  <c r="K3619" i="18"/>
  <c r="K3625" i="18"/>
  <c r="K3649" i="18"/>
  <c r="K4216" i="18"/>
  <c r="K4219" i="18"/>
  <c r="K4234" i="18"/>
  <c r="K4237" i="18"/>
  <c r="K4837" i="18"/>
  <c r="K4852" i="18"/>
  <c r="K5416" i="18"/>
  <c r="K5419" i="18"/>
  <c r="K5434" i="18"/>
  <c r="K5452" i="18"/>
  <c r="M14" i="1"/>
  <c r="P13" i="1"/>
  <c r="Y14" i="1"/>
  <c r="AN13" i="1"/>
  <c r="AK14" i="1"/>
  <c r="F14" i="1"/>
  <c r="AQ14" i="1"/>
  <c r="AB13" i="1"/>
  <c r="G13" i="1"/>
  <c r="H13" i="1"/>
  <c r="S13" i="1"/>
  <c r="AE13" i="1"/>
  <c r="AO13" i="1"/>
  <c r="AS13" i="1"/>
  <c r="G14" i="1"/>
  <c r="P14" i="1"/>
  <c r="AB14" i="1"/>
  <c r="AN14" i="1"/>
  <c r="AR14" i="1"/>
  <c r="AR15" i="1"/>
  <c r="AR13" i="1"/>
  <c r="E13" i="1"/>
  <c r="J13" i="1"/>
  <c r="V13" i="1"/>
  <c r="AH13" i="1"/>
  <c r="AP13" i="1"/>
  <c r="S14" i="1"/>
  <c r="AO14" i="1"/>
  <c r="F13" i="1"/>
  <c r="M13" i="1"/>
  <c r="Y13" i="1"/>
  <c r="AK13" i="1"/>
  <c r="AQ13" i="1"/>
  <c r="AM18" i="1" l="1"/>
  <c r="AA18" i="1"/>
  <c r="O18" i="1"/>
  <c r="AD18" i="1"/>
  <c r="AL18" i="1"/>
  <c r="Z18" i="1"/>
  <c r="N18" i="1"/>
  <c r="P18" i="1"/>
  <c r="AK18" i="1"/>
  <c r="Y18" i="1"/>
  <c r="M18" i="1"/>
  <c r="AC18" i="1"/>
  <c r="AJ18" i="1"/>
  <c r="X18" i="1"/>
  <c r="L18" i="1"/>
  <c r="R18" i="1"/>
  <c r="AI18" i="1"/>
  <c r="W18" i="1"/>
  <c r="K18" i="1"/>
  <c r="Q18" i="1"/>
  <c r="AH18" i="1"/>
  <c r="V18" i="1"/>
  <c r="J18" i="1"/>
  <c r="AB18" i="1"/>
  <c r="AG18" i="1"/>
  <c r="U18" i="1"/>
  <c r="I18" i="1"/>
  <c r="S18" i="1"/>
  <c r="AF18" i="1"/>
  <c r="T18" i="1"/>
  <c r="AE18" i="1"/>
  <c r="K1246" i="18"/>
  <c r="K2449" i="18"/>
  <c r="K1249" i="18"/>
  <c r="K2446" i="18"/>
  <c r="K5404" i="18"/>
  <c r="K4804" i="18"/>
  <c r="K2404" i="18"/>
  <c r="K1804" i="18"/>
  <c r="K1204" i="18"/>
  <c r="K18" i="18"/>
  <c r="AV39" i="1"/>
  <c r="AV42" i="1"/>
  <c r="K21" i="18"/>
  <c r="K15" i="18"/>
  <c r="AV36" i="1"/>
  <c r="K51" i="18"/>
  <c r="AV72" i="1"/>
  <c r="AV63" i="1"/>
  <c r="K42" i="18"/>
  <c r="AV57" i="1"/>
  <c r="K36" i="18"/>
  <c r="AV27" i="1"/>
  <c r="K6" i="18"/>
  <c r="K39" i="18"/>
  <c r="AV60" i="1"/>
  <c r="AV75" i="1"/>
  <c r="K54" i="18"/>
  <c r="AV33" i="1"/>
  <c r="K12" i="18"/>
  <c r="K3" i="18"/>
  <c r="AV24" i="1"/>
  <c r="AV45" i="1"/>
  <c r="K24" i="18"/>
  <c r="AV78" i="1"/>
  <c r="K57" i="18"/>
  <c r="AV69" i="1"/>
  <c r="K48" i="18"/>
  <c r="AV66" i="1"/>
  <c r="K45" i="18"/>
  <c r="K30" i="18"/>
  <c r="AV51" i="1"/>
  <c r="AV81" i="1"/>
  <c r="K60" i="18"/>
  <c r="K33" i="18"/>
  <c r="AV54" i="1"/>
  <c r="AV48" i="1"/>
  <c r="K27" i="18"/>
  <c r="AV30" i="1"/>
  <c r="K9" i="18"/>
  <c r="C14" i="1"/>
  <c r="C13" i="1"/>
  <c r="L12" i="2" l="1"/>
  <c r="N12" i="2"/>
  <c r="P12" i="2" s="1"/>
  <c r="N13" i="2"/>
  <c r="P13" i="2" s="1"/>
  <c r="N14" i="2"/>
  <c r="P14" i="2" s="1"/>
  <c r="N15" i="2"/>
  <c r="P15" i="2" s="1"/>
  <c r="N16" i="2"/>
  <c r="P16" i="2" s="1"/>
  <c r="N17" i="2"/>
  <c r="P17" i="2" s="1"/>
  <c r="N18" i="2"/>
  <c r="P18" i="2" s="1"/>
  <c r="N19" i="2"/>
  <c r="P19" i="2" s="1"/>
  <c r="N20" i="2"/>
  <c r="P20" i="2" s="1"/>
  <c r="N21" i="2"/>
  <c r="P21" i="2" s="1"/>
  <c r="N22" i="2"/>
  <c r="P22" i="2" s="1"/>
  <c r="N23" i="2"/>
  <c r="P23" i="2" s="1"/>
  <c r="N24" i="2"/>
  <c r="P24" i="2" s="1"/>
  <c r="N25" i="2"/>
  <c r="P25" i="2" s="1"/>
  <c r="N26" i="2"/>
  <c r="P26" i="2" s="1"/>
  <c r="N27" i="2"/>
  <c r="P27" i="2" s="1"/>
  <c r="N28" i="2"/>
  <c r="P28" i="2" s="1"/>
  <c r="N29" i="2"/>
  <c r="P29" i="2" s="1"/>
  <c r="N30" i="2"/>
  <c r="P30" i="2" s="1"/>
  <c r="N31" i="2"/>
  <c r="P31" i="2" s="1"/>
  <c r="N32" i="2"/>
  <c r="P32" i="2" s="1"/>
  <c r="N33" i="2"/>
  <c r="P33" i="2" s="1"/>
  <c r="N34" i="2"/>
  <c r="P34" i="2" s="1"/>
  <c r="N35" i="2"/>
  <c r="P35" i="2" s="1"/>
  <c r="N36" i="2"/>
  <c r="P36" i="2" s="1"/>
  <c r="N37" i="2"/>
  <c r="P37" i="2" s="1"/>
  <c r="N38" i="2"/>
  <c r="P38" i="2" s="1"/>
  <c r="N39" i="2"/>
  <c r="P39" i="2" s="1"/>
  <c r="N40" i="2"/>
  <c r="P40" i="2" s="1"/>
  <c r="N41" i="2"/>
  <c r="P41" i="2" s="1"/>
  <c r="N42" i="2"/>
  <c r="P42" i="2" s="1"/>
  <c r="N43" i="2"/>
  <c r="P43" i="2" s="1"/>
  <c r="N44" i="2"/>
  <c r="P44" i="2" s="1"/>
  <c r="N45" i="2"/>
  <c r="P45" i="2" s="1"/>
  <c r="N46" i="2"/>
  <c r="P46" i="2" s="1"/>
  <c r="N47" i="2"/>
  <c r="P47" i="2" s="1"/>
  <c r="N48" i="2"/>
  <c r="P48" i="2" s="1"/>
  <c r="N49" i="2"/>
  <c r="P49" i="2" s="1"/>
  <c r="N50" i="2"/>
  <c r="P50" i="2" s="1"/>
  <c r="N51" i="2"/>
  <c r="P51" i="2" s="1"/>
  <c r="N52" i="2"/>
  <c r="P52" i="2" s="1"/>
  <c r="N53" i="2"/>
  <c r="P53" i="2" s="1"/>
  <c r="N54" i="2"/>
  <c r="P54" i="2" s="1"/>
  <c r="N11" i="2"/>
  <c r="P11" i="2" s="1"/>
  <c r="L11" i="2" l="1"/>
  <c r="AN3" i="1" l="1"/>
  <c r="AR278" i="1" l="1"/>
  <c r="AR311" i="1"/>
  <c r="AR83" i="1"/>
  <c r="AR227" i="1"/>
  <c r="AR218" i="1"/>
  <c r="AR251" i="1"/>
  <c r="AR257" i="1"/>
  <c r="AR248" i="1"/>
  <c r="AR206" i="1"/>
  <c r="AR230" i="1"/>
  <c r="AR161" i="1"/>
  <c r="AR95" i="1"/>
  <c r="AR125" i="1"/>
  <c r="AR221" i="1"/>
  <c r="AR143" i="1"/>
  <c r="AR245" i="1"/>
  <c r="AR119" i="1"/>
  <c r="AR164" i="1"/>
  <c r="AR314" i="1"/>
  <c r="AR140" i="1"/>
  <c r="AR152" i="1"/>
  <c r="AR281" i="1"/>
  <c r="AR173" i="1"/>
  <c r="AR146" i="1"/>
  <c r="AR182" i="1"/>
  <c r="AR284" i="1"/>
  <c r="AR116" i="1"/>
  <c r="AR122" i="1"/>
  <c r="AR176" i="1"/>
  <c r="AR263" i="1"/>
  <c r="AR170" i="1"/>
  <c r="AR59" i="1"/>
  <c r="AR41" i="1"/>
  <c r="AR50" i="1"/>
  <c r="AR44" i="1"/>
  <c r="AR71" i="1"/>
  <c r="AR74" i="1"/>
  <c r="AR80" i="1"/>
  <c r="AR62" i="1"/>
  <c r="AR47" i="1"/>
  <c r="AO146" i="1"/>
  <c r="AU147" i="1" s="1"/>
  <c r="AO305" i="1"/>
  <c r="AU306" i="1" s="1"/>
  <c r="AR305" i="1" s="1"/>
  <c r="AO116" i="1"/>
  <c r="AU117" i="1" s="1"/>
  <c r="AO182" i="1"/>
  <c r="AU183" i="1" s="1"/>
  <c r="AO290" i="1"/>
  <c r="AU291" i="1" s="1"/>
  <c r="AR290" i="1" s="1"/>
  <c r="AO275" i="1"/>
  <c r="AU276" i="1" s="1"/>
  <c r="AR275" i="1" s="1"/>
  <c r="AO209" i="1"/>
  <c r="AU210" i="1" s="1"/>
  <c r="AR209" i="1" s="1"/>
  <c r="AO152" i="1"/>
  <c r="AU153" i="1" s="1"/>
  <c r="AO293" i="1"/>
  <c r="AU294" i="1" s="1"/>
  <c r="AR293" i="1" s="1"/>
  <c r="AO218" i="1"/>
  <c r="AU219" i="1" s="1"/>
  <c r="AO263" i="1"/>
  <c r="AU264" i="1" s="1"/>
  <c r="AO221" i="1"/>
  <c r="AU222" i="1" s="1"/>
  <c r="AO251" i="1"/>
  <c r="AU252" i="1" s="1"/>
  <c r="AO233" i="1"/>
  <c r="AU234" i="1" s="1"/>
  <c r="AR233" i="1" s="1"/>
  <c r="AO230" i="1"/>
  <c r="AU231" i="1" s="1"/>
  <c r="AO161" i="1"/>
  <c r="AU162" i="1" s="1"/>
  <c r="AO89" i="1"/>
  <c r="AU90" i="1" s="1"/>
  <c r="AR89" i="1" s="1"/>
  <c r="AO134" i="1"/>
  <c r="AU135" i="1" s="1"/>
  <c r="AR134" i="1" s="1"/>
  <c r="AO260" i="1"/>
  <c r="AU261" i="1" s="1"/>
  <c r="AR260" i="1" s="1"/>
  <c r="AO287" i="1"/>
  <c r="AU288" i="1" s="1"/>
  <c r="AR287" i="1" s="1"/>
  <c r="AO296" i="1"/>
  <c r="AU297" i="1" s="1"/>
  <c r="AR296" i="1" s="1"/>
  <c r="AO257" i="1"/>
  <c r="AU258" i="1" s="1"/>
  <c r="AO281" i="1"/>
  <c r="AU282" i="1" s="1"/>
  <c r="AO119" i="1"/>
  <c r="AU120" i="1" s="1"/>
  <c r="AO200" i="1"/>
  <c r="AU201" i="1" s="1"/>
  <c r="AR200" i="1" s="1"/>
  <c r="AO308" i="1"/>
  <c r="AU309" i="1" s="1"/>
  <c r="AR308" i="1" s="1"/>
  <c r="AO227" i="1"/>
  <c r="AU228" i="1" s="1"/>
  <c r="AO212" i="1"/>
  <c r="AU213" i="1" s="1"/>
  <c r="AR212" i="1" s="1"/>
  <c r="AO284" i="1"/>
  <c r="AU285" i="1" s="1"/>
  <c r="AO242" i="1"/>
  <c r="AU243" i="1" s="1"/>
  <c r="AR242" i="1" s="1"/>
  <c r="AO194" i="1"/>
  <c r="AU195" i="1" s="1"/>
  <c r="AR194" i="1" s="1"/>
  <c r="AO158" i="1"/>
  <c r="AU159" i="1" s="1"/>
  <c r="AR158" i="1" s="1"/>
  <c r="AO188" i="1"/>
  <c r="AU189" i="1" s="1"/>
  <c r="AR188" i="1" s="1"/>
  <c r="AO143" i="1"/>
  <c r="AU144" i="1" s="1"/>
  <c r="AO83" i="1"/>
  <c r="AU84" i="1" s="1"/>
  <c r="AO248" i="1"/>
  <c r="AU249" i="1" s="1"/>
  <c r="AO314" i="1"/>
  <c r="AU315" i="1" s="1"/>
  <c r="AO215" i="1"/>
  <c r="AU216" i="1" s="1"/>
  <c r="AR215" i="1" s="1"/>
  <c r="AO191" i="1"/>
  <c r="AU192" i="1" s="1"/>
  <c r="AR191" i="1" s="1"/>
  <c r="AO110" i="1"/>
  <c r="AU111" i="1" s="1"/>
  <c r="AR110" i="1" s="1"/>
  <c r="AO224" i="1"/>
  <c r="AU225" i="1" s="1"/>
  <c r="AR224" i="1" s="1"/>
  <c r="AO98" i="1"/>
  <c r="AU99" i="1" s="1"/>
  <c r="AR98" i="1" s="1"/>
  <c r="AO236" i="1"/>
  <c r="AU237" i="1" s="1"/>
  <c r="AR236" i="1" s="1"/>
  <c r="AO299" i="1"/>
  <c r="AU300" i="1" s="1"/>
  <c r="AR299" i="1" s="1"/>
  <c r="AO239" i="1"/>
  <c r="AU240" i="1" s="1"/>
  <c r="AR239" i="1" s="1"/>
  <c r="AO311" i="1"/>
  <c r="AU312" i="1" s="1"/>
  <c r="AO278" i="1"/>
  <c r="AU279" i="1" s="1"/>
  <c r="AO245" i="1"/>
  <c r="AU246" i="1" s="1"/>
  <c r="AO266" i="1"/>
  <c r="AU267" i="1" s="1"/>
  <c r="AR266" i="1" s="1"/>
  <c r="AO164" i="1"/>
  <c r="AU165" i="1" s="1"/>
  <c r="AO173" i="1"/>
  <c r="AU174" i="1" s="1"/>
  <c r="AO254" i="1"/>
  <c r="AU255" i="1" s="1"/>
  <c r="AR254" i="1" s="1"/>
  <c r="AO176" i="1"/>
  <c r="AU177" i="1" s="1"/>
  <c r="AO179" i="1"/>
  <c r="AU180" i="1" s="1"/>
  <c r="AR179" i="1" s="1"/>
  <c r="AO269" i="1"/>
  <c r="AU270" i="1" s="1"/>
  <c r="AR269" i="1" s="1"/>
  <c r="AO302" i="1"/>
  <c r="AU303" i="1" s="1"/>
  <c r="AR302" i="1" s="1"/>
  <c r="AO185" i="1"/>
  <c r="AU186" i="1" s="1"/>
  <c r="AR185" i="1" s="1"/>
  <c r="AO170" i="1"/>
  <c r="AU171" i="1" s="1"/>
  <c r="AO92" i="1"/>
  <c r="AU93" i="1" s="1"/>
  <c r="AR92" i="1" s="1"/>
  <c r="AO272" i="1"/>
  <c r="AU273" i="1" s="1"/>
  <c r="AR272" i="1" s="1"/>
  <c r="AO206" i="1"/>
  <c r="AU207" i="1" s="1"/>
  <c r="AO203" i="1"/>
  <c r="AU204" i="1" s="1"/>
  <c r="AR203" i="1" s="1"/>
  <c r="AO197" i="1"/>
  <c r="AU198" i="1" s="1"/>
  <c r="AR197" i="1" s="1"/>
  <c r="AO317" i="1"/>
  <c r="AU318" i="1" s="1"/>
  <c r="AR317" i="1" s="1"/>
  <c r="AO107" i="1"/>
  <c r="AU108" i="1" s="1"/>
  <c r="AR107" i="1" s="1"/>
  <c r="AO104" i="1"/>
  <c r="AU105" i="1" s="1"/>
  <c r="AR104" i="1" s="1"/>
  <c r="AO128" i="1"/>
  <c r="AU129" i="1" s="1"/>
  <c r="AR128" i="1" s="1"/>
  <c r="AO101" i="1"/>
  <c r="AU102" i="1" s="1"/>
  <c r="AR101" i="1" s="1"/>
  <c r="AO149" i="1"/>
  <c r="AU150" i="1" s="1"/>
  <c r="AR149" i="1" s="1"/>
  <c r="AO113" i="1"/>
  <c r="AU114" i="1" s="1"/>
  <c r="AR113" i="1" s="1"/>
  <c r="AO140" i="1"/>
  <c r="AU141" i="1" s="1"/>
  <c r="AO125" i="1"/>
  <c r="AU126" i="1" s="1"/>
  <c r="AO167" i="1"/>
  <c r="AU168" i="1" s="1"/>
  <c r="AR167" i="1" s="1"/>
  <c r="AO95" i="1"/>
  <c r="AU96" i="1" s="1"/>
  <c r="AO122" i="1"/>
  <c r="AU123" i="1" s="1"/>
  <c r="AO137" i="1"/>
  <c r="AU138" i="1" s="1"/>
  <c r="AR137" i="1" s="1"/>
  <c r="AO131" i="1"/>
  <c r="AU132" i="1" s="1"/>
  <c r="AR131" i="1" s="1"/>
  <c r="AO86" i="1"/>
  <c r="AU87" i="1" s="1"/>
  <c r="AR86" i="1" s="1"/>
  <c r="AO155" i="1"/>
  <c r="AU156" i="1" s="1"/>
  <c r="AR155" i="1" s="1"/>
  <c r="AM21" i="1"/>
  <c r="AL21" i="1"/>
  <c r="AL22" i="1"/>
  <c r="AK21" i="1"/>
  <c r="AM22" i="1"/>
  <c r="AK22" i="1"/>
  <c r="AK20" i="1"/>
  <c r="AO80" i="1"/>
  <c r="AU81" i="1" s="1"/>
  <c r="AO56" i="1"/>
  <c r="AU57" i="1" s="1"/>
  <c r="AR56" i="1" s="1"/>
  <c r="AO44" i="1"/>
  <c r="AU45" i="1" s="1"/>
  <c r="AO50" i="1"/>
  <c r="AU51" i="1" s="1"/>
  <c r="AO38" i="1"/>
  <c r="AU39" i="1" s="1"/>
  <c r="AR38" i="1" s="1"/>
  <c r="AO26" i="1"/>
  <c r="AU27" i="1" s="1"/>
  <c r="AR26" i="1" s="1"/>
  <c r="AO35" i="1"/>
  <c r="AU36" i="1" s="1"/>
  <c r="AR35" i="1" s="1"/>
  <c r="AO41" i="1"/>
  <c r="AU42" i="1" s="1"/>
  <c r="AO74" i="1"/>
  <c r="AU75" i="1" s="1"/>
  <c r="AO47" i="1"/>
  <c r="AU48" i="1" s="1"/>
  <c r="AO53" i="1"/>
  <c r="AU54" i="1" s="1"/>
  <c r="AR53" i="1" s="1"/>
  <c r="AO29" i="1"/>
  <c r="AU30" i="1" s="1"/>
  <c r="AR29" i="1" s="1"/>
  <c r="AO59" i="1"/>
  <c r="AU60" i="1" s="1"/>
  <c r="AO71" i="1"/>
  <c r="AU72" i="1" s="1"/>
  <c r="AO23" i="1"/>
  <c r="AU24" i="1" s="1"/>
  <c r="AR23" i="1" s="1"/>
  <c r="E15" i="1" s="1"/>
  <c r="C15" i="1" s="1"/>
  <c r="AO77" i="1"/>
  <c r="AU78" i="1" s="1"/>
  <c r="AR77" i="1" s="1"/>
  <c r="AO68" i="1"/>
  <c r="AU69" i="1" s="1"/>
  <c r="AR68" i="1" s="1"/>
  <c r="AO32" i="1"/>
  <c r="AU33" i="1" s="1"/>
  <c r="AR32" i="1" s="1"/>
  <c r="AO65" i="1"/>
  <c r="AU66" i="1" s="1"/>
  <c r="AR65" i="1" s="1"/>
  <c r="AO62" i="1"/>
  <c r="AU63" i="1" s="1"/>
  <c r="K649" i="18" l="1"/>
  <c r="K661" i="18"/>
  <c r="K637" i="18"/>
  <c r="K619" i="18"/>
  <c r="K628" i="18"/>
  <c r="K640" i="18"/>
  <c r="K613" i="18"/>
  <c r="K655" i="18"/>
  <c r="K604" i="18"/>
  <c r="K631" i="18"/>
  <c r="K622" i="18"/>
  <c r="K634" i="18"/>
  <c r="K658" i="18"/>
  <c r="K625" i="18"/>
  <c r="K616" i="18"/>
  <c r="K610" i="18"/>
  <c r="K646" i="18"/>
  <c r="K643" i="18"/>
  <c r="K652" i="18"/>
  <c r="K607" i="18"/>
  <c r="J4" i="18" l="1"/>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5404" i="18"/>
  <c r="J4804" i="18"/>
  <c r="J2404" i="18"/>
  <c r="J1804" i="18"/>
  <c r="J1204" i="18"/>
  <c r="J604" i="18"/>
  <c r="J3" i="18"/>
  <c r="I3" i="18" s="1"/>
  <c r="I4" i="18" l="1"/>
  <c r="I5" i="18" l="1"/>
  <c r="I6" i="18" l="1"/>
  <c r="AH54" i="2"/>
  <c r="L54" i="2"/>
  <c r="AH53" i="2"/>
  <c r="L53" i="2"/>
  <c r="AH52" i="2"/>
  <c r="L52" i="2"/>
  <c r="AH51" i="2"/>
  <c r="L51" i="2"/>
  <c r="AH50" i="2"/>
  <c r="L50" i="2"/>
  <c r="AH49" i="2"/>
  <c r="L49" i="2"/>
  <c r="AH48" i="2"/>
  <c r="L48" i="2"/>
  <c r="AH47" i="2"/>
  <c r="L47" i="2"/>
  <c r="AH46" i="2"/>
  <c r="L46" i="2"/>
  <c r="AH45" i="2"/>
  <c r="L45" i="2"/>
  <c r="AH44" i="2"/>
  <c r="L44" i="2"/>
  <c r="AH43" i="2"/>
  <c r="AJ43" i="2" s="1"/>
  <c r="L43" i="2"/>
  <c r="AH42" i="2"/>
  <c r="L42" i="2"/>
  <c r="AH41" i="2"/>
  <c r="AJ41" i="2" s="1"/>
  <c r="L41" i="2"/>
  <c r="L40" i="2"/>
  <c r="AH39" i="2"/>
  <c r="L39" i="2"/>
  <c r="L38" i="2"/>
  <c r="L37" i="2"/>
  <c r="L36" i="2"/>
  <c r="L35" i="2"/>
  <c r="L34" i="2"/>
  <c r="AH33" i="2"/>
  <c r="AJ33" i="2" s="1"/>
  <c r="L33" i="2"/>
  <c r="L32" i="2"/>
  <c r="L31" i="2"/>
  <c r="L30" i="2"/>
  <c r="L29" i="2"/>
  <c r="AH28" i="2"/>
  <c r="AJ28" i="2" s="1"/>
  <c r="L28" i="2"/>
  <c r="L27" i="2"/>
  <c r="L26" i="2"/>
  <c r="L25" i="2"/>
  <c r="L24" i="2"/>
  <c r="L23" i="2"/>
  <c r="L22" i="2"/>
  <c r="L21" i="2"/>
  <c r="L20" i="2"/>
  <c r="L19" i="2"/>
  <c r="L18" i="2"/>
  <c r="L17" i="2"/>
  <c r="L16" i="2"/>
  <c r="L15" i="2"/>
  <c r="L14" i="2"/>
  <c r="L13" i="2"/>
  <c r="I7" i="18" l="1"/>
  <c r="Z41" i="2"/>
  <c r="AF41" i="2" s="1"/>
  <c r="Z43" i="2"/>
  <c r="AF43" i="2" s="1"/>
  <c r="R33" i="2"/>
  <c r="X33" i="2" s="1"/>
  <c r="AN33" i="2"/>
  <c r="Z39" i="2"/>
  <c r="AF39" i="2" s="1"/>
  <c r="Z45" i="2"/>
  <c r="AB45" i="2" s="1"/>
  <c r="Z49" i="2"/>
  <c r="AF49" i="2" s="1"/>
  <c r="Z53" i="2"/>
  <c r="AB53" i="2" s="1"/>
  <c r="AH15" i="2"/>
  <c r="AJ15" i="2" s="1"/>
  <c r="R53" i="2"/>
  <c r="X53" i="2" s="1"/>
  <c r="R41" i="2"/>
  <c r="X41" i="2" s="1"/>
  <c r="R43" i="2"/>
  <c r="X43" i="2" s="1"/>
  <c r="R40" i="2"/>
  <c r="X40" i="2" s="1"/>
  <c r="AH40" i="2"/>
  <c r="AN44" i="2"/>
  <c r="AJ44" i="2"/>
  <c r="AN43" i="2"/>
  <c r="AH23" i="2"/>
  <c r="AN39" i="2"/>
  <c r="AJ39" i="2"/>
  <c r="AH11" i="2"/>
  <c r="AN41" i="2"/>
  <c r="AN42" i="2"/>
  <c r="AJ42" i="2"/>
  <c r="AN47" i="2"/>
  <c r="AJ47" i="2"/>
  <c r="AN48" i="2"/>
  <c r="AJ48" i="2"/>
  <c r="AN51" i="2"/>
  <c r="AJ51" i="2"/>
  <c r="AN52" i="2"/>
  <c r="AJ52" i="2"/>
  <c r="AN28" i="2"/>
  <c r="R44" i="2"/>
  <c r="X44" i="2" s="1"/>
  <c r="R28" i="2"/>
  <c r="X28" i="2" s="1"/>
  <c r="Z42" i="2"/>
  <c r="AN45" i="2"/>
  <c r="AJ45" i="2"/>
  <c r="AN46" i="2"/>
  <c r="AJ46" i="2"/>
  <c r="AN49" i="2"/>
  <c r="AJ49" i="2"/>
  <c r="AN50" i="2"/>
  <c r="AJ50" i="2"/>
  <c r="AN53" i="2"/>
  <c r="AJ53" i="2"/>
  <c r="AN54" i="2"/>
  <c r="AJ54" i="2"/>
  <c r="Z46" i="2"/>
  <c r="R48" i="2"/>
  <c r="X48" i="2" s="1"/>
  <c r="R50" i="2"/>
  <c r="X50" i="2" s="1"/>
  <c r="Z52" i="2"/>
  <c r="Z54" i="2"/>
  <c r="AF53" i="2" l="1"/>
  <c r="AB43" i="2"/>
  <c r="T43" i="2"/>
  <c r="AB49" i="2"/>
  <c r="Z50" i="2"/>
  <c r="AF50" i="2" s="1"/>
  <c r="AF45" i="2"/>
  <c r="I8" i="18"/>
  <c r="AB41" i="2"/>
  <c r="R52" i="2"/>
  <c r="AN15" i="2"/>
  <c r="R45" i="2"/>
  <c r="X45" i="2" s="1"/>
  <c r="T41" i="2"/>
  <c r="T53" i="2"/>
  <c r="AQ53" i="2"/>
  <c r="R39" i="2"/>
  <c r="X39" i="2" s="1"/>
  <c r="R49" i="2"/>
  <c r="X49" i="2" s="1"/>
  <c r="Z48" i="2"/>
  <c r="AF48" i="2" s="1"/>
  <c r="AB39" i="2"/>
  <c r="AP33" i="2"/>
  <c r="T33" i="2"/>
  <c r="Z28" i="2"/>
  <c r="AF28" i="2" s="1"/>
  <c r="Z51" i="2"/>
  <c r="R51" i="2"/>
  <c r="X51" i="2" s="1"/>
  <c r="Z33" i="2"/>
  <c r="Z47" i="2"/>
  <c r="R47" i="2"/>
  <c r="X47" i="2" s="1"/>
  <c r="R42" i="2"/>
  <c r="AF46" i="2"/>
  <c r="AB46" i="2"/>
  <c r="T40" i="2"/>
  <c r="T44" i="2"/>
  <c r="AF54" i="2"/>
  <c r="AB54" i="2"/>
  <c r="AF42" i="2"/>
  <c r="AB42" i="2"/>
  <c r="Z23" i="2"/>
  <c r="R23" i="2"/>
  <c r="X23" i="2" s="1"/>
  <c r="AN23" i="2"/>
  <c r="AJ23" i="2"/>
  <c r="R38" i="2"/>
  <c r="X38" i="2" s="1"/>
  <c r="AH38" i="2"/>
  <c r="R34" i="2"/>
  <c r="X34" i="2" s="1"/>
  <c r="AH34" i="2"/>
  <c r="AH24" i="2"/>
  <c r="Z24" i="2"/>
  <c r="T48" i="2"/>
  <c r="AQ43" i="2"/>
  <c r="AP43" i="2"/>
  <c r="AP53" i="2"/>
  <c r="Z21" i="2"/>
  <c r="AH21" i="2"/>
  <c r="Z36" i="2"/>
  <c r="AH36" i="2"/>
  <c r="R11" i="2"/>
  <c r="AH18" i="2"/>
  <c r="R18" i="2"/>
  <c r="X18" i="2" s="1"/>
  <c r="AH26" i="2"/>
  <c r="R26" i="2"/>
  <c r="X26" i="2" s="1"/>
  <c r="Z40" i="2"/>
  <c r="Z19" i="2"/>
  <c r="AH19" i="2"/>
  <c r="AH37" i="2"/>
  <c r="Z37" i="2"/>
  <c r="AF52" i="2"/>
  <c r="AB52" i="2"/>
  <c r="AQ41" i="2"/>
  <c r="AP41" i="2"/>
  <c r="R17" i="2"/>
  <c r="X17" i="2" s="1"/>
  <c r="AH17" i="2"/>
  <c r="R13" i="2"/>
  <c r="X13" i="2" s="1"/>
  <c r="AH13" i="2"/>
  <c r="R29" i="2"/>
  <c r="X29" i="2" s="1"/>
  <c r="AH29" i="2"/>
  <c r="AH12" i="2"/>
  <c r="R12" i="2"/>
  <c r="X12" i="2" s="1"/>
  <c r="AH20" i="2"/>
  <c r="Z20" i="2"/>
  <c r="AH31" i="2"/>
  <c r="R31" i="2"/>
  <c r="X31" i="2" s="1"/>
  <c r="T50" i="2"/>
  <c r="AH27" i="2"/>
  <c r="Z27" i="2"/>
  <c r="R30" i="2"/>
  <c r="X30" i="2" s="1"/>
  <c r="AH30" i="2"/>
  <c r="AH16" i="2"/>
  <c r="R16" i="2"/>
  <c r="X16" i="2" s="1"/>
  <c r="Z25" i="2"/>
  <c r="AH25" i="2"/>
  <c r="R54" i="2"/>
  <c r="X54" i="2" s="1"/>
  <c r="R46" i="2"/>
  <c r="X46" i="2" s="1"/>
  <c r="Z44" i="2"/>
  <c r="T28" i="2"/>
  <c r="AN11" i="2"/>
  <c r="AJ11" i="2"/>
  <c r="Z11" i="2"/>
  <c r="Z32" i="2"/>
  <c r="AH32" i="2"/>
  <c r="AH14" i="2"/>
  <c r="Z14" i="2"/>
  <c r="AH22" i="2"/>
  <c r="Z22" i="2"/>
  <c r="AH35" i="2"/>
  <c r="R35" i="2"/>
  <c r="X35" i="2" s="1"/>
  <c r="AN40" i="2"/>
  <c r="AJ40" i="2"/>
  <c r="T52" i="2" l="1"/>
  <c r="X52" i="2"/>
  <c r="AQ52" i="2" s="1"/>
  <c r="T42" i="2"/>
  <c r="X42" i="2"/>
  <c r="AB50" i="2"/>
  <c r="AP52" i="2"/>
  <c r="AB48" i="2"/>
  <c r="AB28" i="2"/>
  <c r="Z31" i="2"/>
  <c r="AF31" i="2" s="1"/>
  <c r="AP42" i="2"/>
  <c r="T39" i="2"/>
  <c r="AQ33" i="2"/>
  <c r="I9" i="18"/>
  <c r="Z26" i="2"/>
  <c r="AF26" i="2" s="1"/>
  <c r="T45" i="2"/>
  <c r="Z12" i="2"/>
  <c r="AB12" i="2" s="1"/>
  <c r="AF12" i="2" s="1"/>
  <c r="R32" i="2"/>
  <c r="R36" i="2"/>
  <c r="Z34" i="2"/>
  <c r="AB34" i="2" s="1"/>
  <c r="T49" i="2"/>
  <c r="R37" i="2"/>
  <c r="Z18" i="2"/>
  <c r="AF18" i="2" s="1"/>
  <c r="Z29" i="2"/>
  <c r="AF29" i="2" s="1"/>
  <c r="T47" i="2"/>
  <c r="AF51" i="2"/>
  <c r="AB51" i="2"/>
  <c r="AF47" i="2"/>
  <c r="AB47" i="2"/>
  <c r="Z35" i="2"/>
  <c r="AF35" i="2" s="1"/>
  <c r="R25" i="2"/>
  <c r="R21" i="2"/>
  <c r="R24" i="2"/>
  <c r="Z38" i="2"/>
  <c r="AB38" i="2" s="1"/>
  <c r="AF33" i="2"/>
  <c r="AB33" i="2"/>
  <c r="T51" i="2"/>
  <c r="AB21" i="2"/>
  <c r="AF21" i="2"/>
  <c r="T38" i="2"/>
  <c r="T35" i="2"/>
  <c r="AB36" i="2"/>
  <c r="AF36" i="2"/>
  <c r="T34" i="2"/>
  <c r="AB32" i="2"/>
  <c r="AF32" i="2"/>
  <c r="AF20" i="2"/>
  <c r="AB20" i="2"/>
  <c r="T29" i="2"/>
  <c r="T17" i="2"/>
  <c r="AF14" i="2"/>
  <c r="AB14" i="2"/>
  <c r="T26" i="2"/>
  <c r="T30" i="2"/>
  <c r="T31" i="2"/>
  <c r="T13" i="2"/>
  <c r="AB19" i="2"/>
  <c r="AF19" i="2"/>
  <c r="AF22" i="2"/>
  <c r="AB22" i="2"/>
  <c r="AB25" i="2"/>
  <c r="AF25" i="2"/>
  <c r="T16" i="2"/>
  <c r="AF27" i="2"/>
  <c r="AB27" i="2"/>
  <c r="AN35" i="2"/>
  <c r="AJ35" i="2"/>
  <c r="AN14" i="2"/>
  <c r="AJ14" i="2"/>
  <c r="AN29" i="2"/>
  <c r="AJ29" i="2"/>
  <c r="T18" i="2"/>
  <c r="AB11" i="2"/>
  <c r="AF11" i="2" s="1"/>
  <c r="Z13" i="2"/>
  <c r="Z17" i="2"/>
  <c r="AN21" i="2"/>
  <c r="AJ21" i="2"/>
  <c r="AF24" i="2"/>
  <c r="AB24" i="2"/>
  <c r="R22" i="2"/>
  <c r="X22" i="2" s="1"/>
  <c r="R14" i="2"/>
  <c r="X14" i="2" s="1"/>
  <c r="AJ27" i="2"/>
  <c r="AN27" i="2"/>
  <c r="AQ50" i="2"/>
  <c r="AP50" i="2"/>
  <c r="AJ31" i="2"/>
  <c r="AN31" i="2"/>
  <c r="AN20" i="2"/>
  <c r="AJ20" i="2"/>
  <c r="AJ12" i="2"/>
  <c r="AN12" i="2" s="1"/>
  <c r="AQ39" i="2"/>
  <c r="AP39" i="2"/>
  <c r="AN37" i="2"/>
  <c r="AJ37" i="2"/>
  <c r="R19" i="2"/>
  <c r="X19" i="2" s="1"/>
  <c r="AQ48" i="2"/>
  <c r="AP48" i="2"/>
  <c r="AN24" i="2"/>
  <c r="AJ24" i="2"/>
  <c r="AB23" i="2"/>
  <c r="AF23" i="2"/>
  <c r="AN22" i="2"/>
  <c r="AJ22" i="2"/>
  <c r="T54" i="2"/>
  <c r="AN30" i="2"/>
  <c r="AJ30" i="2"/>
  <c r="T12" i="2"/>
  <c r="T11" i="2"/>
  <c r="X11" i="2" s="1"/>
  <c r="AN32" i="2"/>
  <c r="AJ32" i="2"/>
  <c r="AN25" i="2"/>
  <c r="AJ25" i="2"/>
  <c r="Z16" i="2"/>
  <c r="R27" i="2"/>
  <c r="X27" i="2" s="1"/>
  <c r="R20" i="2"/>
  <c r="X20" i="2" s="1"/>
  <c r="AF37" i="2"/>
  <c r="AB37" i="2"/>
  <c r="AJ36" i="2"/>
  <c r="AN36" i="2" s="1"/>
  <c r="R15" i="2"/>
  <c r="X15" i="2" s="1"/>
  <c r="Z15" i="2"/>
  <c r="T23" i="2"/>
  <c r="AP40" i="2"/>
  <c r="AQ40" i="2"/>
  <c r="AF44" i="2"/>
  <c r="AB44" i="2"/>
  <c r="AN16" i="2"/>
  <c r="AJ16" i="2"/>
  <c r="Z30" i="2"/>
  <c r="AP28" i="2"/>
  <c r="AQ28" i="2"/>
  <c r="T46" i="2"/>
  <c r="AN13" i="2"/>
  <c r="AJ13" i="2"/>
  <c r="AN17" i="2"/>
  <c r="AJ17" i="2"/>
  <c r="AN19" i="2"/>
  <c r="AJ19" i="2"/>
  <c r="AF40" i="2"/>
  <c r="AB40" i="2"/>
  <c r="AJ26" i="2"/>
  <c r="AN26" i="2"/>
  <c r="AJ18" i="2"/>
  <c r="AN18" i="2"/>
  <c r="AN34" i="2"/>
  <c r="AJ34" i="2"/>
  <c r="AN38" i="2"/>
  <c r="AJ38" i="2"/>
  <c r="AP44" i="2"/>
  <c r="AQ44" i="2"/>
  <c r="T37" i="2" l="1"/>
  <c r="X37" i="2"/>
  <c r="AQ37" i="2" s="1"/>
  <c r="T24" i="2"/>
  <c r="X24" i="2"/>
  <c r="AQ24" i="2" s="1"/>
  <c r="T21" i="2"/>
  <c r="X21" i="2"/>
  <c r="AQ21" i="2" s="1"/>
  <c r="T25" i="2"/>
  <c r="X25" i="2"/>
  <c r="AQ25" i="2" s="1"/>
  <c r="T36" i="2"/>
  <c r="X36" i="2"/>
  <c r="AP36" i="2" s="1"/>
  <c r="T32" i="2"/>
  <c r="X32" i="2"/>
  <c r="AQ32" i="2" s="1"/>
  <c r="AB35" i="2"/>
  <c r="AF38" i="2"/>
  <c r="AF34" i="2"/>
  <c r="AB18" i="2"/>
  <c r="AB29" i="2"/>
  <c r="AB26" i="2"/>
  <c r="AQ42" i="2"/>
  <c r="AB31" i="2"/>
  <c r="I10" i="18"/>
  <c r="AP45" i="2"/>
  <c r="AQ45" i="2"/>
  <c r="AQ49" i="2"/>
  <c r="AP49" i="2"/>
  <c r="AQ51" i="2"/>
  <c r="AP51" i="2"/>
  <c r="AQ47" i="2"/>
  <c r="AP47" i="2"/>
  <c r="AQ11" i="2"/>
  <c r="AP11" i="2"/>
  <c r="AQ35" i="2"/>
  <c r="AP35" i="2"/>
  <c r="AQ13" i="2"/>
  <c r="AP13" i="2"/>
  <c r="AP34" i="2"/>
  <c r="AQ34" i="2"/>
  <c r="AQ38" i="2"/>
  <c r="AP38" i="2"/>
  <c r="AQ16" i="2"/>
  <c r="AP16" i="2"/>
  <c r="AQ17" i="2"/>
  <c r="AP17" i="2"/>
  <c r="AP24" i="2"/>
  <c r="AQ18" i="2"/>
  <c r="AP18" i="2"/>
  <c r="AF16" i="2"/>
  <c r="AB16" i="2"/>
  <c r="AQ12" i="2"/>
  <c r="AP12" i="2"/>
  <c r="AQ30" i="2"/>
  <c r="AP30" i="2"/>
  <c r="AP29" i="2"/>
  <c r="AQ29" i="2"/>
  <c r="AB13" i="2"/>
  <c r="AF13" i="2" s="1"/>
  <c r="AQ46" i="2"/>
  <c r="AP46" i="2"/>
  <c r="AQ54" i="2"/>
  <c r="AP54" i="2"/>
  <c r="AB17" i="2"/>
  <c r="AF17" i="2"/>
  <c r="AB15" i="2"/>
  <c r="AF15" i="2" s="1"/>
  <c r="T20" i="2"/>
  <c r="T14" i="2"/>
  <c r="AF30" i="2"/>
  <c r="AB30" i="2"/>
  <c r="AQ23" i="2"/>
  <c r="AP23" i="2"/>
  <c r="T15" i="2"/>
  <c r="T27" i="2"/>
  <c r="T19" i="2"/>
  <c r="T22" i="2"/>
  <c r="AQ31" i="2"/>
  <c r="AP31" i="2"/>
  <c r="AQ26" i="2"/>
  <c r="AP26" i="2"/>
  <c r="AP37" i="2" l="1"/>
  <c r="AP21" i="2"/>
  <c r="AQ36" i="2"/>
  <c r="AP32" i="2"/>
  <c r="AP25" i="2"/>
  <c r="I11" i="18"/>
  <c r="AP19" i="2"/>
  <c r="AQ19" i="2"/>
  <c r="AQ22" i="2"/>
  <c r="AP22" i="2"/>
  <c r="AQ15" i="2"/>
  <c r="AP15" i="2"/>
  <c r="AQ14" i="2"/>
  <c r="AP14" i="2"/>
  <c r="AP27" i="2"/>
  <c r="AQ27" i="2"/>
  <c r="AQ20" i="2"/>
  <c r="AP20" i="2"/>
  <c r="I12" i="18" l="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3" i="18" s="1"/>
  <c r="I62" i="18" l="1"/>
  <c r="I64" i="18" l="1"/>
  <c r="I65" i="18" s="1"/>
  <c r="I66" i="18" s="1"/>
  <c r="I67" i="18" s="1"/>
  <c r="I68" i="18" s="1"/>
  <c r="I69" i="18" s="1"/>
  <c r="I70" i="18" s="1"/>
  <c r="I71" i="18" s="1"/>
  <c r="I72" i="18" s="1"/>
  <c r="I73" i="18" s="1"/>
  <c r="I74" i="18" s="1"/>
  <c r="I75" i="18" s="1"/>
  <c r="I76" i="18" s="1"/>
  <c r="I77" i="18" s="1"/>
  <c r="I78" i="18" s="1"/>
  <c r="I79" i="18" s="1"/>
  <c r="I80" i="18" s="1"/>
  <c r="I81" i="18" s="1"/>
  <c r="I82" i="18" s="1"/>
  <c r="I83" i="18" s="1"/>
  <c r="I84" i="18" s="1"/>
  <c r="I85" i="18" s="1"/>
  <c r="I86" i="18" s="1"/>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I107" i="18" s="1"/>
  <c r="I108" i="18" s="1"/>
  <c r="I109" i="18" s="1"/>
  <c r="I110" i="18" s="1"/>
  <c r="I111" i="18" s="1"/>
  <c r="I112" i="18" s="1"/>
  <c r="I113" i="18" s="1"/>
  <c r="I114" i="18" s="1"/>
  <c r="I115" i="18" s="1"/>
  <c r="I116" i="18" s="1"/>
  <c r="I117" i="18" s="1"/>
  <c r="I118" i="18" s="1"/>
  <c r="I119" i="18" s="1"/>
  <c r="I120" i="18" s="1"/>
  <c r="I121" i="18" s="1"/>
  <c r="I122" i="18" s="1"/>
  <c r="I123" i="18" s="1"/>
  <c r="I124" i="18" s="1"/>
  <c r="I125" i="18" s="1"/>
  <c r="I126" i="18" s="1"/>
  <c r="I127" i="18" s="1"/>
  <c r="I128" i="18" s="1"/>
  <c r="I129" i="18" s="1"/>
  <c r="I130" i="18" s="1"/>
  <c r="I131" i="18" s="1"/>
  <c r="I132" i="18" s="1"/>
  <c r="I133" i="18" s="1"/>
  <c r="I134" i="18" s="1"/>
  <c r="I135" i="18" s="1"/>
  <c r="I136" i="18" s="1"/>
  <c r="I137" i="18" s="1"/>
  <c r="I138" i="18" s="1"/>
  <c r="I139" i="18" s="1"/>
  <c r="I140" i="18" s="1"/>
  <c r="I141" i="18" s="1"/>
  <c r="I142" i="18" s="1"/>
  <c r="I143" i="18" s="1"/>
  <c r="I144" i="18" s="1"/>
  <c r="I145" i="18" s="1"/>
  <c r="I146" i="18" s="1"/>
  <c r="I147" i="18" s="1"/>
  <c r="I148" i="18" s="1"/>
  <c r="I149" i="18" s="1"/>
  <c r="I150" i="18" s="1"/>
  <c r="I151" i="18" s="1"/>
  <c r="I152" i="18" s="1"/>
  <c r="I153" i="18" s="1"/>
  <c r="I154" i="18" s="1"/>
  <c r="I155" i="18" s="1"/>
  <c r="I156" i="18" s="1"/>
  <c r="I157" i="18" s="1"/>
  <c r="I158" i="18" s="1"/>
  <c r="I159" i="18" s="1"/>
  <c r="I160" i="18" s="1"/>
  <c r="I161" i="18" s="1"/>
  <c r="I162" i="18" s="1"/>
  <c r="I163" i="18" s="1"/>
  <c r="I164" i="18" s="1"/>
  <c r="I165" i="18" s="1"/>
  <c r="I166" i="18" s="1"/>
  <c r="I167" i="18" s="1"/>
  <c r="I168" i="18" s="1"/>
  <c r="I169" i="18" s="1"/>
  <c r="I170" i="18" s="1"/>
  <c r="I171" i="18" s="1"/>
  <c r="I172" i="18" s="1"/>
  <c r="I173" i="18" s="1"/>
  <c r="I174" i="18" s="1"/>
  <c r="I175" i="18" s="1"/>
  <c r="I176" i="18" s="1"/>
  <c r="I177" i="18" s="1"/>
  <c r="I178" i="18" s="1"/>
  <c r="I179" i="18" s="1"/>
  <c r="I180" i="18" s="1"/>
  <c r="I181" i="18" s="1"/>
  <c r="I182" i="18" s="1"/>
  <c r="I183" i="18" s="1"/>
  <c r="I184" i="18" s="1"/>
  <c r="I185" i="18" s="1"/>
  <c r="I186" i="18" s="1"/>
  <c r="I187" i="18" s="1"/>
  <c r="I188" i="18" s="1"/>
  <c r="I189" i="18" s="1"/>
  <c r="I190" i="18" s="1"/>
  <c r="I191" i="18" s="1"/>
  <c r="I192" i="18" s="1"/>
  <c r="I193" i="18" s="1"/>
  <c r="I194" i="18" s="1"/>
  <c r="I195" i="18" s="1"/>
  <c r="I196" i="18" s="1"/>
  <c r="I197" i="18" s="1"/>
  <c r="I198" i="18" s="1"/>
  <c r="I199" i="18" s="1"/>
  <c r="I200" i="18" s="1"/>
  <c r="I201" i="18" s="1"/>
  <c r="I202" i="18" s="1"/>
  <c r="I203" i="18" s="1"/>
  <c r="I204" i="18" s="1"/>
  <c r="I205" i="18" s="1"/>
  <c r="I206" i="18" s="1"/>
  <c r="I207" i="18" s="1"/>
  <c r="I208" i="18" s="1"/>
  <c r="I209" i="18" s="1"/>
  <c r="I210" i="18" s="1"/>
  <c r="I211" i="18" s="1"/>
  <c r="I212" i="18" s="1"/>
  <c r="I213" i="18" s="1"/>
  <c r="I214" i="18" s="1"/>
  <c r="I215" i="18" s="1"/>
  <c r="I216" i="18" s="1"/>
  <c r="I217" i="18" s="1"/>
  <c r="I218" i="18" s="1"/>
  <c r="I219" i="18" s="1"/>
  <c r="I220" i="18" s="1"/>
  <c r="I221" i="18" s="1"/>
  <c r="I222" i="18" s="1"/>
  <c r="I223" i="18" s="1"/>
  <c r="I224" i="18" s="1"/>
  <c r="I225" i="18" s="1"/>
  <c r="I226" i="18" s="1"/>
  <c r="I227" i="18" s="1"/>
  <c r="I228" i="18" s="1"/>
  <c r="I229" i="18" s="1"/>
  <c r="I230" i="18" s="1"/>
  <c r="I231" i="18" s="1"/>
  <c r="I232" i="18" s="1"/>
  <c r="I233" i="18" s="1"/>
  <c r="I234" i="18" s="1"/>
  <c r="I235" i="18" s="1"/>
  <c r="I236" i="18" s="1"/>
  <c r="I237" i="18" s="1"/>
  <c r="I238" i="18" s="1"/>
  <c r="I239" i="18" s="1"/>
  <c r="I240" i="18" s="1"/>
  <c r="I241" i="18" s="1"/>
  <c r="I242" i="18" s="1"/>
  <c r="I243" i="18" s="1"/>
  <c r="I244" i="18" s="1"/>
  <c r="I245" i="18" s="1"/>
  <c r="I246" i="18" s="1"/>
  <c r="I247" i="18" s="1"/>
  <c r="I248" i="18" s="1"/>
  <c r="I249" i="18" s="1"/>
  <c r="I250" i="18" s="1"/>
  <c r="I251" i="18" s="1"/>
  <c r="I252" i="18" s="1"/>
  <c r="I253" i="18" s="1"/>
  <c r="I254" i="18" s="1"/>
  <c r="I255" i="18" s="1"/>
  <c r="I256" i="18" s="1"/>
  <c r="I257" i="18" s="1"/>
  <c r="I258" i="18" s="1"/>
  <c r="I259" i="18" s="1"/>
  <c r="I260" i="18" s="1"/>
  <c r="I261" i="18" s="1"/>
  <c r="I262" i="18" s="1"/>
  <c r="I263" i="18" s="1"/>
  <c r="I264" i="18" s="1"/>
  <c r="I265" i="18" s="1"/>
  <c r="I266" i="18" s="1"/>
  <c r="I267" i="18" s="1"/>
  <c r="I268" i="18" s="1"/>
  <c r="I269" i="18" s="1"/>
  <c r="I270" i="18" s="1"/>
  <c r="I271" i="18" s="1"/>
  <c r="I272" i="18" s="1"/>
  <c r="I273" i="18" s="1"/>
  <c r="I274" i="18" s="1"/>
  <c r="I275" i="18" s="1"/>
  <c r="I276" i="18" s="1"/>
  <c r="I277" i="18" s="1"/>
  <c r="I278" i="18" s="1"/>
  <c r="I279" i="18" s="1"/>
  <c r="I280" i="18" s="1"/>
  <c r="I281" i="18" s="1"/>
  <c r="I282" i="18" s="1"/>
  <c r="I283" i="18" s="1"/>
  <c r="I284" i="18" s="1"/>
  <c r="I285" i="18" s="1"/>
  <c r="I286" i="18" s="1"/>
  <c r="I287" i="18" s="1"/>
  <c r="I288" i="18" s="1"/>
  <c r="I289" i="18" s="1"/>
  <c r="I290" i="18" s="1"/>
  <c r="I291" i="18" s="1"/>
  <c r="I292" i="18" s="1"/>
  <c r="I293" i="18" s="1"/>
  <c r="I294" i="18" s="1"/>
  <c r="I295" i="18" s="1"/>
  <c r="I296" i="18" s="1"/>
  <c r="I297" i="18" s="1"/>
  <c r="I298" i="18" s="1"/>
  <c r="I299" i="18" s="1"/>
  <c r="I300" i="18" s="1"/>
  <c r="I301" i="18" s="1"/>
  <c r="I302" i="18" s="1"/>
  <c r="I303" i="18" s="1"/>
  <c r="I304" i="18" s="1"/>
  <c r="I305" i="18" s="1"/>
  <c r="I306" i="18" s="1"/>
  <c r="I307" i="18" s="1"/>
  <c r="I308" i="18" s="1"/>
  <c r="I309" i="18" s="1"/>
  <c r="I310" i="18" s="1"/>
  <c r="I311" i="18" s="1"/>
  <c r="I312" i="18" s="1"/>
  <c r="I313" i="18" s="1"/>
  <c r="I314" i="18" s="1"/>
  <c r="I315" i="18" s="1"/>
  <c r="I316" i="18" s="1"/>
  <c r="I317" i="18" s="1"/>
  <c r="I318" i="18" s="1"/>
  <c r="I319" i="18" s="1"/>
  <c r="I320" i="18" s="1"/>
  <c r="I321" i="18" s="1"/>
  <c r="I322" i="18" s="1"/>
  <c r="I323" i="18" s="1"/>
  <c r="I324" i="18" s="1"/>
  <c r="I325" i="18" s="1"/>
  <c r="I326" i="18" s="1"/>
  <c r="I327" i="18" s="1"/>
  <c r="I328" i="18" s="1"/>
  <c r="I329" i="18" s="1"/>
  <c r="I330" i="18" s="1"/>
  <c r="I331" i="18" s="1"/>
  <c r="I332" i="18" s="1"/>
  <c r="I333" i="18" s="1"/>
  <c r="I334" i="18" s="1"/>
  <c r="I335" i="18" s="1"/>
  <c r="I336" i="18" s="1"/>
  <c r="I337" i="18" s="1"/>
  <c r="I338" i="18" s="1"/>
  <c r="I339" i="18" s="1"/>
  <c r="I340" i="18" s="1"/>
  <c r="I341" i="18" s="1"/>
  <c r="I342" i="18" s="1"/>
  <c r="I343" i="18" s="1"/>
  <c r="I344" i="18" s="1"/>
  <c r="I345" i="18" s="1"/>
  <c r="I346" i="18" s="1"/>
  <c r="I347" i="18" s="1"/>
  <c r="I348" i="18" s="1"/>
  <c r="I349" i="18" s="1"/>
  <c r="I350" i="18" s="1"/>
  <c r="I351" i="18" s="1"/>
  <c r="I352" i="18" s="1"/>
  <c r="I353" i="18" s="1"/>
  <c r="I354" i="18" s="1"/>
  <c r="I355" i="18" s="1"/>
  <c r="I356" i="18" s="1"/>
  <c r="I357" i="18" s="1"/>
  <c r="I358" i="18" s="1"/>
  <c r="I359" i="18" s="1"/>
  <c r="I360" i="18" s="1"/>
  <c r="I361" i="18" s="1"/>
  <c r="I362" i="18" s="1"/>
  <c r="I363" i="18" s="1"/>
  <c r="I364" i="18" s="1"/>
  <c r="I365" i="18" s="1"/>
  <c r="I366" i="18" s="1"/>
  <c r="I367" i="18" s="1"/>
  <c r="I368" i="18" s="1"/>
  <c r="I369" i="18" s="1"/>
  <c r="I370" i="18" s="1"/>
  <c r="I371" i="18" s="1"/>
  <c r="I372" i="18" s="1"/>
  <c r="I373" i="18" s="1"/>
  <c r="I374" i="18" s="1"/>
  <c r="I375" i="18" s="1"/>
  <c r="I376" i="18" s="1"/>
  <c r="I377" i="18" s="1"/>
  <c r="I378" i="18" s="1"/>
  <c r="I379" i="18" s="1"/>
  <c r="I380" i="18" s="1"/>
  <c r="I381" i="18" s="1"/>
  <c r="I382" i="18" s="1"/>
  <c r="I383" i="18" s="1"/>
  <c r="I384" i="18" s="1"/>
  <c r="I385" i="18" s="1"/>
  <c r="I386" i="18" s="1"/>
  <c r="I387" i="18" s="1"/>
  <c r="I388" i="18" s="1"/>
  <c r="I389" i="18" s="1"/>
  <c r="I390" i="18" s="1"/>
  <c r="I391" i="18" s="1"/>
  <c r="I392" i="18" s="1"/>
  <c r="I393" i="18" s="1"/>
  <c r="I394" i="18" s="1"/>
  <c r="I395" i="18" s="1"/>
  <c r="I396" i="18" s="1"/>
  <c r="I397" i="18" s="1"/>
  <c r="I398" i="18" s="1"/>
  <c r="I399" i="18" s="1"/>
  <c r="I400" i="18" s="1"/>
  <c r="I401" i="18" s="1"/>
  <c r="I402" i="18" s="1"/>
  <c r="I403" i="18" s="1"/>
  <c r="I404" i="18" s="1"/>
  <c r="I405" i="18" s="1"/>
  <c r="I406" i="18" s="1"/>
  <c r="I407" i="18" s="1"/>
  <c r="I408" i="18" s="1"/>
  <c r="I409" i="18" s="1"/>
  <c r="I410" i="18" s="1"/>
  <c r="I411" i="18" s="1"/>
  <c r="I412" i="18" s="1"/>
  <c r="I413" i="18" s="1"/>
  <c r="I414" i="18" s="1"/>
  <c r="I415" i="18" s="1"/>
  <c r="I416" i="18" s="1"/>
  <c r="I417" i="18" s="1"/>
  <c r="I418" i="18" s="1"/>
  <c r="I419" i="18" s="1"/>
  <c r="I420" i="18" s="1"/>
  <c r="I421" i="18" s="1"/>
  <c r="I422" i="18" s="1"/>
  <c r="I423" i="18" s="1"/>
  <c r="I424" i="18" s="1"/>
  <c r="I425" i="18" s="1"/>
  <c r="I426" i="18" s="1"/>
  <c r="I427" i="18" s="1"/>
  <c r="I428" i="18" s="1"/>
  <c r="I429" i="18" s="1"/>
  <c r="I430" i="18" s="1"/>
  <c r="I431" i="18" s="1"/>
  <c r="I432" i="18" s="1"/>
  <c r="I433" i="18" s="1"/>
  <c r="I434" i="18" s="1"/>
  <c r="I435" i="18" s="1"/>
  <c r="I436" i="18" s="1"/>
  <c r="I437" i="18" s="1"/>
  <c r="I438" i="18" s="1"/>
  <c r="I439" i="18" s="1"/>
  <c r="I440" i="18" s="1"/>
  <c r="I441" i="18" s="1"/>
  <c r="I442" i="18" s="1"/>
  <c r="I443" i="18" s="1"/>
  <c r="I444" i="18" s="1"/>
  <c r="I445" i="18" s="1"/>
  <c r="I446" i="18" s="1"/>
  <c r="I447" i="18" s="1"/>
  <c r="I448" i="18" s="1"/>
  <c r="I449" i="18" s="1"/>
  <c r="I450" i="18" s="1"/>
  <c r="I451" i="18" s="1"/>
  <c r="I452" i="18" s="1"/>
  <c r="I453" i="18" s="1"/>
  <c r="I454" i="18" s="1"/>
  <c r="I455" i="18" s="1"/>
  <c r="I456" i="18" s="1"/>
  <c r="I457" i="18" s="1"/>
  <c r="I458" i="18" s="1"/>
  <c r="I459" i="18" s="1"/>
  <c r="I460" i="18" s="1"/>
  <c r="I461" i="18" s="1"/>
  <c r="I462" i="18" s="1"/>
  <c r="I463" i="18" s="1"/>
  <c r="I464" i="18" s="1"/>
  <c r="I465" i="18" s="1"/>
  <c r="I466" i="18" s="1"/>
  <c r="I467" i="18" s="1"/>
  <c r="I468" i="18" s="1"/>
  <c r="I469" i="18" s="1"/>
  <c r="I470" i="18" s="1"/>
  <c r="I471" i="18" s="1"/>
  <c r="I472" i="18" s="1"/>
  <c r="I473" i="18" s="1"/>
  <c r="I474" i="18" s="1"/>
  <c r="I475" i="18" s="1"/>
  <c r="I476" i="18" s="1"/>
  <c r="I477" i="18" s="1"/>
  <c r="I478" i="18" s="1"/>
  <c r="I479" i="18" s="1"/>
  <c r="I480" i="18" s="1"/>
  <c r="I481" i="18" s="1"/>
  <c r="I482" i="18" s="1"/>
  <c r="I483" i="18" s="1"/>
  <c r="I484" i="18" s="1"/>
  <c r="I485" i="18" s="1"/>
  <c r="I486" i="18" s="1"/>
  <c r="I487" i="18" s="1"/>
  <c r="I488" i="18" s="1"/>
  <c r="I489" i="18" s="1"/>
  <c r="I490" i="18" s="1"/>
  <c r="I491" i="18" s="1"/>
  <c r="I492" i="18" s="1"/>
  <c r="I493" i="18" s="1"/>
  <c r="I494" i="18" s="1"/>
  <c r="I495" i="18" s="1"/>
  <c r="I496" i="18" s="1"/>
  <c r="I497" i="18" s="1"/>
  <c r="I498" i="18" s="1"/>
  <c r="I499" i="18" s="1"/>
  <c r="I500" i="18" s="1"/>
  <c r="I501" i="18" s="1"/>
  <c r="I502" i="18" s="1"/>
  <c r="I503" i="18" s="1"/>
  <c r="I504" i="18" s="1"/>
  <c r="I505" i="18" s="1"/>
  <c r="I506" i="18" s="1"/>
  <c r="I507" i="18" s="1"/>
  <c r="I508" i="18" s="1"/>
  <c r="I509" i="18" s="1"/>
  <c r="I510" i="18" s="1"/>
  <c r="I511" i="18" s="1"/>
  <c r="I512" i="18" s="1"/>
  <c r="I513" i="18" s="1"/>
  <c r="I514" i="18" s="1"/>
  <c r="I515" i="18" s="1"/>
  <c r="I516" i="18" s="1"/>
  <c r="I517" i="18" s="1"/>
  <c r="I518" i="18" s="1"/>
  <c r="I519" i="18" s="1"/>
  <c r="I520" i="18" s="1"/>
  <c r="I521" i="18" s="1"/>
  <c r="I522" i="18" s="1"/>
  <c r="I523" i="18" s="1"/>
  <c r="I524" i="18" s="1"/>
  <c r="I525" i="18" s="1"/>
  <c r="I526" i="18" s="1"/>
  <c r="I527" i="18" s="1"/>
  <c r="I528" i="18" s="1"/>
  <c r="I529" i="18" s="1"/>
  <c r="I530" i="18" s="1"/>
  <c r="I531" i="18" s="1"/>
  <c r="I532" i="18" s="1"/>
  <c r="I533" i="18" s="1"/>
  <c r="I534" i="18" s="1"/>
  <c r="I535" i="18" s="1"/>
  <c r="I536" i="18" s="1"/>
  <c r="I537" i="18" s="1"/>
  <c r="I538" i="18" s="1"/>
  <c r="I539" i="18" s="1"/>
  <c r="I540" i="18" s="1"/>
  <c r="I541" i="18" s="1"/>
  <c r="I542" i="18" s="1"/>
  <c r="I543" i="18" s="1"/>
  <c r="I544" i="18" s="1"/>
  <c r="I545" i="18" s="1"/>
  <c r="I546" i="18" s="1"/>
  <c r="I547" i="18" s="1"/>
  <c r="I548" i="18" s="1"/>
  <c r="I549" i="18" s="1"/>
  <c r="I550" i="18" s="1"/>
  <c r="I551" i="18" s="1"/>
  <c r="I552" i="18" s="1"/>
  <c r="I553" i="18" s="1"/>
  <c r="I554" i="18" s="1"/>
  <c r="I555" i="18" s="1"/>
  <c r="I556" i="18" s="1"/>
  <c r="I557" i="18" s="1"/>
  <c r="I558" i="18" s="1"/>
  <c r="I559" i="18" s="1"/>
  <c r="I560" i="18" s="1"/>
  <c r="I561" i="18" s="1"/>
  <c r="I562" i="18" s="1"/>
  <c r="I563" i="18" s="1"/>
  <c r="I564" i="18" s="1"/>
  <c r="I565" i="18" s="1"/>
  <c r="I566" i="18" s="1"/>
  <c r="I567" i="18" s="1"/>
  <c r="I568" i="18" s="1"/>
  <c r="I569" i="18" s="1"/>
  <c r="I570" i="18" s="1"/>
  <c r="I571" i="18" s="1"/>
  <c r="I572" i="18" s="1"/>
  <c r="I573" i="18" s="1"/>
  <c r="I574" i="18" s="1"/>
  <c r="I575" i="18" s="1"/>
  <c r="I576" i="18" s="1"/>
  <c r="I577" i="18" s="1"/>
  <c r="I578" i="18" s="1"/>
  <c r="I579" i="18" s="1"/>
  <c r="I580" i="18" s="1"/>
  <c r="I581" i="18" s="1"/>
  <c r="I582" i="18" s="1"/>
  <c r="I583" i="18" s="1"/>
  <c r="I584" i="18" s="1"/>
  <c r="I585" i="18" s="1"/>
  <c r="I586" i="18" s="1"/>
  <c r="I587" i="18" s="1"/>
  <c r="I588" i="18" s="1"/>
  <c r="I589" i="18" s="1"/>
  <c r="I590" i="18" s="1"/>
  <c r="I591" i="18" s="1"/>
  <c r="I592" i="18" s="1"/>
  <c r="I593" i="18" s="1"/>
  <c r="I594" i="18" s="1"/>
  <c r="I595" i="18" s="1"/>
  <c r="I596" i="18" s="1"/>
  <c r="I597" i="18" s="1"/>
  <c r="I598" i="18" s="1"/>
  <c r="I599" i="18" s="1"/>
  <c r="I600" i="18" s="1"/>
  <c r="I601" i="18" s="1"/>
  <c r="I602" i="18" s="1"/>
  <c r="I603" i="18" s="1"/>
  <c r="I604" i="18" s="1"/>
  <c r="I605" i="18" s="1"/>
  <c r="I606" i="18" s="1"/>
  <c r="I607" i="18" s="1"/>
  <c r="I608" i="18" s="1"/>
  <c r="I609" i="18" s="1"/>
  <c r="I610" i="18" s="1"/>
  <c r="I611" i="18" s="1"/>
  <c r="I612" i="18" s="1"/>
  <c r="I613" i="18" s="1"/>
  <c r="I614" i="18" s="1"/>
  <c r="I615" i="18" s="1"/>
  <c r="I616" i="18" s="1"/>
  <c r="I617" i="18" s="1"/>
  <c r="I618" i="18" s="1"/>
  <c r="I619" i="18" s="1"/>
  <c r="I620" i="18" s="1"/>
  <c r="I621" i="18" s="1"/>
  <c r="I622" i="18" s="1"/>
  <c r="I623" i="18" s="1"/>
  <c r="I624" i="18" s="1"/>
  <c r="I625" i="18" s="1"/>
  <c r="I626" i="18" s="1"/>
  <c r="I627" i="18" s="1"/>
  <c r="I628" i="18" s="1"/>
  <c r="I629" i="18" s="1"/>
  <c r="I630" i="18" s="1"/>
  <c r="I631" i="18" s="1"/>
  <c r="I632" i="18" s="1"/>
  <c r="I633" i="18" s="1"/>
  <c r="I634" i="18" s="1"/>
  <c r="I635" i="18" s="1"/>
  <c r="I636" i="18" s="1"/>
  <c r="I637" i="18" s="1"/>
  <c r="I638" i="18" s="1"/>
  <c r="I639" i="18" s="1"/>
  <c r="I640" i="18" s="1"/>
  <c r="I641" i="18" s="1"/>
  <c r="I642" i="18" s="1"/>
  <c r="I643" i="18" s="1"/>
  <c r="I644" i="18" s="1"/>
  <c r="I645" i="18" s="1"/>
  <c r="I646" i="18" s="1"/>
  <c r="I647" i="18" s="1"/>
  <c r="I648" i="18" s="1"/>
  <c r="I649" i="18" s="1"/>
  <c r="I650" i="18" s="1"/>
  <c r="I651" i="18" s="1"/>
  <c r="I652" i="18" s="1"/>
  <c r="I653" i="18" s="1"/>
  <c r="I654" i="18" s="1"/>
  <c r="I655" i="18" s="1"/>
  <c r="I656" i="18" s="1"/>
  <c r="I657" i="18" s="1"/>
  <c r="I658" i="18" s="1"/>
  <c r="I659" i="18" s="1"/>
  <c r="I660" i="18" s="1"/>
  <c r="I661" i="18" s="1"/>
  <c r="I662" i="18" s="1"/>
  <c r="I663" i="18" s="1"/>
  <c r="I664" i="18" s="1"/>
  <c r="I665" i="18" s="1"/>
  <c r="I666" i="18" s="1"/>
  <c r="I667" i="18" s="1"/>
  <c r="I668" i="18" s="1"/>
  <c r="I669" i="18" s="1"/>
  <c r="I670" i="18" s="1"/>
  <c r="I671" i="18" s="1"/>
  <c r="I672" i="18" s="1"/>
  <c r="I673" i="18" s="1"/>
  <c r="I674" i="18" s="1"/>
  <c r="I675" i="18" s="1"/>
  <c r="I676" i="18" s="1"/>
  <c r="I677" i="18" s="1"/>
  <c r="I678" i="18" s="1"/>
  <c r="I679" i="18" s="1"/>
  <c r="I680" i="18" s="1"/>
  <c r="I681" i="18" s="1"/>
  <c r="I682" i="18" s="1"/>
  <c r="I683" i="18" s="1"/>
  <c r="I684" i="18" s="1"/>
  <c r="I685" i="18" s="1"/>
  <c r="I686" i="18" s="1"/>
  <c r="I687" i="18" s="1"/>
  <c r="I688" i="18" s="1"/>
  <c r="I689" i="18" s="1"/>
  <c r="I690" i="18" s="1"/>
  <c r="I691" i="18" s="1"/>
  <c r="I692" i="18" s="1"/>
  <c r="I693" i="18" s="1"/>
  <c r="I694" i="18" s="1"/>
  <c r="I695" i="18" s="1"/>
  <c r="I696" i="18" s="1"/>
  <c r="I697" i="18" s="1"/>
  <c r="I698" i="18" s="1"/>
  <c r="I699" i="18" s="1"/>
  <c r="I700" i="18" s="1"/>
  <c r="I701" i="18" s="1"/>
  <c r="I702" i="18" s="1"/>
  <c r="I703" i="18" s="1"/>
  <c r="I704" i="18" s="1"/>
  <c r="I705" i="18" s="1"/>
  <c r="I706" i="18" s="1"/>
  <c r="I707" i="18" s="1"/>
  <c r="I708" i="18" s="1"/>
  <c r="I709" i="18" s="1"/>
  <c r="I710" i="18" s="1"/>
  <c r="I711" i="18" s="1"/>
  <c r="I712" i="18" s="1"/>
  <c r="I713" i="18" s="1"/>
  <c r="I714" i="18" s="1"/>
  <c r="I715" i="18" s="1"/>
  <c r="I716" i="18" s="1"/>
  <c r="I717" i="18" s="1"/>
  <c r="I718" i="18" s="1"/>
  <c r="I719" i="18" s="1"/>
  <c r="I720" i="18" s="1"/>
  <c r="I721" i="18" s="1"/>
  <c r="I722" i="18" s="1"/>
  <c r="I723" i="18" s="1"/>
  <c r="I724" i="18" s="1"/>
  <c r="I725" i="18" s="1"/>
  <c r="I726" i="18" s="1"/>
  <c r="I727" i="18" s="1"/>
  <c r="I728" i="18" s="1"/>
  <c r="I729" i="18" s="1"/>
  <c r="I730" i="18" s="1"/>
  <c r="I731" i="18" s="1"/>
  <c r="I732" i="18" s="1"/>
  <c r="I733" i="18" s="1"/>
  <c r="I734" i="18" s="1"/>
  <c r="I735" i="18" s="1"/>
  <c r="I736" i="18" s="1"/>
  <c r="I737" i="18" s="1"/>
  <c r="I738" i="18" s="1"/>
  <c r="I739" i="18" s="1"/>
  <c r="I740" i="18" s="1"/>
  <c r="I741" i="18" s="1"/>
  <c r="I742" i="18" s="1"/>
  <c r="I743" i="18" s="1"/>
  <c r="I744" i="18" s="1"/>
  <c r="I745" i="18" s="1"/>
  <c r="I746" i="18" s="1"/>
  <c r="I747" i="18" s="1"/>
  <c r="I748" i="18" s="1"/>
  <c r="I749" i="18" s="1"/>
  <c r="I750" i="18" s="1"/>
  <c r="I751" i="18" s="1"/>
  <c r="I752" i="18" s="1"/>
  <c r="I753" i="18" s="1"/>
  <c r="I754" i="18" s="1"/>
  <c r="I755" i="18" s="1"/>
  <c r="I756" i="18" s="1"/>
  <c r="I757" i="18" s="1"/>
  <c r="I758" i="18" s="1"/>
  <c r="I759" i="18" s="1"/>
  <c r="I760" i="18" s="1"/>
  <c r="I761" i="18" s="1"/>
  <c r="I762" i="18" s="1"/>
  <c r="I763" i="18" s="1"/>
  <c r="I764" i="18" s="1"/>
  <c r="I765" i="18" s="1"/>
  <c r="I766" i="18" s="1"/>
  <c r="I767" i="18" s="1"/>
  <c r="I768" i="18" s="1"/>
  <c r="I769" i="18" s="1"/>
  <c r="I770" i="18" s="1"/>
  <c r="I771" i="18" s="1"/>
  <c r="I772" i="18" s="1"/>
  <c r="I773" i="18" s="1"/>
  <c r="I774" i="18" s="1"/>
  <c r="I775" i="18" s="1"/>
  <c r="I776" i="18" s="1"/>
  <c r="I777" i="18" s="1"/>
  <c r="I778" i="18" s="1"/>
  <c r="I779" i="18" s="1"/>
  <c r="I780" i="18" s="1"/>
  <c r="I781" i="18" s="1"/>
  <c r="I782" i="18" s="1"/>
  <c r="I783" i="18" s="1"/>
  <c r="I784" i="18" s="1"/>
  <c r="I785" i="18" s="1"/>
  <c r="I786" i="18" s="1"/>
  <c r="I787" i="18" s="1"/>
  <c r="I788" i="18" s="1"/>
  <c r="I789" i="18" s="1"/>
  <c r="I790" i="18" s="1"/>
  <c r="I791" i="18" s="1"/>
  <c r="I792" i="18" s="1"/>
  <c r="I793" i="18" s="1"/>
  <c r="I794" i="18" s="1"/>
  <c r="I795" i="18" s="1"/>
  <c r="I796" i="18" s="1"/>
  <c r="I797" i="18" s="1"/>
  <c r="I798" i="18" s="1"/>
  <c r="I799" i="18" s="1"/>
  <c r="I800" i="18" s="1"/>
  <c r="I801" i="18" s="1"/>
  <c r="I802" i="18" s="1"/>
  <c r="I803" i="18" s="1"/>
  <c r="I804" i="18" s="1"/>
  <c r="I805" i="18" s="1"/>
  <c r="I806" i="18" s="1"/>
  <c r="I807" i="18" s="1"/>
  <c r="I808" i="18" s="1"/>
  <c r="I809" i="18" s="1"/>
  <c r="I810" i="18" s="1"/>
  <c r="I811" i="18" s="1"/>
  <c r="I812" i="18" s="1"/>
  <c r="I813" i="18" s="1"/>
  <c r="I814" i="18" s="1"/>
  <c r="I815" i="18" s="1"/>
  <c r="I816" i="18" s="1"/>
  <c r="I817" i="18" s="1"/>
  <c r="I818" i="18" s="1"/>
  <c r="I819" i="18" s="1"/>
  <c r="I820" i="18" s="1"/>
  <c r="I821" i="18" s="1"/>
  <c r="I822" i="18" s="1"/>
  <c r="I823" i="18" s="1"/>
  <c r="I824" i="18" s="1"/>
  <c r="I825" i="18" s="1"/>
  <c r="I826" i="18" s="1"/>
  <c r="I827" i="18" s="1"/>
  <c r="I828" i="18" s="1"/>
  <c r="I829" i="18" s="1"/>
  <c r="I830" i="18" s="1"/>
  <c r="I831" i="18" s="1"/>
  <c r="I832" i="18" s="1"/>
  <c r="I833" i="18" s="1"/>
  <c r="I834" i="18" s="1"/>
  <c r="I835" i="18" s="1"/>
  <c r="I836" i="18" s="1"/>
  <c r="I837" i="18" s="1"/>
  <c r="I838" i="18" s="1"/>
  <c r="I839" i="18" s="1"/>
  <c r="I840" i="18" s="1"/>
  <c r="I841" i="18" s="1"/>
  <c r="I842" i="18" s="1"/>
  <c r="I843" i="18" s="1"/>
  <c r="I844" i="18" s="1"/>
  <c r="I845" i="18" s="1"/>
  <c r="I846" i="18" s="1"/>
  <c r="I847" i="18" s="1"/>
  <c r="I848" i="18" s="1"/>
  <c r="I849" i="18" s="1"/>
  <c r="I850" i="18" s="1"/>
  <c r="I851" i="18" s="1"/>
  <c r="I852" i="18" s="1"/>
  <c r="I853" i="18" s="1"/>
  <c r="I854" i="18" s="1"/>
  <c r="I855" i="18" s="1"/>
  <c r="I856" i="18" s="1"/>
  <c r="I857" i="18" s="1"/>
  <c r="I858" i="18" s="1"/>
  <c r="I859" i="18" s="1"/>
  <c r="I860" i="18" s="1"/>
  <c r="I861" i="18" s="1"/>
  <c r="I862" i="18" s="1"/>
  <c r="I863" i="18" s="1"/>
  <c r="I864" i="18" s="1"/>
  <c r="I865" i="18" s="1"/>
  <c r="I866" i="18" s="1"/>
  <c r="I867" i="18" s="1"/>
  <c r="I868" i="18" s="1"/>
  <c r="I869" i="18" s="1"/>
  <c r="I870" i="18" s="1"/>
  <c r="I871" i="18" s="1"/>
  <c r="I872" i="18" s="1"/>
  <c r="I873" i="18" s="1"/>
  <c r="I874" i="18" s="1"/>
  <c r="I875" i="18" s="1"/>
  <c r="I876" i="18" s="1"/>
  <c r="I877" i="18" s="1"/>
  <c r="I878" i="18" s="1"/>
  <c r="I879" i="18" s="1"/>
  <c r="I880" i="18" s="1"/>
  <c r="I881" i="18" s="1"/>
  <c r="I882" i="18" s="1"/>
  <c r="I883" i="18" s="1"/>
  <c r="I884" i="18" s="1"/>
  <c r="I885" i="18" s="1"/>
  <c r="I886" i="18" s="1"/>
  <c r="I887" i="18" s="1"/>
  <c r="I888" i="18" s="1"/>
  <c r="I889" i="18" s="1"/>
  <c r="I890" i="18" s="1"/>
  <c r="I891" i="18" s="1"/>
  <c r="I892" i="18" s="1"/>
  <c r="I893" i="18" s="1"/>
  <c r="I894" i="18" s="1"/>
  <c r="I895" i="18" s="1"/>
  <c r="I896" i="18" s="1"/>
  <c r="I897" i="18" s="1"/>
  <c r="I898" i="18" s="1"/>
  <c r="I899" i="18" s="1"/>
  <c r="I900" i="18" s="1"/>
  <c r="I901" i="18" s="1"/>
  <c r="I902" i="18" s="1"/>
  <c r="I903" i="18" s="1"/>
  <c r="I904" i="18" s="1"/>
  <c r="I905" i="18" s="1"/>
  <c r="I906" i="18" s="1"/>
  <c r="I907" i="18" s="1"/>
  <c r="I908" i="18" s="1"/>
  <c r="I909" i="18" s="1"/>
  <c r="I910" i="18" s="1"/>
  <c r="I911" i="18" s="1"/>
  <c r="I912" i="18" s="1"/>
  <c r="I913" i="18" s="1"/>
  <c r="I914" i="18" s="1"/>
  <c r="I915" i="18" s="1"/>
  <c r="I916" i="18" s="1"/>
  <c r="I917" i="18" s="1"/>
  <c r="I918" i="18" s="1"/>
  <c r="I919" i="18" s="1"/>
  <c r="I920" i="18" s="1"/>
  <c r="I921" i="18" s="1"/>
  <c r="I922" i="18" s="1"/>
  <c r="I923" i="18" s="1"/>
  <c r="I924" i="18" s="1"/>
  <c r="I925" i="18" s="1"/>
  <c r="I926" i="18" s="1"/>
  <c r="I927" i="18" s="1"/>
  <c r="I928" i="18" s="1"/>
  <c r="I929" i="18" s="1"/>
  <c r="I930" i="18" s="1"/>
  <c r="I931" i="18" s="1"/>
  <c r="I932" i="18" s="1"/>
  <c r="I933" i="18" s="1"/>
  <c r="I934" i="18" s="1"/>
  <c r="I935" i="18" s="1"/>
  <c r="I936" i="18" s="1"/>
  <c r="I937" i="18" s="1"/>
  <c r="I938" i="18" s="1"/>
  <c r="I939" i="18" s="1"/>
  <c r="I940" i="18" s="1"/>
  <c r="I941" i="18" s="1"/>
  <c r="I942" i="18" s="1"/>
  <c r="I943" i="18" s="1"/>
  <c r="I944" i="18" s="1"/>
  <c r="I945" i="18" s="1"/>
  <c r="I946" i="18" s="1"/>
  <c r="I947" i="18" s="1"/>
  <c r="I948" i="18" s="1"/>
  <c r="I949" i="18" s="1"/>
  <c r="I950" i="18" s="1"/>
  <c r="I951" i="18" s="1"/>
  <c r="I952" i="18" s="1"/>
  <c r="I953" i="18" s="1"/>
  <c r="I954" i="18" s="1"/>
  <c r="I955" i="18" s="1"/>
  <c r="I956" i="18" s="1"/>
  <c r="I957" i="18" s="1"/>
  <c r="I958" i="18" s="1"/>
  <c r="I959" i="18" s="1"/>
  <c r="I960" i="18" s="1"/>
  <c r="I961" i="18" s="1"/>
  <c r="I962" i="18" s="1"/>
  <c r="I963" i="18" s="1"/>
  <c r="I964" i="18" s="1"/>
  <c r="I965" i="18" s="1"/>
  <c r="I966" i="18" s="1"/>
  <c r="I967" i="18" s="1"/>
  <c r="I968" i="18" s="1"/>
  <c r="I969" i="18" s="1"/>
  <c r="I970" i="18" s="1"/>
  <c r="I971" i="18" s="1"/>
  <c r="I972" i="18" s="1"/>
  <c r="I973" i="18" s="1"/>
  <c r="I974" i="18" s="1"/>
  <c r="I975" i="18" s="1"/>
  <c r="I976" i="18" s="1"/>
  <c r="I977" i="18" s="1"/>
  <c r="I978" i="18" s="1"/>
  <c r="I979" i="18" s="1"/>
  <c r="I980" i="18" s="1"/>
  <c r="I981" i="18" s="1"/>
  <c r="I982" i="18" s="1"/>
  <c r="I983" i="18" s="1"/>
  <c r="I984" i="18" s="1"/>
  <c r="I985" i="18" s="1"/>
  <c r="I986" i="18" s="1"/>
  <c r="I987" i="18" s="1"/>
  <c r="I988" i="18" s="1"/>
  <c r="I989" i="18" s="1"/>
  <c r="I990" i="18" s="1"/>
  <c r="I991" i="18" s="1"/>
  <c r="I992" i="18" s="1"/>
  <c r="I993" i="18" s="1"/>
  <c r="I994" i="18" s="1"/>
  <c r="I995" i="18" s="1"/>
  <c r="I996" i="18" s="1"/>
  <c r="I997" i="18" s="1"/>
  <c r="I998" i="18" s="1"/>
  <c r="I999" i="18" s="1"/>
  <c r="I1000" i="18" s="1"/>
  <c r="I1001" i="18" s="1"/>
  <c r="I1002" i="18" s="1"/>
  <c r="I1003" i="18" s="1"/>
  <c r="I1004" i="18" s="1"/>
  <c r="I1005" i="18" s="1"/>
  <c r="I1006" i="18" s="1"/>
  <c r="I1007" i="18" s="1"/>
  <c r="I1008" i="18" s="1"/>
  <c r="I1009" i="18" s="1"/>
  <c r="I1010" i="18" s="1"/>
  <c r="I1011" i="18" s="1"/>
  <c r="I1012" i="18" s="1"/>
  <c r="I1013" i="18" s="1"/>
  <c r="I1014" i="18" s="1"/>
  <c r="I1015" i="18" s="1"/>
  <c r="I1016" i="18" s="1"/>
  <c r="I1017" i="18" s="1"/>
  <c r="I1018" i="18" s="1"/>
  <c r="I1019" i="18" s="1"/>
  <c r="I1020" i="18" s="1"/>
  <c r="I1021" i="18" s="1"/>
  <c r="I1022" i="18" s="1"/>
  <c r="I1023" i="18" s="1"/>
  <c r="I1024" i="18" s="1"/>
  <c r="I1025" i="18" s="1"/>
  <c r="I1026" i="18" s="1"/>
  <c r="I1027" i="18" s="1"/>
  <c r="I1028" i="18" s="1"/>
  <c r="I1029" i="18" s="1"/>
  <c r="I1030" i="18" s="1"/>
  <c r="I1031" i="18" s="1"/>
  <c r="I1032" i="18" s="1"/>
  <c r="I1033" i="18" s="1"/>
  <c r="I1034" i="18" s="1"/>
  <c r="I1035" i="18" s="1"/>
  <c r="I1036" i="18" s="1"/>
  <c r="I1037" i="18" s="1"/>
  <c r="I1038" i="18" s="1"/>
  <c r="I1039" i="18" s="1"/>
  <c r="I1040" i="18" s="1"/>
  <c r="I1041" i="18" s="1"/>
  <c r="I1042" i="18" s="1"/>
  <c r="I1043" i="18" s="1"/>
  <c r="I1044" i="18" s="1"/>
  <c r="I1045" i="18" s="1"/>
  <c r="I1046" i="18" s="1"/>
  <c r="I1047" i="18" s="1"/>
  <c r="I1048" i="18" s="1"/>
  <c r="I1049" i="18" s="1"/>
  <c r="I1050" i="18" s="1"/>
  <c r="I1051" i="18" s="1"/>
  <c r="I1052" i="18" s="1"/>
  <c r="I1053" i="18" s="1"/>
  <c r="I1054" i="18" s="1"/>
  <c r="I1055" i="18" s="1"/>
  <c r="I1056" i="18" s="1"/>
  <c r="I1057" i="18" s="1"/>
  <c r="I1058" i="18" s="1"/>
  <c r="I1059" i="18" s="1"/>
  <c r="I1060" i="18" s="1"/>
  <c r="I1061" i="18" s="1"/>
  <c r="I1062" i="18" s="1"/>
  <c r="I1063" i="18" s="1"/>
  <c r="I1064" i="18" s="1"/>
  <c r="I1065" i="18" s="1"/>
  <c r="I1066" i="18" s="1"/>
  <c r="I1067" i="18" s="1"/>
  <c r="I1068" i="18" s="1"/>
  <c r="I1069" i="18" s="1"/>
  <c r="I1070" i="18" s="1"/>
  <c r="I1071" i="18" s="1"/>
  <c r="I1072" i="18" s="1"/>
  <c r="I1073" i="18" s="1"/>
  <c r="I1074" i="18" s="1"/>
  <c r="I1075" i="18" s="1"/>
  <c r="I1076" i="18" s="1"/>
  <c r="I1077" i="18" s="1"/>
  <c r="I1078" i="18" s="1"/>
  <c r="I1079" i="18" s="1"/>
  <c r="I1080" i="18" s="1"/>
  <c r="I1081" i="18" s="1"/>
  <c r="I1082" i="18" s="1"/>
  <c r="I1083" i="18" s="1"/>
  <c r="I1084" i="18" s="1"/>
  <c r="I1085" i="18" s="1"/>
  <c r="I1086" i="18" s="1"/>
  <c r="I1087" i="18" s="1"/>
  <c r="I1088" i="18" s="1"/>
  <c r="I1089" i="18" s="1"/>
  <c r="I1090" i="18" s="1"/>
  <c r="I1091" i="18" s="1"/>
  <c r="I1092" i="18" s="1"/>
  <c r="I1093" i="18" s="1"/>
  <c r="I1094" i="18" s="1"/>
  <c r="I1095" i="18" s="1"/>
  <c r="I1096" i="18" s="1"/>
  <c r="I1097" i="18" s="1"/>
  <c r="I1098" i="18" s="1"/>
  <c r="I1099" i="18" s="1"/>
  <c r="I1100" i="18" s="1"/>
  <c r="I1101" i="18" s="1"/>
  <c r="I1102" i="18" s="1"/>
  <c r="I1103" i="18" s="1"/>
  <c r="I1104" i="18" s="1"/>
  <c r="I1105" i="18" s="1"/>
  <c r="I1106" i="18" s="1"/>
  <c r="I1107" i="18" s="1"/>
  <c r="I1108" i="18" s="1"/>
  <c r="I1109" i="18" s="1"/>
  <c r="I1110" i="18" s="1"/>
  <c r="I1111" i="18" s="1"/>
  <c r="I1112" i="18" s="1"/>
  <c r="I1113" i="18" s="1"/>
  <c r="I1114" i="18" s="1"/>
  <c r="I1115" i="18" s="1"/>
  <c r="I1116" i="18" s="1"/>
  <c r="I1117" i="18" s="1"/>
  <c r="I1118" i="18" s="1"/>
  <c r="I1119" i="18" s="1"/>
  <c r="I1120" i="18" s="1"/>
  <c r="I1121" i="18" s="1"/>
  <c r="I1122" i="18" s="1"/>
  <c r="I1123" i="18" s="1"/>
  <c r="I1124" i="18" s="1"/>
  <c r="I1125" i="18" s="1"/>
  <c r="I1126" i="18" s="1"/>
  <c r="I1127" i="18" s="1"/>
  <c r="I1128" i="18" s="1"/>
  <c r="I1129" i="18" s="1"/>
  <c r="I1130" i="18" s="1"/>
  <c r="I1131" i="18" s="1"/>
  <c r="I1132" i="18" s="1"/>
  <c r="I1133" i="18" s="1"/>
  <c r="I1134" i="18" s="1"/>
  <c r="I1135" i="18" s="1"/>
  <c r="I1136" i="18" s="1"/>
  <c r="I1137" i="18" s="1"/>
  <c r="I1138" i="18" s="1"/>
  <c r="I1139" i="18" s="1"/>
  <c r="I1140" i="18" s="1"/>
  <c r="I1141" i="18" s="1"/>
  <c r="I1142" i="18" s="1"/>
  <c r="I1143" i="18" s="1"/>
  <c r="I1144" i="18" s="1"/>
  <c r="I1145" i="18" s="1"/>
  <c r="I1146" i="18" s="1"/>
  <c r="I1147" i="18" s="1"/>
  <c r="I1148" i="18" s="1"/>
  <c r="I1149" i="18" s="1"/>
  <c r="I1150" i="18" s="1"/>
  <c r="I1151" i="18" s="1"/>
  <c r="I1152" i="18" s="1"/>
  <c r="I1153" i="18" s="1"/>
  <c r="I1154" i="18" s="1"/>
  <c r="I1155" i="18" s="1"/>
  <c r="I1156" i="18" s="1"/>
  <c r="I1157" i="18" s="1"/>
  <c r="I1158" i="18" s="1"/>
  <c r="I1159" i="18" s="1"/>
  <c r="I1160" i="18" s="1"/>
  <c r="I1161" i="18" s="1"/>
  <c r="I1162" i="18" s="1"/>
  <c r="I1163" i="18" s="1"/>
  <c r="I1164" i="18" s="1"/>
  <c r="I1165" i="18" s="1"/>
  <c r="I1166" i="18" s="1"/>
  <c r="I1167" i="18" s="1"/>
  <c r="I1168" i="18" s="1"/>
  <c r="I1169" i="18" s="1"/>
  <c r="I1170" i="18" s="1"/>
  <c r="I1171" i="18" s="1"/>
  <c r="I1172" i="18" s="1"/>
  <c r="I1173" i="18" s="1"/>
  <c r="I1174" i="18" s="1"/>
  <c r="I1175" i="18" s="1"/>
  <c r="I1176" i="18" s="1"/>
  <c r="I1177" i="18" s="1"/>
  <c r="I1178" i="18" s="1"/>
  <c r="I1179" i="18" s="1"/>
  <c r="I1180" i="18" s="1"/>
  <c r="I1181" i="18" s="1"/>
  <c r="I1182" i="18" s="1"/>
  <c r="I1183" i="18" s="1"/>
  <c r="I1184" i="18" s="1"/>
  <c r="I1185" i="18" s="1"/>
  <c r="I1186" i="18" s="1"/>
  <c r="I1187" i="18" s="1"/>
  <c r="I1188" i="18" s="1"/>
  <c r="I1189" i="18" s="1"/>
  <c r="I1190" i="18" s="1"/>
  <c r="I1191" i="18" s="1"/>
  <c r="I1192" i="18" s="1"/>
  <c r="I1193" i="18" s="1"/>
  <c r="I1194" i="18" s="1"/>
  <c r="I1195" i="18" s="1"/>
  <c r="I1196" i="18" s="1"/>
  <c r="I1197" i="18" s="1"/>
  <c r="I1198" i="18" s="1"/>
  <c r="I1199" i="18" s="1"/>
  <c r="I1200" i="18" s="1"/>
  <c r="I1201" i="18" s="1"/>
  <c r="I1202" i="18" s="1"/>
  <c r="I1203" i="18" s="1"/>
  <c r="I1204" i="18" s="1"/>
  <c r="I1205" i="18" s="1"/>
  <c r="I1206" i="18" s="1"/>
  <c r="I1207" i="18" s="1"/>
  <c r="I1208" i="18" s="1"/>
  <c r="I1209" i="18" s="1"/>
  <c r="I1210" i="18" s="1"/>
  <c r="I1211" i="18" s="1"/>
  <c r="I1212" i="18" s="1"/>
  <c r="I1213" i="18" s="1"/>
  <c r="I1214" i="18" s="1"/>
  <c r="I1215" i="18" s="1"/>
  <c r="I1216" i="18" s="1"/>
  <c r="I1217" i="18" s="1"/>
  <c r="I1218" i="18" s="1"/>
  <c r="I1219" i="18" s="1"/>
  <c r="I1220" i="18" s="1"/>
  <c r="I1221" i="18" s="1"/>
  <c r="I1222" i="18" s="1"/>
  <c r="I1223" i="18" s="1"/>
  <c r="I1224" i="18" s="1"/>
  <c r="I1225" i="18" s="1"/>
  <c r="I1226" i="18" s="1"/>
  <c r="I1227" i="18" s="1"/>
  <c r="I1228" i="18" s="1"/>
  <c r="I1229" i="18" s="1"/>
  <c r="I1230" i="18" s="1"/>
  <c r="I1231" i="18" s="1"/>
  <c r="I1232" i="18" s="1"/>
  <c r="I1233" i="18" s="1"/>
  <c r="I1234" i="18" s="1"/>
  <c r="I1235" i="18" s="1"/>
  <c r="I1236" i="18" s="1"/>
  <c r="I1237" i="18" s="1"/>
  <c r="I1238" i="18" s="1"/>
  <c r="I1239" i="18" s="1"/>
  <c r="I1240" i="18" s="1"/>
  <c r="I1241" i="18" s="1"/>
  <c r="I1242" i="18" s="1"/>
  <c r="I1243" i="18" s="1"/>
  <c r="I1244" i="18" s="1"/>
  <c r="I1245" i="18" s="1"/>
  <c r="I1246" i="18" s="1"/>
  <c r="I1247" i="18" s="1"/>
  <c r="I1248" i="18" s="1"/>
  <c r="I1249" i="18" s="1"/>
  <c r="I1250" i="18" s="1"/>
  <c r="I1251" i="18" s="1"/>
  <c r="I1252" i="18" s="1"/>
  <c r="I1253" i="18" s="1"/>
  <c r="I1254" i="18" s="1"/>
  <c r="I1255" i="18" s="1"/>
  <c r="I1256" i="18" s="1"/>
  <c r="I1257" i="18" s="1"/>
  <c r="I1258" i="18" s="1"/>
  <c r="I1259" i="18" s="1"/>
  <c r="I1260" i="18" s="1"/>
  <c r="I1261" i="18" s="1"/>
  <c r="I1262" i="18" s="1"/>
  <c r="I1263" i="18" s="1"/>
  <c r="I1264" i="18" s="1"/>
  <c r="I1265" i="18" s="1"/>
  <c r="I1266" i="18" s="1"/>
  <c r="I1267" i="18" s="1"/>
  <c r="I1268" i="18" s="1"/>
  <c r="I1269" i="18" s="1"/>
  <c r="I1270" i="18" s="1"/>
  <c r="I1271" i="18" s="1"/>
  <c r="I1272" i="18" s="1"/>
  <c r="I1273" i="18" s="1"/>
  <c r="I1274" i="18" s="1"/>
  <c r="I1275" i="18" s="1"/>
  <c r="I1276" i="18" s="1"/>
  <c r="I1277" i="18" s="1"/>
  <c r="I1278" i="18" s="1"/>
  <c r="I1279" i="18" s="1"/>
  <c r="I1280" i="18" s="1"/>
  <c r="I1281" i="18" s="1"/>
  <c r="I1282" i="18" s="1"/>
  <c r="I1283" i="18" s="1"/>
  <c r="I1284" i="18" s="1"/>
  <c r="I1285" i="18" s="1"/>
  <c r="I1286" i="18" s="1"/>
  <c r="I1287" i="18" s="1"/>
  <c r="I1288" i="18" s="1"/>
  <c r="I1289" i="18" s="1"/>
  <c r="I1290" i="18" s="1"/>
  <c r="I1291" i="18" s="1"/>
  <c r="I1292" i="18" s="1"/>
  <c r="I1293" i="18" s="1"/>
  <c r="I1294" i="18" s="1"/>
  <c r="I1295" i="18" s="1"/>
  <c r="I1296" i="18" s="1"/>
  <c r="I1297" i="18" s="1"/>
  <c r="I1298" i="18" s="1"/>
  <c r="I1299" i="18" s="1"/>
  <c r="I1300" i="18" s="1"/>
  <c r="I1301" i="18" s="1"/>
  <c r="I1302" i="18" s="1"/>
  <c r="I1303" i="18" s="1"/>
  <c r="I1304" i="18" s="1"/>
  <c r="I1305" i="18" s="1"/>
  <c r="I1306" i="18" s="1"/>
  <c r="I1307" i="18" s="1"/>
  <c r="I1308" i="18" s="1"/>
  <c r="I1309" i="18" s="1"/>
  <c r="I1310" i="18" s="1"/>
  <c r="I1311" i="18" s="1"/>
  <c r="I1312" i="18" s="1"/>
  <c r="I1313" i="18" s="1"/>
  <c r="I1314" i="18" s="1"/>
  <c r="I1315" i="18" s="1"/>
  <c r="I1316" i="18" s="1"/>
  <c r="I1317" i="18" s="1"/>
  <c r="I1318" i="18" s="1"/>
  <c r="I1319" i="18" s="1"/>
  <c r="I1320" i="18" s="1"/>
  <c r="I1321" i="18" s="1"/>
  <c r="I1322" i="18" s="1"/>
  <c r="I1323" i="18" s="1"/>
  <c r="I1324" i="18" s="1"/>
  <c r="I1325" i="18" s="1"/>
  <c r="I1326" i="18" s="1"/>
  <c r="I1327" i="18" s="1"/>
  <c r="I1328" i="18" s="1"/>
  <c r="I1329" i="18" s="1"/>
  <c r="I1330" i="18" s="1"/>
  <c r="I1331" i="18" s="1"/>
  <c r="I1332" i="18" s="1"/>
  <c r="I1333" i="18" s="1"/>
  <c r="I1334" i="18" s="1"/>
  <c r="I1335" i="18" s="1"/>
  <c r="I1336" i="18" s="1"/>
  <c r="I1337" i="18" s="1"/>
  <c r="I1338" i="18" s="1"/>
  <c r="I1339" i="18" s="1"/>
  <c r="I1340" i="18" s="1"/>
  <c r="I1341" i="18" s="1"/>
  <c r="I1342" i="18" s="1"/>
  <c r="I1343" i="18" s="1"/>
  <c r="I1344" i="18" s="1"/>
  <c r="I1345" i="18" s="1"/>
  <c r="I1346" i="18" s="1"/>
  <c r="I1347" i="18" s="1"/>
  <c r="I1348" i="18" s="1"/>
  <c r="I1349" i="18" s="1"/>
  <c r="I1350" i="18" s="1"/>
  <c r="I1351" i="18" s="1"/>
  <c r="I1352" i="18" s="1"/>
  <c r="I1353" i="18" s="1"/>
  <c r="I1354" i="18" s="1"/>
  <c r="I1355" i="18" s="1"/>
  <c r="I1356" i="18" s="1"/>
  <c r="I1357" i="18" s="1"/>
  <c r="I1358" i="18" s="1"/>
  <c r="I1359" i="18" s="1"/>
  <c r="I1360" i="18" s="1"/>
  <c r="I1361" i="18" s="1"/>
  <c r="I1362" i="18" s="1"/>
  <c r="I1363" i="18" s="1"/>
  <c r="I1364" i="18" s="1"/>
  <c r="I1365" i="18" s="1"/>
  <c r="I1366" i="18" s="1"/>
  <c r="I1367" i="18" s="1"/>
  <c r="I1368" i="18" s="1"/>
  <c r="I1369" i="18" s="1"/>
  <c r="I1370" i="18" s="1"/>
  <c r="I1371" i="18" s="1"/>
  <c r="I1372" i="18" s="1"/>
  <c r="I1373" i="18" s="1"/>
  <c r="I1374" i="18" s="1"/>
  <c r="I1375" i="18" s="1"/>
  <c r="I1376" i="18" s="1"/>
  <c r="I1377" i="18" s="1"/>
  <c r="I1378" i="18" s="1"/>
  <c r="I1379" i="18" s="1"/>
  <c r="I1380" i="18" s="1"/>
  <c r="I1381" i="18" s="1"/>
  <c r="I1382" i="18" s="1"/>
  <c r="I1383" i="18" s="1"/>
  <c r="I1384" i="18" s="1"/>
  <c r="I1385" i="18" s="1"/>
  <c r="I1386" i="18" s="1"/>
  <c r="I1387" i="18" s="1"/>
  <c r="I1388" i="18" s="1"/>
  <c r="I1389" i="18" s="1"/>
  <c r="I1390" i="18" s="1"/>
  <c r="I1391" i="18" s="1"/>
  <c r="I1392" i="18" s="1"/>
  <c r="I1393" i="18" s="1"/>
  <c r="I1394" i="18" s="1"/>
  <c r="I1395" i="18" s="1"/>
  <c r="I1396" i="18" s="1"/>
  <c r="I1397" i="18" s="1"/>
  <c r="I1398" i="18" s="1"/>
  <c r="I1399" i="18" s="1"/>
  <c r="I1400" i="18" s="1"/>
  <c r="I1401" i="18" s="1"/>
  <c r="I1402" i="18" s="1"/>
  <c r="I1403" i="18" s="1"/>
  <c r="I1404" i="18" s="1"/>
  <c r="I1405" i="18" s="1"/>
  <c r="I1406" i="18" s="1"/>
  <c r="I1407" i="18" s="1"/>
  <c r="I1408" i="18" s="1"/>
  <c r="I1409" i="18" s="1"/>
  <c r="I1410" i="18" s="1"/>
  <c r="I1411" i="18" s="1"/>
  <c r="I1412" i="18" s="1"/>
  <c r="I1413" i="18" s="1"/>
  <c r="I1414" i="18" s="1"/>
  <c r="I1415" i="18" s="1"/>
  <c r="I1416" i="18" s="1"/>
  <c r="I1417" i="18" s="1"/>
  <c r="I1418" i="18" s="1"/>
  <c r="I1419" i="18" s="1"/>
  <c r="I1420" i="18" s="1"/>
  <c r="I1421" i="18" s="1"/>
  <c r="I1422" i="18" s="1"/>
  <c r="I1423" i="18" s="1"/>
  <c r="I1424" i="18" s="1"/>
  <c r="I1425" i="18" s="1"/>
  <c r="I1426" i="18" s="1"/>
  <c r="I1427" i="18" s="1"/>
  <c r="I1428" i="18" s="1"/>
  <c r="I1429" i="18" s="1"/>
  <c r="I1430" i="18" s="1"/>
  <c r="I1431" i="18" s="1"/>
  <c r="I1432" i="18" s="1"/>
  <c r="I1433" i="18" s="1"/>
  <c r="I1434" i="18" s="1"/>
  <c r="I1435" i="18" s="1"/>
  <c r="I1436" i="18" s="1"/>
  <c r="I1437" i="18" s="1"/>
  <c r="I1438" i="18" s="1"/>
  <c r="I1439" i="18" s="1"/>
  <c r="I1440" i="18" s="1"/>
  <c r="I1441" i="18" s="1"/>
  <c r="I1442" i="18" s="1"/>
  <c r="I1443" i="18" s="1"/>
  <c r="I1444" i="18" s="1"/>
  <c r="I1445" i="18" s="1"/>
  <c r="I1446" i="18" s="1"/>
  <c r="I1447" i="18" s="1"/>
  <c r="I1448" i="18" s="1"/>
  <c r="I1449" i="18" s="1"/>
  <c r="I1450" i="18" s="1"/>
  <c r="I1451" i="18" s="1"/>
  <c r="I1452" i="18" s="1"/>
  <c r="I1453" i="18" s="1"/>
  <c r="I1454" i="18" s="1"/>
  <c r="I1455" i="18" s="1"/>
  <c r="I1456" i="18" s="1"/>
  <c r="I1457" i="18" s="1"/>
  <c r="I1458" i="18" s="1"/>
  <c r="I1459" i="18" s="1"/>
  <c r="I1460" i="18" s="1"/>
  <c r="I1461" i="18" s="1"/>
  <c r="I1462" i="18" s="1"/>
  <c r="I1463" i="18" s="1"/>
  <c r="I1464" i="18" s="1"/>
  <c r="I1465" i="18" s="1"/>
  <c r="I1466" i="18" s="1"/>
  <c r="I1467" i="18" s="1"/>
  <c r="I1468" i="18" s="1"/>
  <c r="I1469" i="18" s="1"/>
  <c r="I1470" i="18" s="1"/>
  <c r="I1471" i="18" s="1"/>
  <c r="I1472" i="18" s="1"/>
  <c r="I1473" i="18" s="1"/>
  <c r="I1474" i="18" s="1"/>
  <c r="I1475" i="18" s="1"/>
  <c r="I1476" i="18" s="1"/>
  <c r="I1477" i="18" s="1"/>
  <c r="I1478" i="18" s="1"/>
  <c r="I1479" i="18" s="1"/>
  <c r="I1480" i="18" s="1"/>
  <c r="I1481" i="18" s="1"/>
  <c r="I1482" i="18" s="1"/>
  <c r="I1483" i="18" s="1"/>
  <c r="I1484" i="18" s="1"/>
  <c r="I1485" i="18" s="1"/>
  <c r="I1486" i="18" s="1"/>
  <c r="I1487" i="18" s="1"/>
  <c r="I1488" i="18" s="1"/>
  <c r="I1489" i="18" s="1"/>
  <c r="I1490" i="18" s="1"/>
  <c r="I1491" i="18" s="1"/>
  <c r="I1492" i="18" s="1"/>
  <c r="I1493" i="18" s="1"/>
  <c r="I1494" i="18" s="1"/>
  <c r="I1495" i="18" s="1"/>
  <c r="I1496" i="18" s="1"/>
  <c r="I1497" i="18" s="1"/>
  <c r="I1498" i="18" s="1"/>
  <c r="I1499" i="18" s="1"/>
  <c r="I1500" i="18" s="1"/>
  <c r="I1501" i="18" s="1"/>
  <c r="I1502" i="18" s="1"/>
  <c r="I1503" i="18" s="1"/>
  <c r="I1504" i="18" s="1"/>
  <c r="I1505" i="18" s="1"/>
  <c r="I1506" i="18" s="1"/>
  <c r="I1507" i="18" s="1"/>
  <c r="I1508" i="18" s="1"/>
  <c r="I1509" i="18" s="1"/>
  <c r="I1510" i="18" s="1"/>
  <c r="I1511" i="18" s="1"/>
  <c r="I1512" i="18" s="1"/>
  <c r="I1513" i="18" s="1"/>
  <c r="I1514" i="18" s="1"/>
  <c r="I1515" i="18" s="1"/>
  <c r="I1516" i="18" s="1"/>
  <c r="I1517" i="18" s="1"/>
  <c r="I1518" i="18" s="1"/>
  <c r="I1519" i="18" s="1"/>
  <c r="I1520" i="18" s="1"/>
  <c r="I1521" i="18" s="1"/>
  <c r="I1522" i="18" s="1"/>
  <c r="I1523" i="18" s="1"/>
  <c r="I1524" i="18" s="1"/>
  <c r="I1525" i="18" s="1"/>
  <c r="I1526" i="18" s="1"/>
  <c r="I1527" i="18" s="1"/>
  <c r="I1528" i="18" s="1"/>
  <c r="I1529" i="18" s="1"/>
  <c r="I1530" i="18" s="1"/>
  <c r="I1531" i="18" s="1"/>
  <c r="I1532" i="18" s="1"/>
  <c r="I1533" i="18" s="1"/>
  <c r="I1534" i="18" s="1"/>
  <c r="I1535" i="18" s="1"/>
  <c r="I1536" i="18" s="1"/>
  <c r="I1537" i="18" s="1"/>
  <c r="I1538" i="18" s="1"/>
  <c r="I1539" i="18" s="1"/>
  <c r="I1540" i="18" s="1"/>
  <c r="I1541" i="18" s="1"/>
  <c r="I1542" i="18" s="1"/>
  <c r="I1543" i="18" s="1"/>
  <c r="I1544" i="18" s="1"/>
  <c r="I1545" i="18" s="1"/>
  <c r="I1546" i="18" s="1"/>
  <c r="I1547" i="18" s="1"/>
  <c r="I1548" i="18" s="1"/>
  <c r="I1549" i="18" s="1"/>
  <c r="I1550" i="18" s="1"/>
  <c r="I1551" i="18" s="1"/>
  <c r="I1552" i="18" s="1"/>
  <c r="I1553" i="18" s="1"/>
  <c r="I1554" i="18" s="1"/>
  <c r="I1555" i="18" s="1"/>
  <c r="I1556" i="18" s="1"/>
  <c r="I1557" i="18" s="1"/>
  <c r="I1558" i="18" s="1"/>
  <c r="I1559" i="18" s="1"/>
  <c r="I1560" i="18" s="1"/>
  <c r="I1561" i="18" s="1"/>
  <c r="I1562" i="18" s="1"/>
  <c r="I1563" i="18" s="1"/>
  <c r="I1564" i="18" s="1"/>
  <c r="I1565" i="18" s="1"/>
  <c r="I1566" i="18" s="1"/>
  <c r="I1567" i="18" s="1"/>
  <c r="I1568" i="18" s="1"/>
  <c r="I1569" i="18" s="1"/>
  <c r="I1570" i="18" s="1"/>
  <c r="I1571" i="18" s="1"/>
  <c r="I1572" i="18" s="1"/>
  <c r="I1573" i="18" s="1"/>
  <c r="I1574" i="18" s="1"/>
  <c r="I1575" i="18" s="1"/>
  <c r="I1576" i="18" s="1"/>
  <c r="I1577" i="18" s="1"/>
  <c r="I1578" i="18" s="1"/>
  <c r="I1579" i="18" s="1"/>
  <c r="I1580" i="18" s="1"/>
  <c r="I1581" i="18" s="1"/>
  <c r="I1582" i="18" s="1"/>
  <c r="I1583" i="18" s="1"/>
  <c r="I1584" i="18" s="1"/>
  <c r="I1585" i="18" s="1"/>
  <c r="I1586" i="18" s="1"/>
  <c r="I1587" i="18" s="1"/>
  <c r="I1588" i="18" s="1"/>
  <c r="I1589" i="18" s="1"/>
  <c r="I1590" i="18" s="1"/>
  <c r="I1591" i="18" s="1"/>
  <c r="I1592" i="18" s="1"/>
  <c r="I1593" i="18" s="1"/>
  <c r="I1594" i="18" s="1"/>
  <c r="I1595" i="18" s="1"/>
  <c r="I1596" i="18" s="1"/>
  <c r="I1597" i="18" s="1"/>
  <c r="I1598" i="18" s="1"/>
  <c r="I1599" i="18" s="1"/>
  <c r="I1600" i="18" s="1"/>
  <c r="I1601" i="18" s="1"/>
  <c r="I1602" i="18" s="1"/>
  <c r="I1603" i="18" s="1"/>
  <c r="I1604" i="18" s="1"/>
  <c r="I1605" i="18" s="1"/>
  <c r="I1606" i="18" s="1"/>
  <c r="I1607" i="18" s="1"/>
  <c r="I1608" i="18" s="1"/>
  <c r="I1609" i="18" s="1"/>
  <c r="I1610" i="18" s="1"/>
  <c r="I1611" i="18" s="1"/>
  <c r="I1612" i="18" s="1"/>
  <c r="I1613" i="18" s="1"/>
  <c r="I1614" i="18" s="1"/>
  <c r="I1615" i="18" s="1"/>
  <c r="I1616" i="18" s="1"/>
  <c r="I1617" i="18" s="1"/>
  <c r="I1618" i="18" s="1"/>
  <c r="I1619" i="18" s="1"/>
  <c r="I1620" i="18" s="1"/>
  <c r="I1621" i="18" s="1"/>
  <c r="I1622" i="18" s="1"/>
  <c r="I1623" i="18" s="1"/>
  <c r="I1624" i="18" s="1"/>
  <c r="I1625" i="18" s="1"/>
  <c r="I1626" i="18" s="1"/>
  <c r="I1627" i="18" s="1"/>
  <c r="I1628" i="18" s="1"/>
  <c r="I1629" i="18" s="1"/>
  <c r="I1630" i="18" s="1"/>
  <c r="I1631" i="18" s="1"/>
  <c r="I1632" i="18" s="1"/>
  <c r="I1633" i="18" s="1"/>
  <c r="I1634" i="18" s="1"/>
  <c r="I1635" i="18" s="1"/>
  <c r="I1636" i="18" s="1"/>
  <c r="I1637" i="18" s="1"/>
  <c r="I1638" i="18" s="1"/>
  <c r="I1639" i="18" s="1"/>
  <c r="I1640" i="18" s="1"/>
  <c r="I1641" i="18" s="1"/>
  <c r="I1642" i="18" s="1"/>
  <c r="I1643" i="18" s="1"/>
  <c r="I1644" i="18" s="1"/>
  <c r="I1645" i="18" s="1"/>
  <c r="I1646" i="18" s="1"/>
  <c r="I1647" i="18" s="1"/>
  <c r="I1648" i="18" s="1"/>
  <c r="I1649" i="18" s="1"/>
  <c r="I1650" i="18" s="1"/>
  <c r="I1651" i="18" s="1"/>
  <c r="I1652" i="18" s="1"/>
  <c r="I1653" i="18" s="1"/>
  <c r="I1654" i="18" s="1"/>
  <c r="I1655" i="18" s="1"/>
  <c r="I1656" i="18" s="1"/>
  <c r="I1657" i="18" s="1"/>
  <c r="I1658" i="18" s="1"/>
  <c r="I1659" i="18" s="1"/>
  <c r="I1660" i="18" s="1"/>
  <c r="I1661" i="18" s="1"/>
  <c r="I1662" i="18" s="1"/>
  <c r="I1663" i="18" s="1"/>
  <c r="I1664" i="18" s="1"/>
  <c r="I1665" i="18" s="1"/>
  <c r="I1666" i="18" s="1"/>
  <c r="I1667" i="18" s="1"/>
  <c r="I1668" i="18" s="1"/>
  <c r="I1669" i="18" s="1"/>
  <c r="I1670" i="18" s="1"/>
  <c r="I1671" i="18" s="1"/>
  <c r="I1672" i="18" s="1"/>
  <c r="I1673" i="18" s="1"/>
  <c r="I1674" i="18" s="1"/>
  <c r="I1675" i="18" s="1"/>
  <c r="I1676" i="18" s="1"/>
  <c r="I1677" i="18" s="1"/>
  <c r="I1678" i="18" s="1"/>
  <c r="I1679" i="18" s="1"/>
  <c r="I1680" i="18" s="1"/>
  <c r="I1681" i="18" s="1"/>
  <c r="I1682" i="18" s="1"/>
  <c r="I1683" i="18" s="1"/>
  <c r="I1684" i="18" s="1"/>
  <c r="I1685" i="18" s="1"/>
  <c r="I1686" i="18" s="1"/>
  <c r="I1687" i="18" s="1"/>
  <c r="I1688" i="18" s="1"/>
  <c r="I1689" i="18" s="1"/>
  <c r="I1690" i="18" s="1"/>
  <c r="I1691" i="18" s="1"/>
  <c r="I1692" i="18" s="1"/>
  <c r="I1693" i="18" s="1"/>
  <c r="I1694" i="18" s="1"/>
  <c r="I1695" i="18" s="1"/>
  <c r="I1696" i="18" s="1"/>
  <c r="I1697" i="18" s="1"/>
  <c r="I1698" i="18" s="1"/>
  <c r="I1699" i="18" s="1"/>
  <c r="I1700" i="18" s="1"/>
  <c r="I1701" i="18" s="1"/>
  <c r="I1702" i="18" s="1"/>
  <c r="I1703" i="18" s="1"/>
  <c r="I1704" i="18" s="1"/>
  <c r="I1705" i="18" s="1"/>
  <c r="I1706" i="18" s="1"/>
  <c r="I1707" i="18" s="1"/>
  <c r="I1708" i="18" s="1"/>
  <c r="I1709" i="18" s="1"/>
  <c r="I1710" i="18" s="1"/>
  <c r="I1711" i="18" s="1"/>
  <c r="I1712" i="18" s="1"/>
  <c r="I1713" i="18" s="1"/>
  <c r="I1714" i="18" s="1"/>
  <c r="I1715" i="18" s="1"/>
  <c r="I1716" i="18" s="1"/>
  <c r="I1717" i="18" s="1"/>
  <c r="I1718" i="18" s="1"/>
  <c r="I1719" i="18" s="1"/>
  <c r="I1720" i="18" s="1"/>
  <c r="I1721" i="18" s="1"/>
  <c r="I1722" i="18" s="1"/>
  <c r="I1723" i="18" s="1"/>
  <c r="I1724" i="18" s="1"/>
  <c r="I1725" i="18" s="1"/>
  <c r="I1726" i="18" s="1"/>
  <c r="I1727" i="18" s="1"/>
  <c r="I1728" i="18" s="1"/>
  <c r="I1729" i="18" s="1"/>
  <c r="I1730" i="18" s="1"/>
  <c r="I1731" i="18" s="1"/>
  <c r="I1732" i="18" s="1"/>
  <c r="I1733" i="18" s="1"/>
  <c r="I1734" i="18" s="1"/>
  <c r="I1735" i="18" s="1"/>
  <c r="I1736" i="18" s="1"/>
  <c r="I1737" i="18" s="1"/>
  <c r="I1738" i="18" s="1"/>
  <c r="I1739" i="18" s="1"/>
  <c r="I1740" i="18" s="1"/>
  <c r="I1741" i="18" s="1"/>
  <c r="I1742" i="18" s="1"/>
  <c r="I1743" i="18" s="1"/>
  <c r="I1744" i="18" s="1"/>
  <c r="I1745" i="18" s="1"/>
  <c r="I1746" i="18" s="1"/>
  <c r="I1747" i="18" s="1"/>
  <c r="I1748" i="18" s="1"/>
  <c r="I1749" i="18" s="1"/>
  <c r="I1750" i="18" s="1"/>
  <c r="I1751" i="18" s="1"/>
  <c r="I1752" i="18" s="1"/>
  <c r="I1753" i="18" s="1"/>
  <c r="I1754" i="18" s="1"/>
  <c r="I1755" i="18" s="1"/>
  <c r="I1756" i="18" s="1"/>
  <c r="I1757" i="18" s="1"/>
  <c r="I1758" i="18" s="1"/>
  <c r="I1759" i="18" s="1"/>
  <c r="I1760" i="18" s="1"/>
  <c r="I1761" i="18" s="1"/>
  <c r="I1762" i="18" s="1"/>
  <c r="I1763" i="18" s="1"/>
  <c r="I1764" i="18" s="1"/>
  <c r="I1765" i="18" s="1"/>
  <c r="I1766" i="18" s="1"/>
  <c r="I1767" i="18" s="1"/>
  <c r="I1768" i="18" s="1"/>
  <c r="I1769" i="18" s="1"/>
  <c r="I1770" i="18" s="1"/>
  <c r="I1771" i="18" s="1"/>
  <c r="I1772" i="18" s="1"/>
  <c r="I1773" i="18" s="1"/>
  <c r="I1774" i="18" s="1"/>
  <c r="I1775" i="18" s="1"/>
  <c r="I1776" i="18" s="1"/>
  <c r="I1777" i="18" s="1"/>
  <c r="I1778" i="18" s="1"/>
  <c r="I1779" i="18" s="1"/>
  <c r="I1780" i="18" s="1"/>
  <c r="I1781" i="18" s="1"/>
  <c r="I1782" i="18" s="1"/>
  <c r="I1783" i="18" s="1"/>
  <c r="I1784" i="18" s="1"/>
  <c r="I1785" i="18" s="1"/>
  <c r="I1786" i="18" s="1"/>
  <c r="I1787" i="18" s="1"/>
  <c r="I1788" i="18" s="1"/>
  <c r="I1789" i="18" s="1"/>
  <c r="I1790" i="18" s="1"/>
  <c r="I1791" i="18" s="1"/>
  <c r="I1792" i="18" s="1"/>
  <c r="I1793" i="18" s="1"/>
  <c r="I1794" i="18" s="1"/>
  <c r="I1795" i="18" s="1"/>
  <c r="I1796" i="18" s="1"/>
  <c r="I1797" i="18" s="1"/>
  <c r="I1798" i="18" s="1"/>
  <c r="I1799" i="18" s="1"/>
  <c r="I1800" i="18" s="1"/>
  <c r="I1801" i="18" s="1"/>
  <c r="I1802" i="18" s="1"/>
  <c r="I1803" i="18" s="1"/>
  <c r="I1804" i="18" s="1"/>
  <c r="I1805" i="18" s="1"/>
  <c r="I1806" i="18" s="1"/>
  <c r="I1807" i="18" s="1"/>
  <c r="I1808" i="18" s="1"/>
  <c r="I1809" i="18" s="1"/>
  <c r="I1810" i="18" s="1"/>
  <c r="I1811" i="18" s="1"/>
  <c r="I1812" i="18" s="1"/>
  <c r="I1813" i="18" s="1"/>
  <c r="I1814" i="18" s="1"/>
  <c r="I1815" i="18" s="1"/>
  <c r="I1816" i="18" s="1"/>
  <c r="I1817" i="18" s="1"/>
  <c r="I1818" i="18" s="1"/>
  <c r="I1819" i="18" s="1"/>
  <c r="I1820" i="18" s="1"/>
  <c r="I1821" i="18" s="1"/>
  <c r="I1822" i="18" s="1"/>
  <c r="I1823" i="18" s="1"/>
  <c r="I1824" i="18" s="1"/>
  <c r="I1825" i="18" s="1"/>
  <c r="I1826" i="18" s="1"/>
  <c r="I1827" i="18" s="1"/>
  <c r="I1828" i="18" s="1"/>
  <c r="I1829" i="18" s="1"/>
  <c r="I1830" i="18" s="1"/>
  <c r="I1831" i="18" s="1"/>
  <c r="I1832" i="18" s="1"/>
  <c r="I1833" i="18" s="1"/>
  <c r="I1834" i="18" s="1"/>
  <c r="I1835" i="18" s="1"/>
  <c r="I1836" i="18" s="1"/>
  <c r="I1837" i="18" s="1"/>
  <c r="I1838" i="18" s="1"/>
  <c r="I1839" i="18" s="1"/>
  <c r="I1840" i="18" s="1"/>
  <c r="I1841" i="18" s="1"/>
  <c r="I1842" i="18" s="1"/>
  <c r="I1843" i="18" s="1"/>
  <c r="I1844" i="18" s="1"/>
  <c r="I1845" i="18" s="1"/>
  <c r="I1846" i="18" s="1"/>
  <c r="I1847" i="18" s="1"/>
  <c r="I1848" i="18" s="1"/>
  <c r="I1849" i="18" s="1"/>
  <c r="I1850" i="18" s="1"/>
  <c r="I1851" i="18" s="1"/>
  <c r="I1852" i="18" s="1"/>
  <c r="I1853" i="18" s="1"/>
  <c r="I1854" i="18" s="1"/>
  <c r="I1855" i="18" s="1"/>
  <c r="I1856" i="18" s="1"/>
  <c r="I1857" i="18" s="1"/>
  <c r="I1858" i="18" s="1"/>
  <c r="I1859" i="18" s="1"/>
  <c r="I1860" i="18" s="1"/>
  <c r="I1861" i="18" s="1"/>
  <c r="I1862" i="18" s="1"/>
  <c r="I1863" i="18" s="1"/>
  <c r="I1864" i="18" s="1"/>
  <c r="I1865" i="18" s="1"/>
  <c r="I1866" i="18" s="1"/>
  <c r="I1867" i="18" s="1"/>
  <c r="I1868" i="18" s="1"/>
  <c r="I1869" i="18" s="1"/>
  <c r="I1870" i="18" s="1"/>
  <c r="I1871" i="18" s="1"/>
  <c r="I1872" i="18" s="1"/>
  <c r="I1873" i="18" s="1"/>
  <c r="I1874" i="18" s="1"/>
  <c r="I1875" i="18" s="1"/>
  <c r="I1876" i="18" s="1"/>
  <c r="I1877" i="18" s="1"/>
  <c r="I1878" i="18" s="1"/>
  <c r="I1879" i="18" s="1"/>
  <c r="I1880" i="18" s="1"/>
  <c r="I1881" i="18" s="1"/>
  <c r="I1882" i="18" s="1"/>
  <c r="I1883" i="18" s="1"/>
  <c r="I1884" i="18" s="1"/>
  <c r="I1885" i="18" s="1"/>
  <c r="I1886" i="18" s="1"/>
  <c r="I1887" i="18" s="1"/>
  <c r="I1888" i="18" s="1"/>
  <c r="I1889" i="18" s="1"/>
  <c r="I1890" i="18" s="1"/>
  <c r="I1891" i="18" s="1"/>
  <c r="I1892" i="18" s="1"/>
  <c r="I1893" i="18" s="1"/>
  <c r="I1894" i="18" s="1"/>
  <c r="I1895" i="18" s="1"/>
  <c r="I1896" i="18" s="1"/>
  <c r="I1897" i="18" s="1"/>
  <c r="I1898" i="18" s="1"/>
  <c r="I1899" i="18" s="1"/>
  <c r="I1900" i="18" s="1"/>
  <c r="I1901" i="18" s="1"/>
  <c r="I1902" i="18" s="1"/>
  <c r="I1903" i="18" s="1"/>
  <c r="I1904" i="18" s="1"/>
  <c r="I1905" i="18" s="1"/>
  <c r="I1906" i="18" s="1"/>
  <c r="I1907" i="18" s="1"/>
  <c r="I1908" i="18" s="1"/>
  <c r="I1909" i="18" s="1"/>
  <c r="I1910" i="18" s="1"/>
  <c r="I1911" i="18" s="1"/>
  <c r="I1912" i="18" s="1"/>
  <c r="I1913" i="18" s="1"/>
  <c r="I1914" i="18" s="1"/>
  <c r="I1915" i="18" s="1"/>
  <c r="I1916" i="18" s="1"/>
  <c r="I1917" i="18" s="1"/>
  <c r="I1918" i="18" s="1"/>
  <c r="I1919" i="18" s="1"/>
  <c r="I1920" i="18" s="1"/>
  <c r="I1921" i="18" s="1"/>
  <c r="I1922" i="18" s="1"/>
  <c r="I1923" i="18" s="1"/>
  <c r="I1924" i="18" s="1"/>
  <c r="I1925" i="18" s="1"/>
  <c r="I1926" i="18" s="1"/>
  <c r="I1927" i="18" s="1"/>
  <c r="I1928" i="18" s="1"/>
  <c r="I1929" i="18" s="1"/>
  <c r="I1930" i="18" s="1"/>
  <c r="I1931" i="18" s="1"/>
  <c r="I1932" i="18" s="1"/>
  <c r="I1933" i="18" s="1"/>
  <c r="I1934" i="18" s="1"/>
  <c r="I1935" i="18" s="1"/>
  <c r="I1936" i="18" s="1"/>
  <c r="I1937" i="18" s="1"/>
  <c r="I1938" i="18" s="1"/>
  <c r="I1939" i="18" s="1"/>
  <c r="I1940" i="18" s="1"/>
  <c r="I1941" i="18" s="1"/>
  <c r="I1942" i="18" s="1"/>
  <c r="I1943" i="18" s="1"/>
  <c r="I1944" i="18" s="1"/>
  <c r="I1945" i="18" s="1"/>
  <c r="I1946" i="18" s="1"/>
  <c r="I1947" i="18" s="1"/>
  <c r="I1948" i="18" s="1"/>
  <c r="I1949" i="18" s="1"/>
  <c r="I1950" i="18" s="1"/>
  <c r="I1951" i="18" s="1"/>
  <c r="I1952" i="18" s="1"/>
  <c r="I1953" i="18" s="1"/>
  <c r="I1954" i="18" s="1"/>
  <c r="I1955" i="18" s="1"/>
  <c r="I1956" i="18" s="1"/>
  <c r="I1957" i="18" s="1"/>
  <c r="I1958" i="18" s="1"/>
  <c r="I1959" i="18" s="1"/>
  <c r="I1960" i="18" s="1"/>
  <c r="I1961" i="18" s="1"/>
  <c r="I1962" i="18" s="1"/>
  <c r="I1963" i="18" s="1"/>
  <c r="I1964" i="18" s="1"/>
  <c r="I1965" i="18" s="1"/>
  <c r="I1966" i="18" s="1"/>
  <c r="I1967" i="18" s="1"/>
  <c r="I1968" i="18" s="1"/>
  <c r="I1969" i="18" s="1"/>
  <c r="I1970" i="18" s="1"/>
  <c r="I1971" i="18" s="1"/>
  <c r="I1972" i="18" s="1"/>
  <c r="I1973" i="18" s="1"/>
  <c r="I1974" i="18" s="1"/>
  <c r="I1975" i="18" s="1"/>
  <c r="I1976" i="18" s="1"/>
  <c r="I1977" i="18" s="1"/>
  <c r="I1978" i="18" s="1"/>
  <c r="I1979" i="18" s="1"/>
  <c r="I1980" i="18" s="1"/>
  <c r="I1981" i="18" s="1"/>
  <c r="I1982" i="18" s="1"/>
  <c r="I1983" i="18" s="1"/>
  <c r="I1984" i="18" s="1"/>
  <c r="I1985" i="18" s="1"/>
  <c r="I1986" i="18" s="1"/>
  <c r="I1987" i="18" s="1"/>
  <c r="I1988" i="18" s="1"/>
  <c r="I1989" i="18" s="1"/>
  <c r="I1990" i="18" s="1"/>
  <c r="I1991" i="18" s="1"/>
  <c r="I1992" i="18" s="1"/>
  <c r="I1993" i="18" s="1"/>
  <c r="I1994" i="18" s="1"/>
  <c r="I1995" i="18" s="1"/>
  <c r="I1996" i="18" s="1"/>
  <c r="I1997" i="18" s="1"/>
  <c r="I1998" i="18" s="1"/>
  <c r="I1999" i="18" s="1"/>
  <c r="I2000" i="18" s="1"/>
  <c r="I2001" i="18" s="1"/>
  <c r="I2002" i="18" s="1"/>
  <c r="I2003" i="18" s="1"/>
  <c r="I2004" i="18" s="1"/>
  <c r="I2005" i="18" s="1"/>
  <c r="I2006" i="18" s="1"/>
  <c r="I2007" i="18" s="1"/>
  <c r="I2008" i="18" s="1"/>
  <c r="I2009" i="18" s="1"/>
  <c r="I2010" i="18" s="1"/>
  <c r="I2011" i="18" s="1"/>
  <c r="I2012" i="18" s="1"/>
  <c r="I2013" i="18" s="1"/>
  <c r="I2014" i="18" s="1"/>
  <c r="I2015" i="18" s="1"/>
  <c r="I2016" i="18" s="1"/>
  <c r="I2017" i="18" s="1"/>
  <c r="I2018" i="18" s="1"/>
  <c r="I2019" i="18" s="1"/>
  <c r="I2020" i="18" s="1"/>
  <c r="I2021" i="18" s="1"/>
  <c r="I2022" i="18" s="1"/>
  <c r="I2023" i="18" s="1"/>
  <c r="I2024" i="18" s="1"/>
  <c r="I2025" i="18" s="1"/>
  <c r="I2026" i="18" s="1"/>
  <c r="I2027" i="18" s="1"/>
  <c r="I2028" i="18" s="1"/>
  <c r="I2029" i="18" s="1"/>
  <c r="I2030" i="18" s="1"/>
  <c r="I2031" i="18" s="1"/>
  <c r="I2032" i="18" s="1"/>
  <c r="I2033" i="18" s="1"/>
  <c r="I2034" i="18" s="1"/>
  <c r="I2035" i="18" s="1"/>
  <c r="I2036" i="18" s="1"/>
  <c r="I2037" i="18" s="1"/>
  <c r="I2038" i="18" s="1"/>
  <c r="I2039" i="18" s="1"/>
  <c r="I2040" i="18" s="1"/>
  <c r="I2041" i="18" s="1"/>
  <c r="I2042" i="18" s="1"/>
  <c r="I2043" i="18" s="1"/>
  <c r="I2044" i="18" s="1"/>
  <c r="I2045" i="18" s="1"/>
  <c r="I2046" i="18" s="1"/>
  <c r="I2047" i="18" s="1"/>
  <c r="I2048" i="18" s="1"/>
  <c r="I2049" i="18" s="1"/>
  <c r="I2050" i="18" s="1"/>
  <c r="I2051" i="18" s="1"/>
  <c r="I2052" i="18" s="1"/>
  <c r="I2053" i="18" s="1"/>
  <c r="I2054" i="18" s="1"/>
  <c r="I2055" i="18" s="1"/>
  <c r="I2056" i="18" s="1"/>
  <c r="I2057" i="18" s="1"/>
  <c r="I2058" i="18" s="1"/>
  <c r="I2059" i="18" s="1"/>
  <c r="I2060" i="18" s="1"/>
  <c r="I2061" i="18" s="1"/>
  <c r="I2062" i="18" s="1"/>
  <c r="I2063" i="18" s="1"/>
  <c r="I2064" i="18" s="1"/>
  <c r="I2065" i="18" s="1"/>
  <c r="I2066" i="18" s="1"/>
  <c r="I2067" i="18" s="1"/>
  <c r="I2068" i="18" s="1"/>
  <c r="I2069" i="18" s="1"/>
  <c r="I2070" i="18" s="1"/>
  <c r="I2071" i="18" s="1"/>
  <c r="I2072" i="18" s="1"/>
  <c r="I2073" i="18" s="1"/>
  <c r="I2074" i="18" s="1"/>
  <c r="I2075" i="18" s="1"/>
  <c r="I2076" i="18" s="1"/>
  <c r="I2077" i="18" s="1"/>
  <c r="I2078" i="18" s="1"/>
  <c r="I2079" i="18" s="1"/>
  <c r="I2080" i="18" s="1"/>
  <c r="I2081" i="18" s="1"/>
  <c r="I2082" i="18" s="1"/>
  <c r="I2083" i="18" s="1"/>
  <c r="I2084" i="18" s="1"/>
  <c r="I2085" i="18" s="1"/>
  <c r="I2086" i="18" s="1"/>
  <c r="I2087" i="18" s="1"/>
  <c r="I2088" i="18" s="1"/>
  <c r="I2089" i="18" s="1"/>
  <c r="I2090" i="18" s="1"/>
  <c r="I2091" i="18" s="1"/>
  <c r="I2092" i="18" s="1"/>
  <c r="I2093" i="18" s="1"/>
  <c r="I2094" i="18" s="1"/>
  <c r="I2095" i="18" s="1"/>
  <c r="I2096" i="18" s="1"/>
  <c r="I2097" i="18" s="1"/>
  <c r="I2098" i="18" s="1"/>
  <c r="I2099" i="18" s="1"/>
  <c r="I2100" i="18" s="1"/>
  <c r="I2101" i="18" s="1"/>
  <c r="I2102" i="18" s="1"/>
  <c r="I2103" i="18" s="1"/>
  <c r="I2104" i="18" s="1"/>
  <c r="I2105" i="18" s="1"/>
  <c r="I2106" i="18" s="1"/>
  <c r="I2107" i="18" s="1"/>
  <c r="I2108" i="18" s="1"/>
  <c r="I2109" i="18" s="1"/>
  <c r="I2110" i="18" s="1"/>
  <c r="I2111" i="18" s="1"/>
  <c r="I2112" i="18" s="1"/>
  <c r="I2113" i="18" s="1"/>
  <c r="I2114" i="18" s="1"/>
  <c r="I2115" i="18" s="1"/>
  <c r="I2116" i="18" s="1"/>
  <c r="I2117" i="18" s="1"/>
  <c r="I2118" i="18" s="1"/>
  <c r="I2119" i="18" s="1"/>
  <c r="I2120" i="18" s="1"/>
  <c r="I2121" i="18" s="1"/>
  <c r="I2122" i="18" s="1"/>
  <c r="I2123" i="18" s="1"/>
  <c r="I2124" i="18" s="1"/>
  <c r="I2125" i="18" s="1"/>
  <c r="I2126" i="18" s="1"/>
  <c r="I2127" i="18" s="1"/>
  <c r="I2128" i="18" s="1"/>
  <c r="I2129" i="18" s="1"/>
  <c r="I2130" i="18" s="1"/>
  <c r="I2131" i="18" s="1"/>
  <c r="I2132" i="18" s="1"/>
  <c r="I2133" i="18" s="1"/>
  <c r="I2134" i="18" s="1"/>
  <c r="I2135" i="18" s="1"/>
  <c r="I2136" i="18" s="1"/>
  <c r="I2137" i="18" s="1"/>
  <c r="I2138" i="18" s="1"/>
  <c r="I2139" i="18" s="1"/>
  <c r="I2140" i="18" s="1"/>
  <c r="I2141" i="18" s="1"/>
  <c r="I2142" i="18" s="1"/>
  <c r="I2143" i="18" s="1"/>
  <c r="I2144" i="18" s="1"/>
  <c r="I2145" i="18" s="1"/>
  <c r="I2146" i="18" s="1"/>
  <c r="I2147" i="18" s="1"/>
  <c r="I2148" i="18" s="1"/>
  <c r="I2149" i="18" s="1"/>
  <c r="I2150" i="18" s="1"/>
  <c r="I2151" i="18" s="1"/>
  <c r="I2152" i="18" s="1"/>
  <c r="I2153" i="18" s="1"/>
  <c r="I2154" i="18" s="1"/>
  <c r="I2155" i="18" s="1"/>
  <c r="I2156" i="18" s="1"/>
  <c r="I2157" i="18" s="1"/>
  <c r="I2158" i="18" s="1"/>
  <c r="I2159" i="18" s="1"/>
  <c r="I2160" i="18" s="1"/>
  <c r="I2161" i="18" s="1"/>
  <c r="I2162" i="18" s="1"/>
  <c r="I2163" i="18" s="1"/>
  <c r="I2164" i="18" s="1"/>
  <c r="I2165" i="18" s="1"/>
  <c r="I2166" i="18" s="1"/>
  <c r="I2167" i="18" s="1"/>
  <c r="I2168" i="18" s="1"/>
  <c r="I2169" i="18" s="1"/>
  <c r="I2170" i="18" s="1"/>
  <c r="I2171" i="18" s="1"/>
  <c r="I2172" i="18" s="1"/>
  <c r="I2173" i="18" s="1"/>
  <c r="I2174" i="18" s="1"/>
  <c r="I2175" i="18" s="1"/>
  <c r="I2176" i="18" s="1"/>
  <c r="I2177" i="18" s="1"/>
  <c r="I2178" i="18" s="1"/>
  <c r="I2179" i="18" s="1"/>
  <c r="I2180" i="18" s="1"/>
  <c r="I2181" i="18" s="1"/>
  <c r="I2182" i="18" s="1"/>
  <c r="I2183" i="18" s="1"/>
  <c r="I2184" i="18" s="1"/>
  <c r="I2185" i="18" s="1"/>
  <c r="I2186" i="18" s="1"/>
  <c r="I2187" i="18" s="1"/>
  <c r="I2188" i="18" s="1"/>
  <c r="I2189" i="18" s="1"/>
  <c r="I2190" i="18" s="1"/>
  <c r="I2191" i="18" s="1"/>
  <c r="I2192" i="18" s="1"/>
  <c r="I2193" i="18" s="1"/>
  <c r="I2194" i="18" s="1"/>
  <c r="I2195" i="18" s="1"/>
  <c r="I2196" i="18" s="1"/>
  <c r="I2197" i="18" s="1"/>
  <c r="I2198" i="18" s="1"/>
  <c r="I2199" i="18" s="1"/>
  <c r="I2200" i="18" s="1"/>
  <c r="I2201" i="18" s="1"/>
  <c r="I2202" i="18" s="1"/>
  <c r="I2203" i="18" s="1"/>
  <c r="I2204" i="18" s="1"/>
  <c r="I2205" i="18" s="1"/>
  <c r="I2206" i="18" s="1"/>
  <c r="I2207" i="18" s="1"/>
  <c r="I2208" i="18" s="1"/>
  <c r="I2209" i="18" s="1"/>
  <c r="I2210" i="18" s="1"/>
  <c r="I2211" i="18" s="1"/>
  <c r="I2212" i="18" s="1"/>
  <c r="I2213" i="18" s="1"/>
  <c r="I2214" i="18" s="1"/>
  <c r="I2215" i="18" s="1"/>
  <c r="I2216" i="18" s="1"/>
  <c r="I2217" i="18" s="1"/>
  <c r="I2218" i="18" s="1"/>
  <c r="I2219" i="18" s="1"/>
  <c r="I2220" i="18" s="1"/>
  <c r="I2221" i="18" s="1"/>
  <c r="I2222" i="18" s="1"/>
  <c r="I2223" i="18" s="1"/>
  <c r="I2224" i="18" s="1"/>
  <c r="I2225" i="18" s="1"/>
  <c r="I2226" i="18" s="1"/>
  <c r="I2227" i="18" s="1"/>
  <c r="I2228" i="18" s="1"/>
  <c r="I2229" i="18" s="1"/>
  <c r="I2230" i="18" s="1"/>
  <c r="I2231" i="18" s="1"/>
  <c r="I2232" i="18" s="1"/>
  <c r="I2233" i="18" s="1"/>
  <c r="I2234" i="18" s="1"/>
  <c r="I2235" i="18" s="1"/>
  <c r="I2236" i="18" s="1"/>
  <c r="I2237" i="18" s="1"/>
  <c r="I2238" i="18" s="1"/>
  <c r="I2239" i="18" s="1"/>
  <c r="I2240" i="18" s="1"/>
  <c r="I2241" i="18" s="1"/>
  <c r="I2242" i="18" s="1"/>
  <c r="I2243" i="18" s="1"/>
  <c r="I2244" i="18" s="1"/>
  <c r="I2245" i="18" s="1"/>
  <c r="I2246" i="18" s="1"/>
  <c r="I2247" i="18" s="1"/>
  <c r="I2248" i="18" s="1"/>
  <c r="I2249" i="18" s="1"/>
  <c r="I2250" i="18" s="1"/>
  <c r="I2251" i="18" s="1"/>
  <c r="I2252" i="18" s="1"/>
  <c r="I2253" i="18" s="1"/>
  <c r="I2254" i="18" s="1"/>
  <c r="I2255" i="18" s="1"/>
  <c r="I2256" i="18" s="1"/>
  <c r="I2257" i="18" s="1"/>
  <c r="I2258" i="18" s="1"/>
  <c r="I2259" i="18" s="1"/>
  <c r="I2260" i="18" s="1"/>
  <c r="I2261" i="18" s="1"/>
  <c r="I2262" i="18" s="1"/>
  <c r="I2263" i="18" s="1"/>
  <c r="I2264" i="18" s="1"/>
  <c r="I2265" i="18" s="1"/>
  <c r="I2266" i="18" s="1"/>
  <c r="I2267" i="18" s="1"/>
  <c r="I2268" i="18" s="1"/>
  <c r="I2269" i="18" s="1"/>
  <c r="I2270" i="18" s="1"/>
  <c r="I2271" i="18" s="1"/>
  <c r="I2272" i="18" s="1"/>
  <c r="I2273" i="18" s="1"/>
  <c r="I2274" i="18" s="1"/>
  <c r="I2275" i="18" s="1"/>
  <c r="I2276" i="18" s="1"/>
  <c r="I2277" i="18" s="1"/>
  <c r="I2278" i="18" s="1"/>
  <c r="I2279" i="18" s="1"/>
  <c r="I2280" i="18" s="1"/>
  <c r="I2281" i="18" s="1"/>
  <c r="I2282" i="18" s="1"/>
  <c r="I2283" i="18" s="1"/>
  <c r="I2284" i="18" s="1"/>
  <c r="I2285" i="18" s="1"/>
  <c r="I2286" i="18" s="1"/>
  <c r="I2287" i="18" s="1"/>
  <c r="I2288" i="18" s="1"/>
  <c r="I2289" i="18" s="1"/>
  <c r="I2290" i="18" s="1"/>
  <c r="I2291" i="18" s="1"/>
  <c r="I2292" i="18" s="1"/>
  <c r="I2293" i="18" s="1"/>
  <c r="I2294" i="18" s="1"/>
  <c r="I2295" i="18" s="1"/>
  <c r="I2296" i="18" s="1"/>
  <c r="I2297" i="18" s="1"/>
  <c r="I2298" i="18" s="1"/>
  <c r="I2299" i="18" s="1"/>
  <c r="I2300" i="18" s="1"/>
  <c r="I2301" i="18" s="1"/>
  <c r="I2302" i="18" s="1"/>
  <c r="I2303" i="18" s="1"/>
  <c r="I2304" i="18" s="1"/>
  <c r="I2305" i="18" s="1"/>
  <c r="I2306" i="18" s="1"/>
  <c r="I2307" i="18" s="1"/>
  <c r="I2308" i="18" s="1"/>
  <c r="I2309" i="18" s="1"/>
  <c r="I2310" i="18" s="1"/>
  <c r="I2311" i="18" s="1"/>
  <c r="I2312" i="18" s="1"/>
  <c r="I2313" i="18" s="1"/>
  <c r="I2314" i="18" s="1"/>
  <c r="I2315" i="18" s="1"/>
  <c r="I2316" i="18" s="1"/>
  <c r="I2317" i="18" s="1"/>
  <c r="I2318" i="18" s="1"/>
  <c r="I2319" i="18" s="1"/>
  <c r="I2320" i="18" s="1"/>
  <c r="I2321" i="18" s="1"/>
  <c r="I2322" i="18" s="1"/>
  <c r="I2323" i="18" s="1"/>
  <c r="I2324" i="18" s="1"/>
  <c r="I2325" i="18" s="1"/>
  <c r="I2326" i="18" s="1"/>
  <c r="I2327" i="18" s="1"/>
  <c r="I2328" i="18" s="1"/>
  <c r="I2329" i="18" s="1"/>
  <c r="I2330" i="18" s="1"/>
  <c r="I2331" i="18" s="1"/>
  <c r="I2332" i="18" s="1"/>
  <c r="I2333" i="18" s="1"/>
  <c r="I2334" i="18" s="1"/>
  <c r="I2335" i="18" s="1"/>
  <c r="I2336" i="18" s="1"/>
  <c r="I2337" i="18" s="1"/>
  <c r="I2338" i="18" s="1"/>
  <c r="I2339" i="18" s="1"/>
  <c r="I2340" i="18" s="1"/>
  <c r="I2341" i="18" s="1"/>
  <c r="I2342" i="18" s="1"/>
  <c r="I2343" i="18" s="1"/>
  <c r="I2344" i="18" s="1"/>
  <c r="I2345" i="18" s="1"/>
  <c r="I2346" i="18" s="1"/>
  <c r="I2347" i="18" s="1"/>
  <c r="I2348" i="18" s="1"/>
  <c r="I2349" i="18" s="1"/>
  <c r="I2350" i="18" s="1"/>
  <c r="I2351" i="18" s="1"/>
  <c r="I2352" i="18" s="1"/>
  <c r="I2353" i="18" s="1"/>
  <c r="I2354" i="18" s="1"/>
  <c r="I2355" i="18" s="1"/>
  <c r="I2356" i="18" s="1"/>
  <c r="I2357" i="18" s="1"/>
  <c r="I2358" i="18" s="1"/>
  <c r="I2359" i="18" s="1"/>
  <c r="I2360" i="18" s="1"/>
  <c r="I2361" i="18" s="1"/>
  <c r="I2362" i="18" s="1"/>
  <c r="I2363" i="18" s="1"/>
  <c r="I2364" i="18" s="1"/>
  <c r="I2365" i="18" s="1"/>
  <c r="I2366" i="18" s="1"/>
  <c r="I2367" i="18" s="1"/>
  <c r="I2368" i="18" s="1"/>
  <c r="I2369" i="18" s="1"/>
  <c r="I2370" i="18" s="1"/>
  <c r="I2371" i="18" s="1"/>
  <c r="I2372" i="18" s="1"/>
  <c r="I2373" i="18" s="1"/>
  <c r="I2374" i="18" s="1"/>
  <c r="I2375" i="18" s="1"/>
  <c r="I2376" i="18" s="1"/>
  <c r="I2377" i="18" s="1"/>
  <c r="I2378" i="18" s="1"/>
  <c r="I2379" i="18" s="1"/>
  <c r="I2380" i="18" s="1"/>
  <c r="I2381" i="18" s="1"/>
  <c r="I2382" i="18" s="1"/>
  <c r="I2383" i="18" s="1"/>
  <c r="I2384" i="18" s="1"/>
  <c r="I2385" i="18" s="1"/>
  <c r="I2386" i="18" s="1"/>
  <c r="I2387" i="18" s="1"/>
  <c r="I2388" i="18" s="1"/>
  <c r="I2389" i="18" s="1"/>
  <c r="I2390" i="18" s="1"/>
  <c r="I2391" i="18" s="1"/>
  <c r="I2392" i="18" s="1"/>
  <c r="I2393" i="18" s="1"/>
  <c r="I2394" i="18" s="1"/>
  <c r="I2395" i="18" s="1"/>
  <c r="I2396" i="18" s="1"/>
  <c r="I2397" i="18" s="1"/>
  <c r="I2398" i="18" s="1"/>
  <c r="I2399" i="18" s="1"/>
  <c r="I2400" i="18" s="1"/>
  <c r="I2401" i="18" s="1"/>
  <c r="I2402" i="18" s="1"/>
  <c r="I2403" i="18" s="1"/>
  <c r="I2404" i="18" s="1"/>
  <c r="I2405" i="18" s="1"/>
  <c r="I2406" i="18" s="1"/>
  <c r="I2407" i="18" s="1"/>
  <c r="I2408" i="18" s="1"/>
  <c r="I2409" i="18" s="1"/>
  <c r="I2410" i="18" s="1"/>
  <c r="I2411" i="18" s="1"/>
  <c r="I2412" i="18" s="1"/>
  <c r="I2413" i="18" s="1"/>
  <c r="I2414" i="18" s="1"/>
  <c r="I2415" i="18" s="1"/>
  <c r="I2416" i="18" s="1"/>
  <c r="I2417" i="18" s="1"/>
  <c r="I2418" i="18" s="1"/>
  <c r="I2419" i="18" s="1"/>
  <c r="I2420" i="18" s="1"/>
  <c r="I2421" i="18" s="1"/>
  <c r="I2422" i="18" s="1"/>
  <c r="I2423" i="18" s="1"/>
  <c r="I2424" i="18" s="1"/>
  <c r="I2425" i="18" s="1"/>
  <c r="I2426" i="18" s="1"/>
  <c r="I2427" i="18" s="1"/>
  <c r="I2428" i="18" s="1"/>
  <c r="I2429" i="18" s="1"/>
  <c r="I2430" i="18" s="1"/>
  <c r="I2431" i="18" s="1"/>
  <c r="I2432" i="18" s="1"/>
  <c r="I2433" i="18" s="1"/>
  <c r="I2434" i="18" s="1"/>
  <c r="I2435" i="18" s="1"/>
  <c r="I2436" i="18" s="1"/>
  <c r="I2437" i="18" s="1"/>
  <c r="I2438" i="18" s="1"/>
  <c r="I2439" i="18" s="1"/>
  <c r="I2440" i="18" s="1"/>
  <c r="I2441" i="18" s="1"/>
  <c r="I2442" i="18" s="1"/>
  <c r="I2443" i="18" s="1"/>
  <c r="I2444" i="18" s="1"/>
  <c r="I2445" i="18" s="1"/>
  <c r="I2446" i="18" s="1"/>
  <c r="I2447" i="18" s="1"/>
  <c r="I2448" i="18" s="1"/>
  <c r="I2449" i="18" s="1"/>
  <c r="I2450" i="18" s="1"/>
  <c r="I2451" i="18" s="1"/>
  <c r="I2452" i="18" s="1"/>
  <c r="I2453" i="18" s="1"/>
  <c r="I2454" i="18" s="1"/>
  <c r="I2455" i="18" s="1"/>
  <c r="I2456" i="18" s="1"/>
  <c r="I2457" i="18" s="1"/>
  <c r="I2458" i="18" s="1"/>
  <c r="I2459" i="18" s="1"/>
  <c r="I2460" i="18" s="1"/>
  <c r="I2461" i="18" s="1"/>
  <c r="I2462" i="18" s="1"/>
  <c r="I2463" i="18" s="1"/>
  <c r="I2464" i="18" s="1"/>
  <c r="I2465" i="18" s="1"/>
  <c r="I2466" i="18" s="1"/>
  <c r="I2467" i="18" s="1"/>
  <c r="I2468" i="18" s="1"/>
  <c r="I2469" i="18" s="1"/>
  <c r="I2470" i="18" s="1"/>
  <c r="I2471" i="18" s="1"/>
  <c r="I2472" i="18" s="1"/>
  <c r="I2473" i="18" s="1"/>
  <c r="I2474" i="18" s="1"/>
  <c r="I2475" i="18" s="1"/>
  <c r="I2476" i="18" s="1"/>
  <c r="I2477" i="18" s="1"/>
  <c r="I2478" i="18" s="1"/>
  <c r="I2479" i="18" s="1"/>
  <c r="I2480" i="18" s="1"/>
  <c r="I2481" i="18" s="1"/>
  <c r="I2482" i="18" s="1"/>
  <c r="I2483" i="18" s="1"/>
  <c r="I2484" i="18" s="1"/>
  <c r="I2485" i="18" s="1"/>
  <c r="I2486" i="18" s="1"/>
  <c r="I2487" i="18" s="1"/>
  <c r="I2488" i="18" s="1"/>
  <c r="I2489" i="18" s="1"/>
  <c r="I2490" i="18" s="1"/>
  <c r="I2491" i="18" s="1"/>
  <c r="I2492" i="18" s="1"/>
  <c r="I2493" i="18" s="1"/>
  <c r="I2494" i="18" s="1"/>
  <c r="I2495" i="18" s="1"/>
  <c r="I2496" i="18" s="1"/>
  <c r="I2497" i="18" s="1"/>
  <c r="I2498" i="18" s="1"/>
  <c r="I2499" i="18" s="1"/>
  <c r="I2500" i="18" s="1"/>
  <c r="I2501" i="18" s="1"/>
  <c r="I2502" i="18" s="1"/>
  <c r="I2503" i="18" s="1"/>
  <c r="I2504" i="18" s="1"/>
  <c r="I2505" i="18" s="1"/>
  <c r="I2506" i="18" s="1"/>
  <c r="I2507" i="18" s="1"/>
  <c r="I2508" i="18" s="1"/>
  <c r="I2509" i="18" s="1"/>
  <c r="I2510" i="18" s="1"/>
  <c r="I2511" i="18" s="1"/>
  <c r="I2512" i="18" s="1"/>
  <c r="I2513" i="18" s="1"/>
  <c r="I2514" i="18" s="1"/>
  <c r="I2515" i="18" s="1"/>
  <c r="I2516" i="18" s="1"/>
  <c r="I2517" i="18" s="1"/>
  <c r="I2518" i="18" s="1"/>
  <c r="I2519" i="18" s="1"/>
  <c r="I2520" i="18" s="1"/>
  <c r="I2521" i="18" s="1"/>
  <c r="I2522" i="18" s="1"/>
  <c r="I2523" i="18" s="1"/>
  <c r="I2524" i="18" s="1"/>
  <c r="I2525" i="18" s="1"/>
  <c r="I2526" i="18" s="1"/>
  <c r="I2527" i="18" s="1"/>
  <c r="I2528" i="18" s="1"/>
  <c r="I2529" i="18" s="1"/>
  <c r="I2530" i="18" s="1"/>
  <c r="I2531" i="18" s="1"/>
  <c r="I2532" i="18" s="1"/>
  <c r="I2533" i="18" s="1"/>
  <c r="I2534" i="18" s="1"/>
  <c r="I2535" i="18" s="1"/>
  <c r="I2536" i="18" s="1"/>
  <c r="I2537" i="18" s="1"/>
  <c r="I2538" i="18" s="1"/>
  <c r="I2539" i="18" s="1"/>
  <c r="I2540" i="18" s="1"/>
  <c r="I2541" i="18" s="1"/>
  <c r="I2542" i="18" s="1"/>
  <c r="I2543" i="18" s="1"/>
  <c r="I2544" i="18" s="1"/>
  <c r="I2545" i="18" s="1"/>
  <c r="I2546" i="18" s="1"/>
  <c r="I2547" i="18" s="1"/>
  <c r="I2548" i="18" s="1"/>
  <c r="I2549" i="18" s="1"/>
  <c r="I2550" i="18" s="1"/>
  <c r="I2551" i="18" s="1"/>
  <c r="I2552" i="18" s="1"/>
  <c r="I2553" i="18" s="1"/>
  <c r="I2554" i="18" s="1"/>
  <c r="I2555" i="18" s="1"/>
  <c r="I2556" i="18" s="1"/>
  <c r="I2557" i="18" s="1"/>
  <c r="I2558" i="18" s="1"/>
  <c r="I2559" i="18" s="1"/>
  <c r="I2560" i="18" s="1"/>
  <c r="I2561" i="18" s="1"/>
  <c r="I2562" i="18" s="1"/>
  <c r="I2563" i="18" s="1"/>
  <c r="I2564" i="18" s="1"/>
  <c r="I2565" i="18" s="1"/>
  <c r="I2566" i="18" s="1"/>
  <c r="I2567" i="18" s="1"/>
  <c r="I2568" i="18" s="1"/>
  <c r="I2569" i="18" s="1"/>
  <c r="I2570" i="18" s="1"/>
  <c r="I2571" i="18" s="1"/>
  <c r="I2572" i="18" s="1"/>
  <c r="I2573" i="18" s="1"/>
  <c r="I2574" i="18" s="1"/>
  <c r="I2575" i="18" s="1"/>
  <c r="I2576" i="18" s="1"/>
  <c r="I2577" i="18" s="1"/>
  <c r="I2578" i="18" s="1"/>
  <c r="I2579" i="18" s="1"/>
  <c r="I2580" i="18" s="1"/>
  <c r="I2581" i="18" s="1"/>
  <c r="I2582" i="18" s="1"/>
  <c r="I2583" i="18" s="1"/>
  <c r="I2584" i="18" s="1"/>
  <c r="I2585" i="18" s="1"/>
  <c r="I2586" i="18" s="1"/>
  <c r="I2587" i="18" s="1"/>
  <c r="I2588" i="18" s="1"/>
  <c r="I2589" i="18" s="1"/>
  <c r="I2590" i="18" s="1"/>
  <c r="I2591" i="18" s="1"/>
  <c r="I2592" i="18" s="1"/>
  <c r="I2593" i="18" s="1"/>
  <c r="I2594" i="18" s="1"/>
  <c r="I2595" i="18" s="1"/>
  <c r="I2596" i="18" s="1"/>
  <c r="I2597" i="18" s="1"/>
  <c r="I2598" i="18" s="1"/>
  <c r="I2599" i="18" s="1"/>
  <c r="I2600" i="18" s="1"/>
  <c r="I2601" i="18" s="1"/>
  <c r="I2602" i="18" s="1"/>
  <c r="I2603" i="18" s="1"/>
  <c r="I2604" i="18" s="1"/>
  <c r="I2605" i="18" s="1"/>
  <c r="I2606" i="18" s="1"/>
  <c r="I2607" i="18" s="1"/>
  <c r="I2608" i="18" s="1"/>
  <c r="I2609" i="18" s="1"/>
  <c r="I2610" i="18" s="1"/>
  <c r="I2611" i="18" s="1"/>
  <c r="I2612" i="18" s="1"/>
  <c r="I2613" i="18" s="1"/>
  <c r="I2614" i="18" s="1"/>
  <c r="I2615" i="18" s="1"/>
  <c r="I2616" i="18" s="1"/>
  <c r="I2617" i="18" s="1"/>
  <c r="I2618" i="18" s="1"/>
  <c r="I2619" i="18" s="1"/>
  <c r="I2620" i="18" s="1"/>
  <c r="I2621" i="18" s="1"/>
  <c r="I2622" i="18" s="1"/>
  <c r="I2623" i="18" s="1"/>
  <c r="I2624" i="18" s="1"/>
  <c r="I2625" i="18" s="1"/>
  <c r="I2626" i="18" s="1"/>
  <c r="I2627" i="18" s="1"/>
  <c r="I2628" i="18" s="1"/>
  <c r="I2629" i="18" s="1"/>
  <c r="I2630" i="18" s="1"/>
  <c r="I2631" i="18" s="1"/>
  <c r="I2632" i="18" s="1"/>
  <c r="I2633" i="18" s="1"/>
  <c r="I2634" i="18" s="1"/>
  <c r="I2635" i="18" s="1"/>
  <c r="I2636" i="18" s="1"/>
  <c r="I2637" i="18" s="1"/>
  <c r="I2638" i="18" s="1"/>
  <c r="I2639" i="18" s="1"/>
  <c r="I2640" i="18" s="1"/>
  <c r="I2641" i="18" s="1"/>
  <c r="I2642" i="18" s="1"/>
  <c r="I2643" i="18" s="1"/>
  <c r="I2644" i="18" s="1"/>
  <c r="I2645" i="18" s="1"/>
  <c r="I2646" i="18" s="1"/>
  <c r="I2647" i="18" s="1"/>
  <c r="I2648" i="18" s="1"/>
  <c r="I2649" i="18" s="1"/>
  <c r="I2650" i="18" s="1"/>
  <c r="I2651" i="18" s="1"/>
  <c r="I2652" i="18" s="1"/>
  <c r="I2653" i="18" s="1"/>
  <c r="I2654" i="18" s="1"/>
  <c r="I2655" i="18" s="1"/>
  <c r="I2656" i="18" s="1"/>
  <c r="I2657" i="18" s="1"/>
  <c r="I2658" i="18" s="1"/>
  <c r="I2659" i="18" s="1"/>
  <c r="I2660" i="18" s="1"/>
  <c r="I2661" i="18" s="1"/>
  <c r="I2662" i="18" s="1"/>
  <c r="I2663" i="18" s="1"/>
  <c r="I2664" i="18" s="1"/>
  <c r="I2665" i="18" s="1"/>
  <c r="I2666" i="18" s="1"/>
  <c r="I2667" i="18" s="1"/>
  <c r="I2668" i="18" s="1"/>
  <c r="I2669" i="18" s="1"/>
  <c r="I2670" i="18" s="1"/>
  <c r="I2671" i="18" s="1"/>
  <c r="I2672" i="18" s="1"/>
  <c r="I2673" i="18" s="1"/>
  <c r="I2674" i="18" s="1"/>
  <c r="I2675" i="18" s="1"/>
  <c r="I2676" i="18" s="1"/>
  <c r="I2677" i="18" s="1"/>
  <c r="I2678" i="18" s="1"/>
  <c r="I2679" i="18" s="1"/>
  <c r="I2680" i="18" s="1"/>
  <c r="I2681" i="18" s="1"/>
  <c r="I2682" i="18" s="1"/>
  <c r="I2683" i="18" s="1"/>
  <c r="I2684" i="18" s="1"/>
  <c r="I2685" i="18" s="1"/>
  <c r="I2686" i="18" s="1"/>
  <c r="I2687" i="18" s="1"/>
  <c r="I2688" i="18" s="1"/>
  <c r="I2689" i="18" s="1"/>
  <c r="I2690" i="18" s="1"/>
  <c r="I2691" i="18" s="1"/>
  <c r="I2692" i="18" s="1"/>
  <c r="I2693" i="18" s="1"/>
  <c r="I2694" i="18" s="1"/>
  <c r="I2695" i="18" s="1"/>
  <c r="I2696" i="18" s="1"/>
  <c r="I2697" i="18" s="1"/>
  <c r="I2698" i="18" s="1"/>
  <c r="I2699" i="18" s="1"/>
  <c r="I2700" i="18" s="1"/>
  <c r="I2701" i="18" s="1"/>
  <c r="I2702" i="18" s="1"/>
  <c r="I2703" i="18" s="1"/>
  <c r="I2704" i="18" s="1"/>
  <c r="I2705" i="18" s="1"/>
  <c r="I2706" i="18" s="1"/>
  <c r="I2707" i="18" s="1"/>
  <c r="I2708" i="18" s="1"/>
  <c r="I2709" i="18" s="1"/>
  <c r="I2710" i="18" s="1"/>
  <c r="I2711" i="18" s="1"/>
  <c r="I2712" i="18" s="1"/>
  <c r="I2713" i="18" s="1"/>
  <c r="I2714" i="18" s="1"/>
  <c r="I2715" i="18" s="1"/>
  <c r="I2716" i="18" s="1"/>
  <c r="I2717" i="18" s="1"/>
  <c r="I2718" i="18" s="1"/>
  <c r="I2719" i="18" s="1"/>
  <c r="I2720" i="18" s="1"/>
  <c r="I2721" i="18" s="1"/>
  <c r="I2722" i="18" s="1"/>
  <c r="I2723" i="18" s="1"/>
  <c r="I2724" i="18" s="1"/>
  <c r="I2725" i="18" s="1"/>
  <c r="I2726" i="18" s="1"/>
  <c r="I2727" i="18" s="1"/>
  <c r="I2728" i="18" s="1"/>
  <c r="I2729" i="18" s="1"/>
  <c r="I2730" i="18" s="1"/>
  <c r="I2731" i="18" s="1"/>
  <c r="I2732" i="18" s="1"/>
  <c r="I2733" i="18" s="1"/>
  <c r="I2734" i="18" s="1"/>
  <c r="I2735" i="18" s="1"/>
  <c r="I2736" i="18" s="1"/>
  <c r="I2737" i="18" s="1"/>
  <c r="I2738" i="18" s="1"/>
  <c r="I2739" i="18" s="1"/>
  <c r="I2740" i="18" s="1"/>
  <c r="I2741" i="18" s="1"/>
  <c r="I2742" i="18" s="1"/>
  <c r="I2743" i="18" s="1"/>
  <c r="I2744" i="18" s="1"/>
  <c r="I2745" i="18" s="1"/>
  <c r="I2746" i="18" s="1"/>
  <c r="I2747" i="18" s="1"/>
  <c r="I2748" i="18" s="1"/>
  <c r="I2749" i="18" s="1"/>
  <c r="I2750" i="18" s="1"/>
  <c r="I2751" i="18" s="1"/>
  <c r="I2752" i="18" s="1"/>
  <c r="I2753" i="18" s="1"/>
  <c r="I2754" i="18" s="1"/>
  <c r="I2755" i="18" s="1"/>
  <c r="I2756" i="18" s="1"/>
  <c r="I2757" i="18" s="1"/>
  <c r="I2758" i="18" s="1"/>
  <c r="I2759" i="18" s="1"/>
  <c r="I2760" i="18" s="1"/>
  <c r="I2761" i="18" s="1"/>
  <c r="I2762" i="18" s="1"/>
  <c r="I2763" i="18" s="1"/>
  <c r="I2764" i="18" s="1"/>
  <c r="I2765" i="18" s="1"/>
  <c r="I2766" i="18" s="1"/>
  <c r="I2767" i="18" s="1"/>
  <c r="I2768" i="18" s="1"/>
  <c r="I2769" i="18" s="1"/>
  <c r="I2770" i="18" s="1"/>
  <c r="I2771" i="18" s="1"/>
  <c r="I2772" i="18" s="1"/>
  <c r="I2773" i="18" s="1"/>
  <c r="I2774" i="18" s="1"/>
  <c r="I2775" i="18" s="1"/>
  <c r="I2776" i="18" s="1"/>
  <c r="I2777" i="18" s="1"/>
  <c r="I2778" i="18" s="1"/>
  <c r="I2779" i="18" s="1"/>
  <c r="I2780" i="18" s="1"/>
  <c r="I2781" i="18" s="1"/>
  <c r="I2782" i="18" s="1"/>
  <c r="I2783" i="18" s="1"/>
  <c r="I2784" i="18" s="1"/>
  <c r="I2785" i="18" s="1"/>
  <c r="I2786" i="18" s="1"/>
  <c r="I2787" i="18" s="1"/>
  <c r="I2788" i="18" s="1"/>
  <c r="I2789" i="18" s="1"/>
  <c r="I2790" i="18" s="1"/>
  <c r="I2791" i="18" s="1"/>
  <c r="I2792" i="18" s="1"/>
  <c r="I2793" i="18" s="1"/>
  <c r="I2794" i="18" s="1"/>
  <c r="I2795" i="18" s="1"/>
  <c r="I2796" i="18" s="1"/>
  <c r="I2797" i="18" s="1"/>
  <c r="I2798" i="18" s="1"/>
  <c r="I2799" i="18" s="1"/>
  <c r="I2800" i="18" s="1"/>
  <c r="I2801" i="18" s="1"/>
  <c r="I2802" i="18" s="1"/>
  <c r="I2803" i="18" s="1"/>
  <c r="I2804" i="18" s="1"/>
  <c r="I2805" i="18" s="1"/>
  <c r="I2806" i="18" s="1"/>
  <c r="I2807" i="18" s="1"/>
  <c r="I2808" i="18" s="1"/>
  <c r="I2809" i="18" s="1"/>
  <c r="I2810" i="18" s="1"/>
  <c r="I2811" i="18" s="1"/>
  <c r="I2812" i="18" s="1"/>
  <c r="I2813" i="18" s="1"/>
  <c r="I2814" i="18" s="1"/>
  <c r="I2815" i="18" s="1"/>
  <c r="I2816" i="18" s="1"/>
  <c r="I2817" i="18" s="1"/>
  <c r="I2818" i="18" s="1"/>
  <c r="I2819" i="18" s="1"/>
  <c r="I2820" i="18" s="1"/>
  <c r="I2821" i="18" s="1"/>
  <c r="I2822" i="18" s="1"/>
  <c r="I2823" i="18" s="1"/>
  <c r="I2824" i="18" s="1"/>
  <c r="I2825" i="18" s="1"/>
  <c r="I2826" i="18" s="1"/>
  <c r="I2827" i="18" s="1"/>
  <c r="I2828" i="18" s="1"/>
  <c r="I2829" i="18" s="1"/>
  <c r="I2830" i="18" s="1"/>
  <c r="I2831" i="18" s="1"/>
  <c r="I2832" i="18" s="1"/>
  <c r="I2833" i="18" s="1"/>
  <c r="I2834" i="18" s="1"/>
  <c r="I2835" i="18" s="1"/>
  <c r="I2836" i="18" s="1"/>
  <c r="I2837" i="18" s="1"/>
  <c r="I2838" i="18" s="1"/>
  <c r="I2839" i="18" s="1"/>
  <c r="I2840" i="18" s="1"/>
  <c r="I2841" i="18" s="1"/>
  <c r="I2842" i="18" s="1"/>
  <c r="I2843" i="18" s="1"/>
  <c r="I2844" i="18" s="1"/>
  <c r="I2845" i="18" s="1"/>
  <c r="I2846" i="18" s="1"/>
  <c r="I2847" i="18" s="1"/>
  <c r="I2848" i="18" s="1"/>
  <c r="I2849" i="18" s="1"/>
  <c r="I2850" i="18" s="1"/>
  <c r="I2851" i="18" s="1"/>
  <c r="I2852" i="18" s="1"/>
  <c r="I2853" i="18" s="1"/>
  <c r="I2854" i="18" s="1"/>
  <c r="I2855" i="18" s="1"/>
  <c r="I2856" i="18" s="1"/>
  <c r="I2857" i="18" s="1"/>
  <c r="I2858" i="18" s="1"/>
  <c r="I2859" i="18" s="1"/>
  <c r="I2860" i="18" s="1"/>
  <c r="I2861" i="18" s="1"/>
  <c r="I2862" i="18" s="1"/>
  <c r="I2863" i="18" s="1"/>
  <c r="I2864" i="18" s="1"/>
  <c r="I2865" i="18" s="1"/>
  <c r="I2866" i="18" s="1"/>
  <c r="I2867" i="18" s="1"/>
  <c r="I2868" i="18" s="1"/>
  <c r="I2869" i="18" s="1"/>
  <c r="I2870" i="18" s="1"/>
  <c r="I2871" i="18" s="1"/>
  <c r="I2872" i="18" s="1"/>
  <c r="I2873" i="18" s="1"/>
  <c r="I2874" i="18" s="1"/>
  <c r="I2875" i="18" s="1"/>
  <c r="I2876" i="18" s="1"/>
  <c r="I2877" i="18" s="1"/>
  <c r="I2878" i="18" s="1"/>
  <c r="I2879" i="18" s="1"/>
  <c r="I2880" i="18" s="1"/>
  <c r="I2881" i="18" s="1"/>
  <c r="I2882" i="18" s="1"/>
  <c r="I2883" i="18" s="1"/>
  <c r="I2884" i="18" s="1"/>
  <c r="I2885" i="18" s="1"/>
  <c r="I2886" i="18" s="1"/>
  <c r="I2887" i="18" s="1"/>
  <c r="I2888" i="18" s="1"/>
  <c r="I2889" i="18" s="1"/>
  <c r="I2890" i="18" s="1"/>
  <c r="I2891" i="18" s="1"/>
  <c r="I2892" i="18" s="1"/>
  <c r="I2893" i="18" s="1"/>
  <c r="I2894" i="18" s="1"/>
  <c r="I2895" i="18" s="1"/>
  <c r="I2896" i="18" s="1"/>
  <c r="I2897" i="18" s="1"/>
  <c r="I2898" i="18" s="1"/>
  <c r="I2899" i="18" s="1"/>
  <c r="I2900" i="18" s="1"/>
  <c r="I2901" i="18" s="1"/>
  <c r="I2902" i="18" s="1"/>
  <c r="I2903" i="18" s="1"/>
  <c r="I2904" i="18" s="1"/>
  <c r="I2905" i="18" s="1"/>
  <c r="I2906" i="18" s="1"/>
  <c r="I2907" i="18" s="1"/>
  <c r="I2908" i="18" s="1"/>
  <c r="I2909" i="18" s="1"/>
  <c r="I2910" i="18" s="1"/>
  <c r="I2911" i="18" s="1"/>
  <c r="I2912" i="18" s="1"/>
  <c r="I2913" i="18" s="1"/>
  <c r="I2914" i="18" s="1"/>
  <c r="I2915" i="18" s="1"/>
  <c r="I2916" i="18" s="1"/>
  <c r="I2917" i="18" s="1"/>
  <c r="I2918" i="18" s="1"/>
  <c r="I2919" i="18" s="1"/>
  <c r="I2920" i="18" s="1"/>
  <c r="I2921" i="18" s="1"/>
  <c r="I2922" i="18" s="1"/>
  <c r="I2923" i="18" s="1"/>
  <c r="I2924" i="18" s="1"/>
  <c r="I2925" i="18" s="1"/>
  <c r="I2926" i="18" s="1"/>
  <c r="I2927" i="18" s="1"/>
  <c r="I2928" i="18" s="1"/>
  <c r="I2929" i="18" s="1"/>
  <c r="I2930" i="18" s="1"/>
  <c r="I2931" i="18" s="1"/>
  <c r="I2932" i="18" s="1"/>
  <c r="I2933" i="18" s="1"/>
  <c r="I2934" i="18" s="1"/>
  <c r="I2935" i="18" s="1"/>
  <c r="I2936" i="18" s="1"/>
  <c r="I2937" i="18" s="1"/>
  <c r="I2938" i="18" s="1"/>
  <c r="I2939" i="18" s="1"/>
  <c r="I2940" i="18" s="1"/>
  <c r="I2941" i="18" s="1"/>
  <c r="I2942" i="18" s="1"/>
  <c r="I2943" i="18" s="1"/>
  <c r="I2944" i="18" s="1"/>
  <c r="I2945" i="18" s="1"/>
  <c r="I2946" i="18" s="1"/>
  <c r="I2947" i="18" s="1"/>
  <c r="I2948" i="18" s="1"/>
  <c r="I2949" i="18" s="1"/>
  <c r="I2950" i="18" s="1"/>
  <c r="I2951" i="18" s="1"/>
  <c r="I2952" i="18" s="1"/>
  <c r="I2953" i="18" s="1"/>
  <c r="I2954" i="18" s="1"/>
  <c r="I2955" i="18" s="1"/>
  <c r="I2956" i="18" s="1"/>
  <c r="I2957" i="18" s="1"/>
  <c r="I2958" i="18" s="1"/>
  <c r="I2959" i="18" s="1"/>
  <c r="I2960" i="18" s="1"/>
  <c r="I2961" i="18" s="1"/>
  <c r="I2962" i="18" s="1"/>
  <c r="I2963" i="18" s="1"/>
  <c r="I2964" i="18" s="1"/>
  <c r="I2965" i="18" s="1"/>
  <c r="I2966" i="18" s="1"/>
  <c r="I2967" i="18" s="1"/>
  <c r="I2968" i="18" s="1"/>
  <c r="I2969" i="18" s="1"/>
  <c r="I2970" i="18" s="1"/>
  <c r="I2971" i="18" s="1"/>
  <c r="I2972" i="18" s="1"/>
  <c r="I2973" i="18" s="1"/>
  <c r="I2974" i="18" s="1"/>
  <c r="I2975" i="18" s="1"/>
  <c r="I2976" i="18" s="1"/>
  <c r="I2977" i="18" s="1"/>
  <c r="I2978" i="18" s="1"/>
  <c r="I2979" i="18" s="1"/>
  <c r="I2980" i="18" s="1"/>
  <c r="I2981" i="18" s="1"/>
  <c r="I2982" i="18" s="1"/>
  <c r="I2983" i="18" s="1"/>
  <c r="I2984" i="18" s="1"/>
  <c r="I2985" i="18" s="1"/>
  <c r="I2986" i="18" s="1"/>
  <c r="I2987" i="18" s="1"/>
  <c r="I2988" i="18" s="1"/>
  <c r="I2989" i="18" s="1"/>
  <c r="I2990" i="18" s="1"/>
  <c r="I2991" i="18" s="1"/>
  <c r="I2992" i="18" s="1"/>
  <c r="I2993" i="18" s="1"/>
  <c r="I2994" i="18" s="1"/>
  <c r="I2995" i="18" s="1"/>
  <c r="I2996" i="18" s="1"/>
  <c r="I2997" i="18" s="1"/>
  <c r="I2998" i="18" s="1"/>
  <c r="I2999" i="18" s="1"/>
  <c r="I3000" i="18" s="1"/>
  <c r="I3001" i="18" s="1"/>
  <c r="I3002" i="18" s="1"/>
  <c r="I3003" i="18" s="1"/>
  <c r="I3004" i="18" s="1"/>
  <c r="I3005" i="18" l="1"/>
  <c r="I3006" i="18" s="1"/>
  <c r="I3007" i="18" s="1"/>
  <c r="I3008" i="18" s="1"/>
  <c r="I3009" i="18" s="1"/>
  <c r="I3010" i="18" s="1"/>
  <c r="I3011" i="18" s="1"/>
  <c r="I3012" i="18" s="1"/>
  <c r="I3013" i="18" s="1"/>
  <c r="I3014" i="18" s="1"/>
  <c r="I3015" i="18" s="1"/>
  <c r="I3016" i="18" s="1"/>
  <c r="I3017" i="18" s="1"/>
  <c r="I3018" i="18" s="1"/>
  <c r="I3019" i="18" s="1"/>
  <c r="I3020" i="18" s="1"/>
  <c r="I3021" i="18" s="1"/>
  <c r="I3022" i="18" s="1"/>
  <c r="I3023" i="18" s="1"/>
  <c r="I3024" i="18" s="1"/>
  <c r="I3025" i="18" s="1"/>
  <c r="I3026" i="18" s="1"/>
  <c r="I3027" i="18" s="1"/>
  <c r="I3028" i="18" s="1"/>
  <c r="I3029" i="18" s="1"/>
  <c r="I3030" i="18" s="1"/>
  <c r="I3031" i="18" s="1"/>
  <c r="I3032" i="18" s="1"/>
  <c r="I3033" i="18" s="1"/>
  <c r="I3034" i="18" s="1"/>
  <c r="I3035" i="18" s="1"/>
  <c r="I3036" i="18" s="1"/>
  <c r="I3037" i="18" s="1"/>
  <c r="I3038" i="18" s="1"/>
  <c r="I3039" i="18" s="1"/>
  <c r="I3040" i="18" s="1"/>
  <c r="I3041" i="18" s="1"/>
  <c r="I3042" i="18" s="1"/>
  <c r="I3043" i="18" s="1"/>
  <c r="I3044" i="18" s="1"/>
  <c r="I3045" i="18" s="1"/>
  <c r="I3046" i="18" s="1"/>
  <c r="I3047" i="18" s="1"/>
  <c r="I3048" i="18" s="1"/>
  <c r="I3049" i="18" s="1"/>
  <c r="I3050" i="18" s="1"/>
  <c r="I3051" i="18" s="1"/>
  <c r="I3052" i="18" s="1"/>
  <c r="I3053" i="18" s="1"/>
  <c r="I3054" i="18" s="1"/>
  <c r="I3055" i="18" s="1"/>
  <c r="I3056" i="18" s="1"/>
  <c r="I3057" i="18" s="1"/>
  <c r="I3058" i="18" s="1"/>
  <c r="I3059" i="18" s="1"/>
  <c r="I3060" i="18" s="1"/>
  <c r="I3061" i="18" s="1"/>
  <c r="I3062" i="18" s="1"/>
  <c r="I3063" i="18" s="1"/>
  <c r="I3064" i="18" s="1"/>
  <c r="I3065" i="18" s="1"/>
  <c r="I3066" i="18" s="1"/>
  <c r="I3067" i="18" s="1"/>
  <c r="I3068" i="18" s="1"/>
  <c r="I3069" i="18" s="1"/>
  <c r="I3070" i="18" s="1"/>
  <c r="I3071" i="18" s="1"/>
  <c r="I3072" i="18" s="1"/>
  <c r="I3073" i="18" s="1"/>
  <c r="I3074" i="18" s="1"/>
  <c r="I3075" i="18" s="1"/>
  <c r="I3076" i="18" s="1"/>
  <c r="I3077" i="18" s="1"/>
  <c r="I3078" i="18" s="1"/>
  <c r="I3079" i="18" s="1"/>
  <c r="I3080" i="18" s="1"/>
  <c r="I3081" i="18" s="1"/>
  <c r="I3082" i="18" s="1"/>
  <c r="I3083" i="18" s="1"/>
  <c r="I3084" i="18" s="1"/>
  <c r="I3085" i="18" s="1"/>
  <c r="I3086" i="18" s="1"/>
  <c r="I3087" i="18" s="1"/>
  <c r="I3088" i="18" s="1"/>
  <c r="I3089" i="18" s="1"/>
  <c r="I3090" i="18" s="1"/>
  <c r="I3091" i="18" s="1"/>
  <c r="I3092" i="18" s="1"/>
  <c r="I3093" i="18" s="1"/>
  <c r="I3094" i="18" s="1"/>
  <c r="I3095" i="18" s="1"/>
  <c r="I3096" i="18" s="1"/>
  <c r="I3097" i="18" s="1"/>
  <c r="I3098" i="18" s="1"/>
  <c r="I3099" i="18" s="1"/>
  <c r="I3100" i="18" s="1"/>
  <c r="I3101" i="18" s="1"/>
  <c r="I3102" i="18" s="1"/>
  <c r="I3103" i="18" s="1"/>
  <c r="I3104" i="18" s="1"/>
  <c r="I3105" i="18" s="1"/>
  <c r="I3106" i="18" s="1"/>
  <c r="I3107" i="18" s="1"/>
  <c r="I3108" i="18" s="1"/>
  <c r="I3109" i="18" s="1"/>
  <c r="I3110" i="18" s="1"/>
  <c r="I3111" i="18" s="1"/>
  <c r="I3112" i="18" s="1"/>
  <c r="I3113" i="18" s="1"/>
  <c r="I3114" i="18" s="1"/>
  <c r="I3115" i="18" s="1"/>
  <c r="I3116" i="18" s="1"/>
  <c r="I3117" i="18" s="1"/>
  <c r="I3118" i="18" s="1"/>
  <c r="I3119" i="18" s="1"/>
  <c r="I3120" i="18" s="1"/>
  <c r="I3121" i="18" s="1"/>
  <c r="I3122" i="18" s="1"/>
  <c r="I3123" i="18" s="1"/>
  <c r="I3124" i="18" s="1"/>
  <c r="I3125" i="18" s="1"/>
  <c r="I3126" i="18" s="1"/>
  <c r="I3127" i="18" s="1"/>
  <c r="I3128" i="18" s="1"/>
  <c r="I3129" i="18" s="1"/>
  <c r="I3130" i="18" s="1"/>
  <c r="I3131" i="18" s="1"/>
  <c r="I3132" i="18" s="1"/>
  <c r="I3133" i="18" s="1"/>
  <c r="I3134" i="18" s="1"/>
  <c r="I3135" i="18" s="1"/>
  <c r="I3136" i="18" s="1"/>
  <c r="I3137" i="18" s="1"/>
  <c r="I3138" i="18" s="1"/>
  <c r="I3139" i="18" s="1"/>
  <c r="I3140" i="18" s="1"/>
  <c r="I3141" i="18" s="1"/>
  <c r="I3142" i="18" s="1"/>
  <c r="I3143" i="18" s="1"/>
  <c r="I3144" i="18" s="1"/>
  <c r="I3145" i="18" s="1"/>
  <c r="I3146" i="18" s="1"/>
  <c r="I3147" i="18" s="1"/>
  <c r="I3148" i="18" s="1"/>
  <c r="I3149" i="18" s="1"/>
  <c r="I3150" i="18" s="1"/>
  <c r="I3151" i="18" s="1"/>
  <c r="I3152" i="18" s="1"/>
  <c r="I3153" i="18" s="1"/>
  <c r="I3154" i="18" s="1"/>
  <c r="I3155" i="18" s="1"/>
  <c r="I3156" i="18" s="1"/>
  <c r="I3157" i="18" s="1"/>
  <c r="I3158" i="18" s="1"/>
  <c r="I3159" i="18" s="1"/>
  <c r="I3160" i="18" s="1"/>
  <c r="I3161" i="18" s="1"/>
  <c r="I3162" i="18" s="1"/>
  <c r="I3163" i="18" s="1"/>
  <c r="I3164" i="18" s="1"/>
  <c r="I3165" i="18" s="1"/>
  <c r="I3166" i="18" s="1"/>
  <c r="I3167" i="18" s="1"/>
  <c r="I3168" i="18" s="1"/>
  <c r="I3169" i="18" s="1"/>
  <c r="I3170" i="18" s="1"/>
  <c r="I3171" i="18" s="1"/>
  <c r="I3172" i="18" s="1"/>
  <c r="I3173" i="18" s="1"/>
  <c r="I3174" i="18" s="1"/>
  <c r="I3175" i="18" s="1"/>
  <c r="I3176" i="18" s="1"/>
  <c r="I3177" i="18" s="1"/>
  <c r="I3178" i="18" s="1"/>
  <c r="I3179" i="18" s="1"/>
  <c r="I3180" i="18" s="1"/>
  <c r="I3181" i="18" s="1"/>
  <c r="I3182" i="18" s="1"/>
  <c r="I3183" i="18" s="1"/>
  <c r="I3184" i="18" s="1"/>
  <c r="I3185" i="18" s="1"/>
  <c r="I3186" i="18" s="1"/>
  <c r="I3187" i="18" s="1"/>
  <c r="I3188" i="18" s="1"/>
  <c r="I3189" i="18" s="1"/>
  <c r="I3190" i="18" s="1"/>
  <c r="I3191" i="18" s="1"/>
  <c r="I3192" i="18" s="1"/>
  <c r="I3193" i="18" s="1"/>
  <c r="I3194" i="18" s="1"/>
  <c r="I3195" i="18" s="1"/>
  <c r="I3196" i="18" s="1"/>
  <c r="I3197" i="18" s="1"/>
  <c r="I3198" i="18" s="1"/>
  <c r="I3199" i="18" s="1"/>
  <c r="I3200" i="18" s="1"/>
  <c r="I3201" i="18" s="1"/>
  <c r="I3202" i="18" s="1"/>
  <c r="I3203" i="18" s="1"/>
  <c r="I3204" i="18" s="1"/>
  <c r="I3205" i="18" s="1"/>
  <c r="I3206" i="18" s="1"/>
  <c r="I3207" i="18" s="1"/>
  <c r="I3208" i="18" s="1"/>
  <c r="I3209" i="18" s="1"/>
  <c r="I3210" i="18" s="1"/>
  <c r="I3211" i="18" s="1"/>
  <c r="I3212" i="18" s="1"/>
  <c r="I3213" i="18" s="1"/>
  <c r="I3214" i="18" s="1"/>
  <c r="I3215" i="18" s="1"/>
  <c r="I3216" i="18" s="1"/>
  <c r="I3217" i="18" s="1"/>
  <c r="I3218" i="18" s="1"/>
  <c r="I3219" i="18" s="1"/>
  <c r="I3220" i="18" s="1"/>
  <c r="I3221" i="18" s="1"/>
  <c r="I3222" i="18" s="1"/>
  <c r="I3223" i="18" s="1"/>
  <c r="I3224" i="18" s="1"/>
  <c r="I3225" i="18" s="1"/>
  <c r="I3226" i="18" s="1"/>
  <c r="I3227" i="18" s="1"/>
  <c r="I3228" i="18" s="1"/>
  <c r="I3229" i="18" s="1"/>
  <c r="I3230" i="18" s="1"/>
  <c r="I3231" i="18" s="1"/>
  <c r="I3232" i="18" s="1"/>
  <c r="I3233" i="18" s="1"/>
  <c r="I3234" i="18" s="1"/>
  <c r="I3235" i="18" s="1"/>
  <c r="I3236" i="18" s="1"/>
  <c r="I3237" i="18" s="1"/>
  <c r="I3238" i="18" s="1"/>
  <c r="I3239" i="18" s="1"/>
  <c r="I3240" i="18" s="1"/>
  <c r="I3241" i="18" s="1"/>
  <c r="I3242" i="18" s="1"/>
  <c r="I3243" i="18" s="1"/>
  <c r="I3244" i="18" s="1"/>
  <c r="I3245" i="18" s="1"/>
  <c r="I3246" i="18" s="1"/>
  <c r="I3247" i="18" s="1"/>
  <c r="I3248" i="18" s="1"/>
  <c r="I3249" i="18" s="1"/>
  <c r="I3250" i="18" s="1"/>
  <c r="I3251" i="18" s="1"/>
  <c r="I3252" i="18" s="1"/>
  <c r="I3253" i="18" s="1"/>
  <c r="I3254" i="18" s="1"/>
  <c r="I3255" i="18" s="1"/>
  <c r="I3256" i="18" s="1"/>
  <c r="I3257" i="18" s="1"/>
  <c r="I3258" i="18" s="1"/>
  <c r="I3259" i="18" s="1"/>
  <c r="I3260" i="18" s="1"/>
  <c r="I3261" i="18" s="1"/>
  <c r="I3262" i="18" s="1"/>
  <c r="I3263" i="18" s="1"/>
  <c r="I3264" i="18" s="1"/>
  <c r="I3265" i="18" s="1"/>
  <c r="I3266" i="18" s="1"/>
  <c r="I3267" i="18" s="1"/>
  <c r="I3268" i="18" s="1"/>
  <c r="I3269" i="18" s="1"/>
  <c r="I3270" i="18" s="1"/>
  <c r="I3271" i="18" s="1"/>
  <c r="I3272" i="18" s="1"/>
  <c r="I3273" i="18" s="1"/>
  <c r="I3274" i="18" s="1"/>
  <c r="I3275" i="18" s="1"/>
  <c r="I3276" i="18" s="1"/>
  <c r="I3277" i="18" s="1"/>
  <c r="I3278" i="18" s="1"/>
  <c r="I3279" i="18" s="1"/>
  <c r="I3280" i="18" s="1"/>
  <c r="I3281" i="18" s="1"/>
  <c r="I3282" i="18" s="1"/>
  <c r="I3283" i="18" s="1"/>
  <c r="I3284" i="18" s="1"/>
  <c r="I3285" i="18" s="1"/>
  <c r="I3286" i="18" s="1"/>
  <c r="I3287" i="18" s="1"/>
  <c r="I3288" i="18" s="1"/>
  <c r="I3289" i="18" s="1"/>
  <c r="I3290" i="18" s="1"/>
  <c r="I3291" i="18" s="1"/>
  <c r="I3292" i="18" s="1"/>
  <c r="I3293" i="18" s="1"/>
  <c r="I3294" i="18" s="1"/>
  <c r="I3295" i="18" s="1"/>
  <c r="I3296" i="18" s="1"/>
  <c r="I3297" i="18" s="1"/>
  <c r="I3298" i="18" s="1"/>
  <c r="I3299" i="18" s="1"/>
  <c r="I3300" i="18" s="1"/>
  <c r="I3301" i="18" s="1"/>
  <c r="I3302" i="18" s="1"/>
  <c r="I3303" i="18" s="1"/>
  <c r="I3304" i="18" s="1"/>
  <c r="I3305" i="18" s="1"/>
  <c r="I3306" i="18" s="1"/>
  <c r="I3307" i="18" s="1"/>
  <c r="I3308" i="18" s="1"/>
  <c r="I3309" i="18" s="1"/>
  <c r="I3310" i="18" s="1"/>
  <c r="I3311" i="18" s="1"/>
  <c r="I3312" i="18" s="1"/>
  <c r="I3313" i="18" s="1"/>
  <c r="I3314" i="18" s="1"/>
  <c r="I3315" i="18" s="1"/>
  <c r="I3316" i="18" s="1"/>
  <c r="I3317" i="18" s="1"/>
  <c r="I3318" i="18" s="1"/>
  <c r="I3319" i="18" s="1"/>
  <c r="I3320" i="18" s="1"/>
  <c r="I3321" i="18" s="1"/>
  <c r="I3322" i="18" s="1"/>
  <c r="I3323" i="18" s="1"/>
  <c r="I3324" i="18" s="1"/>
  <c r="I3325" i="18" s="1"/>
  <c r="I3326" i="18" s="1"/>
  <c r="I3327" i="18" s="1"/>
  <c r="I3328" i="18" s="1"/>
  <c r="I3329" i="18" s="1"/>
  <c r="I3330" i="18" s="1"/>
  <c r="I3331" i="18" s="1"/>
  <c r="I3332" i="18" s="1"/>
  <c r="I3333" i="18" s="1"/>
  <c r="I3334" i="18" s="1"/>
  <c r="I3335" i="18" s="1"/>
  <c r="I3336" i="18" s="1"/>
  <c r="I3337" i="18" s="1"/>
  <c r="I3338" i="18" s="1"/>
  <c r="I3339" i="18" s="1"/>
  <c r="I3340" i="18" s="1"/>
  <c r="I3341" i="18" s="1"/>
  <c r="I3342" i="18" s="1"/>
  <c r="I3343" i="18" s="1"/>
  <c r="I3344" i="18" s="1"/>
  <c r="I3345" i="18" s="1"/>
  <c r="I3346" i="18" s="1"/>
  <c r="I3347" i="18" s="1"/>
  <c r="I3348" i="18" s="1"/>
  <c r="I3349" i="18" s="1"/>
  <c r="I3350" i="18" s="1"/>
  <c r="I3351" i="18" s="1"/>
  <c r="I3352" i="18" s="1"/>
  <c r="I3353" i="18" s="1"/>
  <c r="I3354" i="18" s="1"/>
  <c r="I3355" i="18" s="1"/>
  <c r="I3356" i="18" s="1"/>
  <c r="I3357" i="18" s="1"/>
  <c r="I3358" i="18" s="1"/>
  <c r="I3359" i="18" s="1"/>
  <c r="I3360" i="18" s="1"/>
  <c r="I3361" i="18" s="1"/>
  <c r="I3362" i="18" s="1"/>
  <c r="I3363" i="18" s="1"/>
  <c r="I3364" i="18" s="1"/>
  <c r="I3365" i="18" s="1"/>
  <c r="I3366" i="18" s="1"/>
  <c r="I3367" i="18" s="1"/>
  <c r="I3368" i="18" s="1"/>
  <c r="I3369" i="18" s="1"/>
  <c r="I3370" i="18" s="1"/>
  <c r="I3371" i="18" s="1"/>
  <c r="I3372" i="18" s="1"/>
  <c r="I3373" i="18" s="1"/>
  <c r="I3374" i="18" s="1"/>
  <c r="I3375" i="18" s="1"/>
  <c r="I3376" i="18" s="1"/>
  <c r="I3377" i="18" s="1"/>
  <c r="I3378" i="18" s="1"/>
  <c r="I3379" i="18" s="1"/>
  <c r="I3380" i="18" s="1"/>
  <c r="I3381" i="18" s="1"/>
  <c r="I3382" i="18" s="1"/>
  <c r="I3383" i="18" s="1"/>
  <c r="I3384" i="18" s="1"/>
  <c r="I3385" i="18" s="1"/>
  <c r="I3386" i="18" s="1"/>
  <c r="I3387" i="18" s="1"/>
  <c r="I3388" i="18" s="1"/>
  <c r="I3389" i="18" s="1"/>
  <c r="I3390" i="18" s="1"/>
  <c r="I3391" i="18" s="1"/>
  <c r="I3392" i="18" s="1"/>
  <c r="I3393" i="18" s="1"/>
  <c r="I3394" i="18" s="1"/>
  <c r="I3395" i="18" s="1"/>
  <c r="I3396" i="18" s="1"/>
  <c r="I3397" i="18" s="1"/>
  <c r="I3398" i="18" s="1"/>
  <c r="I3399" i="18" s="1"/>
  <c r="I3400" i="18" s="1"/>
  <c r="I3401" i="18" s="1"/>
  <c r="I3402" i="18" s="1"/>
  <c r="I3403" i="18" s="1"/>
  <c r="I3404" i="18" s="1"/>
  <c r="I3405" i="18" s="1"/>
  <c r="I3406" i="18" s="1"/>
  <c r="I3407" i="18" s="1"/>
  <c r="I3408" i="18" s="1"/>
  <c r="I3409" i="18" s="1"/>
  <c r="I3410" i="18" s="1"/>
  <c r="I3411" i="18" s="1"/>
  <c r="I3412" i="18" s="1"/>
  <c r="I3413" i="18" s="1"/>
  <c r="I3414" i="18" s="1"/>
  <c r="I3415" i="18" s="1"/>
  <c r="I3416" i="18" s="1"/>
  <c r="I3417" i="18" s="1"/>
  <c r="I3418" i="18" s="1"/>
  <c r="I3419" i="18" s="1"/>
  <c r="I3420" i="18" s="1"/>
  <c r="I3421" i="18" s="1"/>
  <c r="I3422" i="18" s="1"/>
  <c r="I3423" i="18" s="1"/>
  <c r="I3424" i="18" s="1"/>
  <c r="I3425" i="18" s="1"/>
  <c r="I3426" i="18" s="1"/>
  <c r="I3427" i="18" s="1"/>
  <c r="I3428" i="18" s="1"/>
  <c r="I3429" i="18" s="1"/>
  <c r="I3430" i="18" s="1"/>
  <c r="I3431" i="18" s="1"/>
  <c r="I3432" i="18" s="1"/>
  <c r="I3433" i="18" s="1"/>
  <c r="I3434" i="18" s="1"/>
  <c r="I3435" i="18" s="1"/>
  <c r="I3436" i="18" s="1"/>
  <c r="I3437" i="18" s="1"/>
  <c r="I3438" i="18" s="1"/>
  <c r="I3439" i="18" s="1"/>
  <c r="I3440" i="18" s="1"/>
  <c r="I3441" i="18" s="1"/>
  <c r="I3442" i="18" s="1"/>
  <c r="I3443" i="18" s="1"/>
  <c r="I3444" i="18" s="1"/>
  <c r="I3445" i="18" s="1"/>
  <c r="I3446" i="18" s="1"/>
  <c r="I3447" i="18" s="1"/>
  <c r="I3448" i="18" s="1"/>
  <c r="I3449" i="18" s="1"/>
  <c r="I3450" i="18" s="1"/>
  <c r="I3451" i="18" s="1"/>
  <c r="I3452" i="18" s="1"/>
  <c r="I3453" i="18" s="1"/>
  <c r="I3454" i="18" s="1"/>
  <c r="I3455" i="18" s="1"/>
  <c r="I3456" i="18" s="1"/>
  <c r="I3457" i="18" s="1"/>
  <c r="I3458" i="18" s="1"/>
  <c r="I3459" i="18" s="1"/>
  <c r="I3460" i="18" s="1"/>
  <c r="I3461" i="18" s="1"/>
  <c r="I3462" i="18" s="1"/>
  <c r="I3463" i="18" s="1"/>
  <c r="I3464" i="18" s="1"/>
  <c r="I3465" i="18" s="1"/>
  <c r="I3466" i="18" s="1"/>
  <c r="I3467" i="18" s="1"/>
  <c r="I3468" i="18" s="1"/>
  <c r="I3469" i="18" s="1"/>
  <c r="I3470" i="18" s="1"/>
  <c r="I3471" i="18" s="1"/>
  <c r="I3472" i="18" s="1"/>
  <c r="I3473" i="18" s="1"/>
  <c r="I3474" i="18" s="1"/>
  <c r="I3475" i="18" s="1"/>
  <c r="I3476" i="18" s="1"/>
  <c r="I3477" i="18" s="1"/>
  <c r="I3478" i="18" s="1"/>
  <c r="I3479" i="18" s="1"/>
  <c r="I3480" i="18" s="1"/>
  <c r="I3481" i="18" s="1"/>
  <c r="I3482" i="18" s="1"/>
  <c r="I3483" i="18" s="1"/>
  <c r="I3484" i="18" s="1"/>
  <c r="I3485" i="18" s="1"/>
  <c r="I3486" i="18" s="1"/>
  <c r="I3487" i="18" s="1"/>
  <c r="I3488" i="18" s="1"/>
  <c r="I3489" i="18" s="1"/>
  <c r="I3490" i="18" s="1"/>
  <c r="I3491" i="18" s="1"/>
  <c r="I3492" i="18" s="1"/>
  <c r="I3493" i="18" s="1"/>
  <c r="I3494" i="18" s="1"/>
  <c r="I3495" i="18" s="1"/>
  <c r="I3496" i="18" s="1"/>
  <c r="I3497" i="18" s="1"/>
  <c r="I3498" i="18" s="1"/>
  <c r="I3499" i="18" s="1"/>
  <c r="I3500" i="18" s="1"/>
  <c r="I3501" i="18" s="1"/>
  <c r="I3502" i="18" s="1"/>
  <c r="I3503" i="18" s="1"/>
  <c r="I3504" i="18" s="1"/>
  <c r="I3505" i="18" s="1"/>
  <c r="I3506" i="18" s="1"/>
  <c r="I3507" i="18" s="1"/>
  <c r="I3508" i="18" s="1"/>
  <c r="I3509" i="18" s="1"/>
  <c r="I3510" i="18" s="1"/>
  <c r="I3511" i="18" s="1"/>
  <c r="I3512" i="18" s="1"/>
  <c r="I3513" i="18" s="1"/>
  <c r="I3514" i="18" s="1"/>
  <c r="I3515" i="18" s="1"/>
  <c r="I3516" i="18" s="1"/>
  <c r="I3517" i="18" s="1"/>
  <c r="I3518" i="18" s="1"/>
  <c r="I3519" i="18" s="1"/>
  <c r="I3520" i="18" s="1"/>
  <c r="I3521" i="18" s="1"/>
  <c r="I3522" i="18" s="1"/>
  <c r="I3523" i="18" s="1"/>
  <c r="I3524" i="18" s="1"/>
  <c r="I3525" i="18" s="1"/>
  <c r="I3526" i="18" s="1"/>
  <c r="I3527" i="18" s="1"/>
  <c r="I3528" i="18" s="1"/>
  <c r="I3529" i="18" s="1"/>
  <c r="I3530" i="18" s="1"/>
  <c r="I3531" i="18" s="1"/>
  <c r="I3532" i="18" s="1"/>
  <c r="I3533" i="18" s="1"/>
  <c r="I3534" i="18" s="1"/>
  <c r="I3535" i="18" s="1"/>
  <c r="I3536" i="18" s="1"/>
  <c r="I3537" i="18" s="1"/>
  <c r="I3538" i="18" s="1"/>
  <c r="I3539" i="18" s="1"/>
  <c r="I3540" i="18" s="1"/>
  <c r="I3541" i="18" s="1"/>
  <c r="I3542" i="18" s="1"/>
  <c r="I3543" i="18" s="1"/>
  <c r="I3544" i="18" s="1"/>
  <c r="I3545" i="18" s="1"/>
  <c r="I3546" i="18" s="1"/>
  <c r="I3547" i="18" s="1"/>
  <c r="I3548" i="18" s="1"/>
  <c r="I3549" i="18" s="1"/>
  <c r="I3550" i="18" s="1"/>
  <c r="I3551" i="18" s="1"/>
  <c r="I3552" i="18" s="1"/>
  <c r="I3553" i="18" s="1"/>
  <c r="I3554" i="18" s="1"/>
  <c r="I3555" i="18" s="1"/>
  <c r="I3556" i="18" s="1"/>
  <c r="I3557" i="18" s="1"/>
  <c r="I3558" i="18" s="1"/>
  <c r="I3559" i="18" s="1"/>
  <c r="I3560" i="18" s="1"/>
  <c r="I3561" i="18" s="1"/>
  <c r="I3562" i="18" s="1"/>
  <c r="I3563" i="18" s="1"/>
  <c r="I3564" i="18" s="1"/>
  <c r="I3565" i="18" s="1"/>
  <c r="I3566" i="18" s="1"/>
  <c r="I3567" i="18" s="1"/>
  <c r="I3568" i="18" s="1"/>
  <c r="I3569" i="18" s="1"/>
  <c r="I3570" i="18" s="1"/>
  <c r="I3571" i="18" s="1"/>
  <c r="I3572" i="18" s="1"/>
  <c r="I3573" i="18" s="1"/>
  <c r="I3574" i="18" s="1"/>
  <c r="I3575" i="18" s="1"/>
  <c r="I3576" i="18" s="1"/>
  <c r="I3577" i="18" s="1"/>
  <c r="I3578" i="18" s="1"/>
  <c r="I3579" i="18" s="1"/>
  <c r="I3580" i="18" s="1"/>
  <c r="I3581" i="18" s="1"/>
  <c r="I3582" i="18" s="1"/>
  <c r="I3583" i="18" s="1"/>
  <c r="I3584" i="18" s="1"/>
  <c r="I3585" i="18" s="1"/>
  <c r="I3586" i="18" s="1"/>
  <c r="I3587" i="18" s="1"/>
  <c r="I3588" i="18" s="1"/>
  <c r="I3589" i="18" s="1"/>
  <c r="I3590" i="18" s="1"/>
  <c r="I3591" i="18" s="1"/>
  <c r="I3592" i="18" s="1"/>
  <c r="I3593" i="18" s="1"/>
  <c r="I3594" i="18" s="1"/>
  <c r="I3595" i="18" s="1"/>
  <c r="I3596" i="18" s="1"/>
  <c r="I3597" i="18" s="1"/>
  <c r="I3598" i="18" s="1"/>
  <c r="I3599" i="18" s="1"/>
  <c r="I3600" i="18" s="1"/>
  <c r="I3601" i="18" s="1"/>
  <c r="I3602" i="18" s="1"/>
  <c r="I3603" i="18" s="1"/>
  <c r="I3604" i="18" s="1"/>
  <c r="I3605" i="18" s="1"/>
  <c r="I3606" i="18" s="1"/>
  <c r="I3607" i="18" s="1"/>
  <c r="I3608" i="18" s="1"/>
  <c r="I3609" i="18" s="1"/>
  <c r="I3610" i="18" s="1"/>
  <c r="I3611" i="18" s="1"/>
  <c r="I3612" i="18" s="1"/>
  <c r="I3613" i="18" s="1"/>
  <c r="I3614" i="18" s="1"/>
  <c r="I3615" i="18" s="1"/>
  <c r="I3616" i="18" s="1"/>
  <c r="I3617" i="18" s="1"/>
  <c r="I3618" i="18" s="1"/>
  <c r="I3619" i="18" s="1"/>
  <c r="I3620" i="18" s="1"/>
  <c r="I3621" i="18" s="1"/>
  <c r="I3622" i="18" s="1"/>
  <c r="I3623" i="18" s="1"/>
  <c r="I3624" i="18" s="1"/>
  <c r="I3625" i="18" s="1"/>
  <c r="I3626" i="18" s="1"/>
  <c r="I3627" i="18" s="1"/>
  <c r="I3628" i="18" s="1"/>
  <c r="I3629" i="18" s="1"/>
  <c r="I3630" i="18" s="1"/>
  <c r="I3631" i="18" s="1"/>
  <c r="I3632" i="18" s="1"/>
  <c r="I3633" i="18" s="1"/>
  <c r="I3634" i="18" s="1"/>
  <c r="I3635" i="18" s="1"/>
  <c r="I3636" i="18" s="1"/>
  <c r="I3637" i="18" s="1"/>
  <c r="I3638" i="18" s="1"/>
  <c r="I3639" i="18" s="1"/>
  <c r="I3640" i="18" s="1"/>
  <c r="I3641" i="18" s="1"/>
  <c r="I3642" i="18" s="1"/>
  <c r="I3643" i="18" s="1"/>
  <c r="I3644" i="18" s="1"/>
  <c r="I3645" i="18" s="1"/>
  <c r="I3646" i="18" s="1"/>
  <c r="I3647" i="18" s="1"/>
  <c r="I3648" i="18" s="1"/>
  <c r="I3649" i="18" s="1"/>
  <c r="I3650" i="18" s="1"/>
  <c r="I3651" i="18" s="1"/>
  <c r="I3652" i="18" s="1"/>
  <c r="I3653" i="18" s="1"/>
  <c r="I3654" i="18" s="1"/>
  <c r="I3655" i="18" s="1"/>
  <c r="I3656" i="18" s="1"/>
  <c r="I3657" i="18" s="1"/>
  <c r="I3658" i="18" s="1"/>
  <c r="I3659" i="18" s="1"/>
  <c r="I3660" i="18" s="1"/>
  <c r="I3661" i="18" s="1"/>
  <c r="I3662" i="18" s="1"/>
  <c r="I3663" i="18" s="1"/>
  <c r="I3664" i="18" s="1"/>
  <c r="I3665" i="18" s="1"/>
  <c r="I3666" i="18" s="1"/>
  <c r="I3667" i="18" s="1"/>
  <c r="I3668" i="18" s="1"/>
  <c r="I3669" i="18" s="1"/>
  <c r="I3670" i="18" s="1"/>
  <c r="I3671" i="18" s="1"/>
  <c r="I3672" i="18" s="1"/>
  <c r="I3673" i="18" s="1"/>
  <c r="I3674" i="18" s="1"/>
  <c r="I3675" i="18" s="1"/>
  <c r="I3676" i="18" s="1"/>
  <c r="I3677" i="18" s="1"/>
  <c r="I3678" i="18" s="1"/>
  <c r="I3679" i="18" s="1"/>
  <c r="I3680" i="18" s="1"/>
  <c r="I3681" i="18" s="1"/>
  <c r="I3682" i="18" s="1"/>
  <c r="I3683" i="18" s="1"/>
  <c r="I3684" i="18" s="1"/>
  <c r="I3685" i="18" s="1"/>
  <c r="I3686" i="18" s="1"/>
  <c r="I3687" i="18" s="1"/>
  <c r="I3688" i="18" s="1"/>
  <c r="I3689" i="18" s="1"/>
  <c r="I3690" i="18" s="1"/>
  <c r="I3691" i="18" s="1"/>
  <c r="I3692" i="18" s="1"/>
  <c r="I3693" i="18" s="1"/>
  <c r="I3694" i="18" s="1"/>
  <c r="I3695" i="18" s="1"/>
  <c r="I3696" i="18" s="1"/>
  <c r="I3697" i="18" s="1"/>
  <c r="I3698" i="18" s="1"/>
  <c r="I3699" i="18" s="1"/>
  <c r="I3700" i="18" s="1"/>
  <c r="I3701" i="18" s="1"/>
  <c r="I3702" i="18" s="1"/>
  <c r="I3703" i="18" s="1"/>
  <c r="I3704" i="18" s="1"/>
  <c r="I3705" i="18" s="1"/>
  <c r="I3706" i="18" s="1"/>
  <c r="I3707" i="18" s="1"/>
  <c r="I3708" i="18" s="1"/>
  <c r="I3709" i="18" s="1"/>
  <c r="I3710" i="18" s="1"/>
  <c r="I3711" i="18" s="1"/>
  <c r="I3712" i="18" s="1"/>
  <c r="I3713" i="18" s="1"/>
  <c r="I3714" i="18" s="1"/>
  <c r="I3715" i="18" s="1"/>
  <c r="I3716" i="18" s="1"/>
  <c r="I3717" i="18" s="1"/>
  <c r="I3718" i="18" s="1"/>
  <c r="I3719" i="18" s="1"/>
  <c r="I3720" i="18" s="1"/>
  <c r="I3721" i="18" s="1"/>
  <c r="I3722" i="18" s="1"/>
  <c r="I3723" i="18" s="1"/>
  <c r="I3724" i="18" s="1"/>
  <c r="I3725" i="18" s="1"/>
  <c r="I3726" i="18" s="1"/>
  <c r="I3727" i="18" s="1"/>
  <c r="I3728" i="18" s="1"/>
  <c r="I3729" i="18" s="1"/>
  <c r="I3730" i="18" s="1"/>
  <c r="I3731" i="18" s="1"/>
  <c r="I3732" i="18" s="1"/>
  <c r="I3733" i="18" s="1"/>
  <c r="I3734" i="18" s="1"/>
  <c r="I3735" i="18" s="1"/>
  <c r="I3736" i="18" s="1"/>
  <c r="I3737" i="18" s="1"/>
  <c r="I3738" i="18" s="1"/>
  <c r="I3739" i="18" s="1"/>
  <c r="I3740" i="18" s="1"/>
  <c r="I3741" i="18" s="1"/>
  <c r="I3742" i="18" s="1"/>
  <c r="I3743" i="18" s="1"/>
  <c r="I3744" i="18" s="1"/>
  <c r="I3745" i="18" s="1"/>
  <c r="I3746" i="18" s="1"/>
  <c r="I3747" i="18" s="1"/>
  <c r="I3748" i="18" s="1"/>
  <c r="I3749" i="18" s="1"/>
  <c r="I3750" i="18" s="1"/>
  <c r="I3751" i="18" s="1"/>
  <c r="I3752" i="18" s="1"/>
  <c r="I3753" i="18" s="1"/>
  <c r="I3754" i="18" s="1"/>
  <c r="I3755" i="18" s="1"/>
  <c r="I3756" i="18" s="1"/>
  <c r="I3757" i="18" s="1"/>
  <c r="I3758" i="18" s="1"/>
  <c r="I3759" i="18" s="1"/>
  <c r="I3760" i="18" s="1"/>
  <c r="I3761" i="18" s="1"/>
  <c r="I3762" i="18" s="1"/>
  <c r="I3763" i="18" s="1"/>
  <c r="I3764" i="18" s="1"/>
  <c r="I3765" i="18" s="1"/>
  <c r="I3766" i="18" s="1"/>
  <c r="I3767" i="18" s="1"/>
  <c r="I3768" i="18" s="1"/>
  <c r="I3769" i="18" s="1"/>
  <c r="I3770" i="18" s="1"/>
  <c r="I3771" i="18" s="1"/>
  <c r="I3772" i="18" s="1"/>
  <c r="I3773" i="18" s="1"/>
  <c r="I3774" i="18" s="1"/>
  <c r="I3775" i="18" s="1"/>
  <c r="I3776" i="18" s="1"/>
  <c r="I3777" i="18" s="1"/>
  <c r="I3778" i="18" s="1"/>
  <c r="I3779" i="18" s="1"/>
  <c r="I3780" i="18" s="1"/>
  <c r="I3781" i="18" s="1"/>
  <c r="I3782" i="18" s="1"/>
  <c r="I3783" i="18" s="1"/>
  <c r="I3784" i="18" s="1"/>
  <c r="I3785" i="18" s="1"/>
  <c r="I3786" i="18" s="1"/>
  <c r="I3787" i="18" s="1"/>
  <c r="I3788" i="18" s="1"/>
  <c r="I3789" i="18" s="1"/>
  <c r="I3790" i="18" s="1"/>
  <c r="I3791" i="18" s="1"/>
  <c r="I3792" i="18" s="1"/>
  <c r="I3793" i="18" s="1"/>
  <c r="I3794" i="18" s="1"/>
  <c r="I3795" i="18" s="1"/>
  <c r="I3796" i="18" s="1"/>
  <c r="I3797" i="18" s="1"/>
  <c r="I3798" i="18" s="1"/>
  <c r="I3799" i="18" s="1"/>
  <c r="I3800" i="18" s="1"/>
  <c r="I3801" i="18" s="1"/>
  <c r="I3802" i="18" s="1"/>
  <c r="I3803" i="18" s="1"/>
  <c r="I3804" i="18" s="1"/>
  <c r="I3805" i="18" s="1"/>
  <c r="I3806" i="18" s="1"/>
  <c r="I3807" i="18" s="1"/>
  <c r="I3808" i="18" s="1"/>
  <c r="I3809" i="18" s="1"/>
  <c r="I3810" i="18" s="1"/>
  <c r="I3811" i="18" s="1"/>
  <c r="I3812" i="18" s="1"/>
  <c r="I3813" i="18" s="1"/>
  <c r="I3814" i="18" s="1"/>
  <c r="I3815" i="18" s="1"/>
  <c r="I3816" i="18" s="1"/>
  <c r="I3817" i="18" s="1"/>
  <c r="I3818" i="18" s="1"/>
  <c r="I3819" i="18" s="1"/>
  <c r="I3820" i="18" s="1"/>
  <c r="I3821" i="18" s="1"/>
  <c r="I3822" i="18" s="1"/>
  <c r="I3823" i="18" s="1"/>
  <c r="I3824" i="18" s="1"/>
  <c r="I3825" i="18" s="1"/>
  <c r="I3826" i="18" s="1"/>
  <c r="I3827" i="18" s="1"/>
  <c r="I3828" i="18" s="1"/>
  <c r="I3829" i="18" s="1"/>
  <c r="I3830" i="18" s="1"/>
  <c r="I3831" i="18" s="1"/>
  <c r="I3832" i="18" s="1"/>
  <c r="I3833" i="18" s="1"/>
  <c r="I3834" i="18" s="1"/>
  <c r="I3835" i="18" s="1"/>
  <c r="I3836" i="18" s="1"/>
  <c r="I3837" i="18" s="1"/>
  <c r="I3838" i="18" s="1"/>
  <c r="I3839" i="18" s="1"/>
  <c r="I3840" i="18" s="1"/>
  <c r="I3841" i="18" s="1"/>
  <c r="I3842" i="18" s="1"/>
  <c r="I3843" i="18" s="1"/>
  <c r="I3844" i="18" s="1"/>
  <c r="I3845" i="18" s="1"/>
  <c r="I3846" i="18" s="1"/>
  <c r="I3847" i="18" s="1"/>
  <c r="I3848" i="18" s="1"/>
  <c r="I3849" i="18" s="1"/>
  <c r="I3850" i="18" s="1"/>
  <c r="I3851" i="18" s="1"/>
  <c r="I3852" i="18" s="1"/>
  <c r="I3853" i="18" s="1"/>
  <c r="I3854" i="18" s="1"/>
  <c r="I3855" i="18" s="1"/>
  <c r="I3856" i="18" s="1"/>
  <c r="I3857" i="18" s="1"/>
  <c r="I3858" i="18" s="1"/>
  <c r="I3859" i="18" s="1"/>
  <c r="I3860" i="18" s="1"/>
  <c r="I3861" i="18" s="1"/>
  <c r="I3862" i="18" s="1"/>
  <c r="I3863" i="18" s="1"/>
  <c r="I3864" i="18" s="1"/>
  <c r="I3865" i="18" s="1"/>
  <c r="I3866" i="18" s="1"/>
  <c r="I3867" i="18" s="1"/>
  <c r="I3868" i="18" s="1"/>
  <c r="I3869" i="18" s="1"/>
  <c r="I3870" i="18" s="1"/>
  <c r="I3871" i="18" s="1"/>
  <c r="I3872" i="18" s="1"/>
  <c r="I3873" i="18" s="1"/>
  <c r="I3874" i="18" s="1"/>
  <c r="I3875" i="18" s="1"/>
  <c r="I3876" i="18" s="1"/>
  <c r="I3877" i="18" s="1"/>
  <c r="I3878" i="18" s="1"/>
  <c r="I3879" i="18" s="1"/>
  <c r="I3880" i="18" s="1"/>
  <c r="I3881" i="18" s="1"/>
  <c r="I3882" i="18" s="1"/>
  <c r="I3883" i="18" s="1"/>
  <c r="I3884" i="18" s="1"/>
  <c r="I3885" i="18" s="1"/>
  <c r="I3886" i="18" s="1"/>
  <c r="I3887" i="18" s="1"/>
  <c r="I3888" i="18" s="1"/>
  <c r="I3889" i="18" s="1"/>
  <c r="I3890" i="18" s="1"/>
  <c r="I3891" i="18" s="1"/>
  <c r="I3892" i="18" s="1"/>
  <c r="I3893" i="18" s="1"/>
  <c r="I3894" i="18" s="1"/>
  <c r="I3895" i="18" s="1"/>
  <c r="I3896" i="18" s="1"/>
  <c r="I3897" i="18" s="1"/>
  <c r="I3898" i="18" s="1"/>
  <c r="I3899" i="18" s="1"/>
  <c r="I3900" i="18" s="1"/>
  <c r="I3901" i="18" s="1"/>
  <c r="I3902" i="18" s="1"/>
  <c r="I3903" i="18" s="1"/>
  <c r="I3904" i="18" s="1"/>
  <c r="I3905" i="18" s="1"/>
  <c r="I3906" i="18" s="1"/>
  <c r="I3907" i="18" s="1"/>
  <c r="I3908" i="18" s="1"/>
  <c r="I3909" i="18" s="1"/>
  <c r="I3910" i="18" s="1"/>
  <c r="I3911" i="18" s="1"/>
  <c r="I3912" i="18" s="1"/>
  <c r="I3913" i="18" s="1"/>
  <c r="I3914" i="18" s="1"/>
  <c r="I3915" i="18" s="1"/>
  <c r="I3916" i="18" s="1"/>
  <c r="I3917" i="18" s="1"/>
  <c r="I3918" i="18" s="1"/>
  <c r="I3919" i="18" s="1"/>
  <c r="I3920" i="18" s="1"/>
  <c r="I3921" i="18" s="1"/>
  <c r="I3922" i="18" s="1"/>
  <c r="I3923" i="18" s="1"/>
  <c r="I3924" i="18" s="1"/>
  <c r="I3925" i="18" s="1"/>
  <c r="I3926" i="18" s="1"/>
  <c r="I3927" i="18" s="1"/>
  <c r="I3928" i="18" s="1"/>
  <c r="I3929" i="18" s="1"/>
  <c r="I3930" i="18" s="1"/>
  <c r="I3931" i="18" s="1"/>
  <c r="I3932" i="18" s="1"/>
  <c r="I3933" i="18" s="1"/>
  <c r="I3934" i="18" s="1"/>
  <c r="I3935" i="18" s="1"/>
  <c r="I3936" i="18" s="1"/>
  <c r="I3937" i="18" s="1"/>
  <c r="I3938" i="18" s="1"/>
  <c r="I3939" i="18" s="1"/>
  <c r="I3940" i="18" s="1"/>
  <c r="I3941" i="18" s="1"/>
  <c r="I3942" i="18" s="1"/>
  <c r="I3943" i="18" s="1"/>
  <c r="I3944" i="18" s="1"/>
  <c r="I3945" i="18" s="1"/>
  <c r="I3946" i="18" s="1"/>
  <c r="I3947" i="18" s="1"/>
  <c r="I3948" i="18" s="1"/>
  <c r="I3949" i="18" s="1"/>
  <c r="I3950" i="18" s="1"/>
  <c r="I3951" i="18" s="1"/>
  <c r="I3952" i="18" s="1"/>
  <c r="I3953" i="18" s="1"/>
  <c r="I3954" i="18" s="1"/>
  <c r="I3955" i="18" s="1"/>
  <c r="I3956" i="18" s="1"/>
  <c r="I3957" i="18" s="1"/>
  <c r="I3958" i="18" s="1"/>
  <c r="I3959" i="18" s="1"/>
  <c r="I3960" i="18" s="1"/>
  <c r="I3961" i="18" s="1"/>
  <c r="I3962" i="18" s="1"/>
  <c r="I3963" i="18" s="1"/>
  <c r="I3964" i="18" s="1"/>
  <c r="I3965" i="18" s="1"/>
  <c r="I3966" i="18" s="1"/>
  <c r="I3967" i="18" s="1"/>
  <c r="I3968" i="18" s="1"/>
  <c r="I3969" i="18" s="1"/>
  <c r="I3970" i="18" s="1"/>
  <c r="I3971" i="18" s="1"/>
  <c r="I3972" i="18" s="1"/>
  <c r="I3973" i="18" s="1"/>
  <c r="I3974" i="18" s="1"/>
  <c r="I3975" i="18" s="1"/>
  <c r="I3976" i="18" s="1"/>
  <c r="I3977" i="18" s="1"/>
  <c r="I3978" i="18" s="1"/>
  <c r="I3979" i="18" s="1"/>
  <c r="I3980" i="18" s="1"/>
  <c r="I3981" i="18" s="1"/>
  <c r="I3982" i="18" s="1"/>
  <c r="I3983" i="18" s="1"/>
  <c r="I3984" i="18" s="1"/>
  <c r="I3985" i="18" s="1"/>
  <c r="I3986" i="18" s="1"/>
  <c r="I3987" i="18" s="1"/>
  <c r="I3988" i="18" s="1"/>
  <c r="I3989" i="18" s="1"/>
  <c r="I3990" i="18" s="1"/>
  <c r="I3991" i="18" s="1"/>
  <c r="I3992" i="18" s="1"/>
  <c r="I3993" i="18" s="1"/>
  <c r="I3994" i="18" s="1"/>
  <c r="I3995" i="18" s="1"/>
  <c r="I3996" i="18" s="1"/>
  <c r="I3997" i="18" s="1"/>
  <c r="I3998" i="18" s="1"/>
  <c r="I3999" i="18" s="1"/>
  <c r="I4000" i="18" s="1"/>
  <c r="I4001" i="18" s="1"/>
  <c r="I4002" i="18" s="1"/>
  <c r="I4003" i="18" s="1"/>
  <c r="I4004" i="18" s="1"/>
  <c r="I4005" i="18" s="1"/>
  <c r="I4006" i="18" s="1"/>
  <c r="I4007" i="18" s="1"/>
  <c r="I4008" i="18" s="1"/>
  <c r="I4009" i="18" s="1"/>
  <c r="I4010" i="18" s="1"/>
  <c r="I4011" i="18" s="1"/>
  <c r="I4012" i="18" s="1"/>
  <c r="I4013" i="18" s="1"/>
  <c r="I4014" i="18" s="1"/>
  <c r="I4015" i="18" s="1"/>
  <c r="I4016" i="18" s="1"/>
  <c r="I4017" i="18" s="1"/>
  <c r="I4018" i="18" s="1"/>
  <c r="I4019" i="18" s="1"/>
  <c r="I4020" i="18" s="1"/>
  <c r="I4021" i="18" s="1"/>
  <c r="I4022" i="18" s="1"/>
  <c r="I4023" i="18" s="1"/>
  <c r="I4024" i="18" s="1"/>
  <c r="I4025" i="18" s="1"/>
  <c r="I4026" i="18" s="1"/>
  <c r="I4027" i="18" s="1"/>
  <c r="I4028" i="18" s="1"/>
  <c r="I4029" i="18" s="1"/>
  <c r="I4030" i="18" s="1"/>
  <c r="I4031" i="18" s="1"/>
  <c r="I4032" i="18" s="1"/>
  <c r="I4033" i="18" s="1"/>
  <c r="I4034" i="18" s="1"/>
  <c r="I4035" i="18" s="1"/>
  <c r="I4036" i="18" s="1"/>
  <c r="I4037" i="18" s="1"/>
  <c r="I4038" i="18" s="1"/>
  <c r="I4039" i="18" s="1"/>
  <c r="I4040" i="18" s="1"/>
  <c r="I4041" i="18" s="1"/>
  <c r="I4042" i="18" s="1"/>
  <c r="I4043" i="18" s="1"/>
  <c r="I4044" i="18" s="1"/>
  <c r="I4045" i="18" s="1"/>
  <c r="I4046" i="18" s="1"/>
  <c r="I4047" i="18" s="1"/>
  <c r="I4048" i="18" s="1"/>
  <c r="I4049" i="18" s="1"/>
  <c r="I4050" i="18" s="1"/>
  <c r="I4051" i="18" l="1"/>
  <c r="I4052" i="18" l="1"/>
  <c r="I4053" i="18" l="1"/>
  <c r="I4054" i="18" l="1"/>
  <c r="I4055" i="18" l="1"/>
  <c r="I4056" i="18" l="1"/>
  <c r="I4057" i="18" l="1"/>
  <c r="I4058" i="18" l="1"/>
  <c r="I4059" i="18" l="1"/>
  <c r="I4060" i="18" s="1"/>
  <c r="I4061" i="18" s="1"/>
  <c r="I4062" i="18" s="1"/>
  <c r="I4063" i="18" s="1"/>
  <c r="I4064" i="18" s="1"/>
  <c r="I4065" i="18" s="1"/>
  <c r="I4066" i="18" s="1"/>
  <c r="I4067" i="18" s="1"/>
  <c r="I4068" i="18" s="1"/>
  <c r="I4069" i="18" s="1"/>
  <c r="I4070" i="18" s="1"/>
  <c r="I4071" i="18" s="1"/>
  <c r="I4072" i="18" s="1"/>
  <c r="I4073" i="18" s="1"/>
  <c r="I4074" i="18" s="1"/>
  <c r="I4075" i="18" s="1"/>
  <c r="I4076" i="18" s="1"/>
  <c r="I4077" i="18" s="1"/>
  <c r="I4078" i="18" s="1"/>
  <c r="I4079" i="18" s="1"/>
  <c r="I4080" i="18" s="1"/>
  <c r="I4081" i="18" s="1"/>
  <c r="I4082" i="18" s="1"/>
  <c r="I4083" i="18" s="1"/>
  <c r="I4084" i="18" s="1"/>
  <c r="I4085" i="18" s="1"/>
  <c r="I4086" i="18" s="1"/>
  <c r="I4087" i="18" s="1"/>
  <c r="I4088" i="18" s="1"/>
  <c r="I4089" i="18" s="1"/>
  <c r="I4090" i="18" s="1"/>
  <c r="I4091" i="18" s="1"/>
  <c r="I4092" i="18" s="1"/>
  <c r="I4093" i="18" s="1"/>
  <c r="I4094" i="18" s="1"/>
  <c r="I4095" i="18" s="1"/>
  <c r="I4096" i="18" s="1"/>
  <c r="I4097" i="18" s="1"/>
  <c r="I4098" i="18" s="1"/>
  <c r="I4099" i="18" s="1"/>
  <c r="I4100" i="18" s="1"/>
  <c r="I4101" i="18" s="1"/>
  <c r="I4102" i="18" s="1"/>
  <c r="I4103" i="18" s="1"/>
  <c r="I4104" i="18" s="1"/>
  <c r="I4105" i="18" s="1"/>
  <c r="I4106" i="18" s="1"/>
  <c r="I4107" i="18" s="1"/>
  <c r="I4108" i="18" s="1"/>
  <c r="I4109" i="18" s="1"/>
  <c r="I4110" i="18" s="1"/>
  <c r="I4111" i="18" s="1"/>
  <c r="I4112" i="18" s="1"/>
  <c r="I4113" i="18" s="1"/>
  <c r="I4114" i="18" s="1"/>
  <c r="I4115" i="18" s="1"/>
  <c r="I4116" i="18" s="1"/>
  <c r="I4117" i="18" s="1"/>
  <c r="I4118" i="18" s="1"/>
  <c r="I4119" i="18" s="1"/>
  <c r="I4120" i="18" s="1"/>
  <c r="I4121" i="18" s="1"/>
  <c r="I4122" i="18" s="1"/>
  <c r="I4123" i="18" s="1"/>
  <c r="I4124" i="18" s="1"/>
  <c r="I4125" i="18" s="1"/>
  <c r="I4126" i="18" s="1"/>
  <c r="I4127" i="18" s="1"/>
  <c r="I4128" i="18" s="1"/>
  <c r="I4129" i="18" s="1"/>
  <c r="I4130" i="18" s="1"/>
  <c r="I4131" i="18" s="1"/>
  <c r="I4132" i="18" s="1"/>
  <c r="I4133" i="18" s="1"/>
  <c r="I4134" i="18" s="1"/>
  <c r="I4135" i="18" s="1"/>
  <c r="I4136" i="18" s="1"/>
  <c r="I4137" i="18" s="1"/>
  <c r="I4138" i="18" s="1"/>
  <c r="I4139" i="18" s="1"/>
  <c r="I4140" i="18" s="1"/>
  <c r="I4141" i="18" s="1"/>
  <c r="I4142" i="18" s="1"/>
  <c r="I4143" i="18" s="1"/>
  <c r="I4144" i="18" s="1"/>
  <c r="I4145" i="18" s="1"/>
  <c r="I4146" i="18" s="1"/>
  <c r="I4147" i="18" s="1"/>
  <c r="I4148" i="18" s="1"/>
  <c r="I4149" i="18" s="1"/>
  <c r="I4150" i="18" s="1"/>
  <c r="I4151" i="18" s="1"/>
  <c r="I4152" i="18" s="1"/>
  <c r="I4153" i="18" s="1"/>
  <c r="I4154" i="18" s="1"/>
  <c r="I4155" i="18" s="1"/>
  <c r="I4156" i="18" s="1"/>
  <c r="I4157" i="18" s="1"/>
  <c r="I4158" i="18" s="1"/>
  <c r="I4159" i="18" s="1"/>
  <c r="I4160" i="18" s="1"/>
  <c r="I4161" i="18" s="1"/>
  <c r="I4162" i="18" s="1"/>
  <c r="I4163" i="18" s="1"/>
  <c r="I4164" i="18" s="1"/>
  <c r="I4165" i="18" s="1"/>
  <c r="I4166" i="18" s="1"/>
  <c r="I4167" i="18" s="1"/>
  <c r="I4168" i="18" s="1"/>
  <c r="I4169" i="18" s="1"/>
  <c r="I4170" i="18" s="1"/>
  <c r="I4171" i="18" s="1"/>
  <c r="I4172" i="18" s="1"/>
  <c r="I4173" i="18" s="1"/>
  <c r="I4174" i="18" s="1"/>
  <c r="I4175" i="18" s="1"/>
  <c r="I4176" i="18" s="1"/>
  <c r="I4177" i="18" s="1"/>
  <c r="I4178" i="18" s="1"/>
  <c r="I4179" i="18" s="1"/>
  <c r="I4180" i="18" s="1"/>
  <c r="I4181" i="18" s="1"/>
  <c r="I4182" i="18" s="1"/>
  <c r="I4183" i="18" s="1"/>
  <c r="I4184" i="18" s="1"/>
  <c r="I4185" i="18" s="1"/>
  <c r="I4186" i="18" s="1"/>
  <c r="I4187" i="18" s="1"/>
  <c r="I4188" i="18" s="1"/>
  <c r="I4189" i="18" s="1"/>
  <c r="I4190" i="18" s="1"/>
  <c r="I4191" i="18" s="1"/>
  <c r="I4192" i="18" s="1"/>
  <c r="I4193" i="18" s="1"/>
  <c r="I4194" i="18" s="1"/>
  <c r="I4195" i="18" s="1"/>
  <c r="I4196" i="18" s="1"/>
  <c r="I4197" i="18" s="1"/>
  <c r="I4198" i="18" s="1"/>
  <c r="I4199" i="18" s="1"/>
  <c r="I4200" i="18" s="1"/>
  <c r="I4201" i="18" s="1"/>
  <c r="I4202" i="18" s="1"/>
  <c r="I4203" i="18" s="1"/>
  <c r="I4204" i="18" s="1"/>
  <c r="I4205" i="18" s="1"/>
  <c r="I4206" i="18" s="1"/>
  <c r="I4207" i="18" s="1"/>
  <c r="I4208" i="18" s="1"/>
  <c r="I4209" i="18" s="1"/>
  <c r="I4210" i="18" s="1"/>
  <c r="I4211" i="18" s="1"/>
  <c r="I4212" i="18" s="1"/>
  <c r="I4213" i="18" s="1"/>
  <c r="I4214" i="18" s="1"/>
  <c r="I4215" i="18" s="1"/>
  <c r="I4216" i="18" s="1"/>
  <c r="I4217" i="18" s="1"/>
  <c r="I4218" i="18" s="1"/>
  <c r="I4219" i="18" s="1"/>
  <c r="I4220" i="18" s="1"/>
  <c r="I4221" i="18" s="1"/>
  <c r="I4222" i="18" s="1"/>
  <c r="I4223" i="18" s="1"/>
  <c r="I4224" i="18" s="1"/>
  <c r="I4225" i="18" s="1"/>
  <c r="I4226" i="18" s="1"/>
  <c r="I4227" i="18" s="1"/>
  <c r="I4228" i="18" s="1"/>
  <c r="I4229" i="18" s="1"/>
  <c r="I4230" i="18" s="1"/>
  <c r="I4231" i="18" s="1"/>
  <c r="I4232" i="18" s="1"/>
  <c r="I4233" i="18" s="1"/>
  <c r="I4234" i="18" s="1"/>
  <c r="I4235" i="18" s="1"/>
  <c r="I4236" i="18" s="1"/>
  <c r="I4237" i="18" s="1"/>
  <c r="I4238" i="18" s="1"/>
  <c r="I4239" i="18" s="1"/>
  <c r="I4240" i="18" s="1"/>
  <c r="I4241" i="18" s="1"/>
  <c r="I4242" i="18" s="1"/>
  <c r="I4243" i="18" s="1"/>
  <c r="I4244" i="18" s="1"/>
  <c r="I4245" i="18" s="1"/>
  <c r="I4246" i="18" s="1"/>
  <c r="I4247" i="18" s="1"/>
  <c r="I4248" i="18" s="1"/>
  <c r="I4249" i="18" s="1"/>
  <c r="I4250" i="18" s="1"/>
  <c r="I4251" i="18" s="1"/>
  <c r="I4252" i="18" s="1"/>
  <c r="I4253" i="18" s="1"/>
  <c r="I4254" i="18" s="1"/>
  <c r="I4255" i="18" s="1"/>
  <c r="I4256" i="18" s="1"/>
  <c r="I4257" i="18" s="1"/>
  <c r="I4258" i="18" s="1"/>
  <c r="I4259" i="18" s="1"/>
  <c r="I4260" i="18" s="1"/>
  <c r="I4261" i="18" s="1"/>
  <c r="I4262" i="18" s="1"/>
  <c r="I4263" i="18" s="1"/>
  <c r="I4264" i="18" s="1"/>
  <c r="I4265" i="18" s="1"/>
  <c r="I4266" i="18" s="1"/>
  <c r="I4267" i="18" s="1"/>
  <c r="I4268" i="18" s="1"/>
  <c r="I4269" i="18" s="1"/>
  <c r="I4270" i="18" s="1"/>
  <c r="I4271" i="18" s="1"/>
  <c r="I4272" i="18" s="1"/>
  <c r="I4273" i="18" s="1"/>
  <c r="I4274" i="18" s="1"/>
  <c r="I4275" i="18" s="1"/>
  <c r="I4276" i="18" s="1"/>
  <c r="I4277" i="18" s="1"/>
  <c r="I4278" i="18" s="1"/>
  <c r="I4279" i="18" s="1"/>
  <c r="I4280" i="18" s="1"/>
  <c r="I4281" i="18" s="1"/>
  <c r="I4282" i="18" s="1"/>
  <c r="I4283" i="18" s="1"/>
  <c r="I4284" i="18" s="1"/>
  <c r="I4285" i="18" s="1"/>
  <c r="I4286" i="18" s="1"/>
  <c r="I4287" i="18" s="1"/>
  <c r="I4288" i="18" s="1"/>
  <c r="I4289" i="18" s="1"/>
  <c r="I4290" i="18" s="1"/>
  <c r="I4291" i="18" s="1"/>
  <c r="I4292" i="18" s="1"/>
  <c r="I4293" i="18" s="1"/>
  <c r="I4294" i="18" s="1"/>
  <c r="I4295" i="18" s="1"/>
  <c r="I4296" i="18" s="1"/>
  <c r="I4297" i="18" s="1"/>
  <c r="I4298" i="18" s="1"/>
  <c r="I4299" i="18" s="1"/>
  <c r="I4300" i="18" s="1"/>
  <c r="I4301" i="18" s="1"/>
  <c r="I4302" i="18" s="1"/>
  <c r="I4303" i="18" s="1"/>
  <c r="I4304" i="18" s="1"/>
  <c r="I4305" i="18" s="1"/>
  <c r="I4306" i="18" s="1"/>
  <c r="I4307" i="18" s="1"/>
  <c r="I4308" i="18" s="1"/>
  <c r="I4309" i="18" s="1"/>
  <c r="I4310" i="18" s="1"/>
  <c r="I4311" i="18" s="1"/>
  <c r="I4312" i="18" s="1"/>
  <c r="I4313" i="18" s="1"/>
  <c r="I4314" i="18" s="1"/>
  <c r="I4315" i="18" s="1"/>
  <c r="I4316" i="18" s="1"/>
  <c r="I4317" i="18" s="1"/>
  <c r="I4318" i="18" s="1"/>
  <c r="I4319" i="18" s="1"/>
  <c r="I4320" i="18" s="1"/>
  <c r="I4321" i="18" s="1"/>
  <c r="I4322" i="18" s="1"/>
  <c r="I4323" i="18" s="1"/>
  <c r="I4324" i="18" s="1"/>
  <c r="I4325" i="18" s="1"/>
  <c r="I4326" i="18" s="1"/>
  <c r="I4327" i="18" s="1"/>
  <c r="I4328" i="18" s="1"/>
  <c r="I4329" i="18" s="1"/>
  <c r="I4330" i="18" s="1"/>
  <c r="I4331" i="18" s="1"/>
  <c r="I4332" i="18" s="1"/>
  <c r="I4333" i="18" s="1"/>
  <c r="I4334" i="18" s="1"/>
  <c r="I4335" i="18" s="1"/>
  <c r="I4336" i="18" s="1"/>
  <c r="I4337" i="18" s="1"/>
  <c r="I4338" i="18" s="1"/>
  <c r="I4339" i="18" s="1"/>
  <c r="I4340" i="18" s="1"/>
  <c r="I4341" i="18" s="1"/>
  <c r="I4342" i="18" s="1"/>
  <c r="I4343" i="18" s="1"/>
  <c r="I4344" i="18" s="1"/>
  <c r="I4345" i="18" s="1"/>
  <c r="I4346" i="18" s="1"/>
  <c r="I4347" i="18" s="1"/>
  <c r="I4348" i="18" s="1"/>
  <c r="I4349" i="18" s="1"/>
  <c r="I4350" i="18" s="1"/>
  <c r="I4351" i="18" s="1"/>
  <c r="I4352" i="18" s="1"/>
  <c r="I4353" i="18" s="1"/>
  <c r="I4354" i="18" s="1"/>
  <c r="I4355" i="18" s="1"/>
  <c r="I4356" i="18" s="1"/>
  <c r="I4357" i="18" s="1"/>
  <c r="I4358" i="18" s="1"/>
  <c r="I4359" i="18" s="1"/>
  <c r="I4360" i="18" s="1"/>
  <c r="I4361" i="18" s="1"/>
  <c r="I4362" i="18" s="1"/>
  <c r="I4363" i="18" s="1"/>
  <c r="I4364" i="18" s="1"/>
  <c r="I4365" i="18" s="1"/>
  <c r="I4366" i="18" s="1"/>
  <c r="I4367" i="18" s="1"/>
  <c r="I4368" i="18" s="1"/>
  <c r="I4369" i="18" s="1"/>
  <c r="I4370" i="18" s="1"/>
  <c r="I4371" i="18" s="1"/>
  <c r="I4372" i="18" s="1"/>
  <c r="I4373" i="18" s="1"/>
  <c r="I4374" i="18" s="1"/>
  <c r="I4375" i="18" s="1"/>
  <c r="I4376" i="18" s="1"/>
  <c r="I4377" i="18" s="1"/>
  <c r="I4378" i="18" s="1"/>
  <c r="I4379" i="18" s="1"/>
  <c r="I4380" i="18" s="1"/>
  <c r="I4381" i="18" s="1"/>
  <c r="I4382" i="18" s="1"/>
  <c r="I4383" i="18" s="1"/>
  <c r="I4384" i="18" s="1"/>
  <c r="I4385" i="18" s="1"/>
  <c r="I4386" i="18" s="1"/>
  <c r="I4387" i="18" s="1"/>
  <c r="I4388" i="18" s="1"/>
  <c r="I4389" i="18" s="1"/>
  <c r="I4390" i="18" s="1"/>
  <c r="I4391" i="18" s="1"/>
  <c r="I4392" i="18" s="1"/>
  <c r="I4393" i="18" s="1"/>
  <c r="I4394" i="18" s="1"/>
  <c r="I4395" i="18" s="1"/>
  <c r="I4396" i="18" s="1"/>
  <c r="I4397" i="18" s="1"/>
  <c r="I4398" i="18" s="1"/>
  <c r="I4399" i="18" s="1"/>
  <c r="I4400" i="18" s="1"/>
  <c r="I4401" i="18" s="1"/>
  <c r="I4402" i="18" s="1"/>
  <c r="I4403" i="18" s="1"/>
  <c r="I4404" i="18" s="1"/>
  <c r="I4405" i="18" s="1"/>
  <c r="I4406" i="18" s="1"/>
  <c r="I4407" i="18" s="1"/>
  <c r="I4408" i="18" s="1"/>
  <c r="I4409" i="18" s="1"/>
  <c r="I4410" i="18" s="1"/>
  <c r="I4411" i="18" s="1"/>
  <c r="I4412" i="18" s="1"/>
  <c r="I4413" i="18" s="1"/>
  <c r="I4414" i="18" s="1"/>
  <c r="I4415" i="18" s="1"/>
  <c r="I4416" i="18" s="1"/>
  <c r="I4417" i="18" s="1"/>
  <c r="I4418" i="18" s="1"/>
  <c r="I4419" i="18" s="1"/>
  <c r="I4420" i="18" s="1"/>
  <c r="I4421" i="18" s="1"/>
  <c r="I4422" i="18" s="1"/>
  <c r="I4423" i="18" s="1"/>
  <c r="I4424" i="18" s="1"/>
  <c r="I4425" i="18" s="1"/>
  <c r="I4426" i="18" s="1"/>
  <c r="I4427" i="18" s="1"/>
  <c r="I4428" i="18" s="1"/>
  <c r="I4429" i="18" s="1"/>
  <c r="I4430" i="18" s="1"/>
  <c r="I4431" i="18" s="1"/>
  <c r="I4432" i="18" s="1"/>
  <c r="I4433" i="18" s="1"/>
  <c r="I4434" i="18" s="1"/>
  <c r="I4435" i="18" s="1"/>
  <c r="I4436" i="18" s="1"/>
  <c r="I4437" i="18" s="1"/>
  <c r="I4438" i="18" s="1"/>
  <c r="I4439" i="18" s="1"/>
  <c r="I4440" i="18" s="1"/>
  <c r="I4441" i="18" s="1"/>
  <c r="I4442" i="18" s="1"/>
  <c r="I4443" i="18" s="1"/>
  <c r="I4444" i="18" s="1"/>
  <c r="I4445" i="18" s="1"/>
  <c r="I4446" i="18" s="1"/>
  <c r="I4447" i="18" s="1"/>
  <c r="I4448" i="18" s="1"/>
  <c r="I4449" i="18" s="1"/>
  <c r="I4450" i="18" s="1"/>
  <c r="I4451" i="18" s="1"/>
  <c r="I4452" i="18" s="1"/>
  <c r="I4453" i="18" s="1"/>
  <c r="I4454" i="18" s="1"/>
  <c r="I4455" i="18" s="1"/>
  <c r="I4456" i="18" s="1"/>
  <c r="I4457" i="18" s="1"/>
  <c r="I4458" i="18" s="1"/>
  <c r="I4459" i="18" s="1"/>
  <c r="I4460" i="18" s="1"/>
  <c r="I4461" i="18" s="1"/>
  <c r="I4462" i="18" s="1"/>
  <c r="I4463" i="18" s="1"/>
  <c r="I4464" i="18" s="1"/>
  <c r="I4465" i="18" s="1"/>
  <c r="I4466" i="18" s="1"/>
  <c r="I4467" i="18" s="1"/>
  <c r="I4468" i="18" s="1"/>
  <c r="I4469" i="18" s="1"/>
  <c r="I4470" i="18" s="1"/>
  <c r="I4471" i="18" s="1"/>
  <c r="I4472" i="18" s="1"/>
  <c r="I4473" i="18" s="1"/>
  <c r="I4474" i="18" s="1"/>
  <c r="I4475" i="18" s="1"/>
  <c r="I4476" i="18" s="1"/>
  <c r="I4477" i="18" s="1"/>
  <c r="I4478" i="18" s="1"/>
  <c r="I4479" i="18" s="1"/>
  <c r="I4480" i="18" s="1"/>
  <c r="I4481" i="18" s="1"/>
  <c r="I4482" i="18" s="1"/>
  <c r="I4483" i="18" s="1"/>
  <c r="I4484" i="18" s="1"/>
  <c r="I4485" i="18" s="1"/>
  <c r="I4486" i="18" s="1"/>
  <c r="I4487" i="18" s="1"/>
  <c r="I4488" i="18" s="1"/>
  <c r="I4489" i="18" s="1"/>
  <c r="I4490" i="18" s="1"/>
  <c r="I4491" i="18" s="1"/>
  <c r="I4492" i="18" s="1"/>
  <c r="I4493" i="18" s="1"/>
  <c r="I4494" i="18" s="1"/>
  <c r="I4495" i="18" s="1"/>
  <c r="I4496" i="18" s="1"/>
  <c r="I4497" i="18" s="1"/>
  <c r="I4498" i="18" s="1"/>
  <c r="I4499" i="18" s="1"/>
  <c r="I4500" i="18" s="1"/>
  <c r="I4501" i="18" s="1"/>
  <c r="I4502" i="18" s="1"/>
  <c r="I4503" i="18" s="1"/>
  <c r="I4504" i="18" s="1"/>
  <c r="I4505" i="18" s="1"/>
  <c r="I4506" i="18" s="1"/>
  <c r="I4507" i="18" s="1"/>
  <c r="I4508" i="18" s="1"/>
  <c r="I4509" i="18" s="1"/>
  <c r="I4510" i="18" s="1"/>
  <c r="I4511" i="18" s="1"/>
  <c r="I4512" i="18" s="1"/>
  <c r="I4513" i="18" s="1"/>
  <c r="I4514" i="18" s="1"/>
  <c r="I4515" i="18" s="1"/>
  <c r="I4516" i="18" s="1"/>
  <c r="I4517" i="18" s="1"/>
  <c r="I4518" i="18" s="1"/>
  <c r="I4519" i="18" s="1"/>
  <c r="I4520" i="18" s="1"/>
  <c r="I4521" i="18" s="1"/>
  <c r="I4522" i="18" s="1"/>
  <c r="I4523" i="18" s="1"/>
  <c r="I4524" i="18" s="1"/>
  <c r="I4525" i="18" s="1"/>
  <c r="I4526" i="18" s="1"/>
  <c r="I4527" i="18" s="1"/>
  <c r="I4528" i="18" s="1"/>
  <c r="I4529" i="18" s="1"/>
  <c r="I4530" i="18" s="1"/>
  <c r="I4531" i="18" s="1"/>
  <c r="I4532" i="18" s="1"/>
  <c r="I4533" i="18" s="1"/>
  <c r="I4534" i="18" s="1"/>
  <c r="I4535" i="18" s="1"/>
  <c r="I4536" i="18" s="1"/>
  <c r="I4537" i="18" s="1"/>
  <c r="I4538" i="18" s="1"/>
  <c r="I4539" i="18" s="1"/>
  <c r="I4540" i="18" s="1"/>
  <c r="I4541" i="18" s="1"/>
  <c r="I4542" i="18" s="1"/>
  <c r="I4543" i="18" s="1"/>
  <c r="I4544" i="18" s="1"/>
  <c r="I4545" i="18" s="1"/>
  <c r="I4546" i="18" s="1"/>
  <c r="I4547" i="18" s="1"/>
  <c r="I4548" i="18" s="1"/>
  <c r="I4549" i="18" s="1"/>
  <c r="I4550" i="18" s="1"/>
  <c r="I4551" i="18" s="1"/>
  <c r="I4552" i="18" s="1"/>
  <c r="I4553" i="18" s="1"/>
  <c r="I4554" i="18" s="1"/>
  <c r="I4555" i="18" s="1"/>
  <c r="I4556" i="18" s="1"/>
  <c r="I4557" i="18" s="1"/>
  <c r="I4558" i="18" s="1"/>
  <c r="I4559" i="18" s="1"/>
  <c r="I4560" i="18" s="1"/>
  <c r="I4561" i="18" s="1"/>
  <c r="I4562" i="18" s="1"/>
  <c r="I4563" i="18" s="1"/>
  <c r="I4564" i="18" s="1"/>
  <c r="I4565" i="18" s="1"/>
  <c r="I4566" i="18" s="1"/>
  <c r="I4567" i="18" s="1"/>
  <c r="I4568" i="18" s="1"/>
  <c r="I4569" i="18" s="1"/>
  <c r="I4570" i="18" s="1"/>
  <c r="I4571" i="18" s="1"/>
  <c r="I4572" i="18" s="1"/>
  <c r="I4573" i="18" s="1"/>
  <c r="I4574" i="18" s="1"/>
  <c r="I4575" i="18" s="1"/>
  <c r="I4576" i="18" s="1"/>
  <c r="I4577" i="18" s="1"/>
  <c r="I4578" i="18" s="1"/>
  <c r="I4579" i="18" s="1"/>
  <c r="I4580" i="18" s="1"/>
  <c r="I4581" i="18" s="1"/>
  <c r="I4582" i="18" s="1"/>
  <c r="I4583" i="18" s="1"/>
  <c r="I4584" i="18" s="1"/>
  <c r="I4585" i="18" s="1"/>
  <c r="I4586" i="18" s="1"/>
  <c r="I4587" i="18" s="1"/>
  <c r="I4588" i="18" s="1"/>
  <c r="I4589" i="18" s="1"/>
  <c r="I4590" i="18" s="1"/>
  <c r="I4591" i="18" s="1"/>
  <c r="I4592" i="18" s="1"/>
  <c r="I4593" i="18" s="1"/>
  <c r="I4594" i="18" s="1"/>
  <c r="I4595" i="18" s="1"/>
  <c r="I4596" i="18" s="1"/>
  <c r="I4597" i="18" s="1"/>
  <c r="I4598" i="18" s="1"/>
  <c r="I4599" i="18" s="1"/>
  <c r="I4600" i="18" s="1"/>
  <c r="I4601" i="18" s="1"/>
  <c r="I4602" i="18" s="1"/>
  <c r="I4603" i="18" s="1"/>
  <c r="I4604" i="18" s="1"/>
  <c r="I4605" i="18" s="1"/>
  <c r="I4606" i="18" s="1"/>
  <c r="I4607" i="18" s="1"/>
  <c r="I4608" i="18" s="1"/>
  <c r="I4609" i="18" s="1"/>
  <c r="I4610" i="18" s="1"/>
  <c r="I4611" i="18" s="1"/>
  <c r="I4612" i="18" s="1"/>
  <c r="I4613" i="18" s="1"/>
  <c r="I4614" i="18" s="1"/>
  <c r="I4615" i="18" s="1"/>
  <c r="I4616" i="18" s="1"/>
  <c r="I4617" i="18" s="1"/>
  <c r="I4618" i="18" s="1"/>
  <c r="I4619" i="18" s="1"/>
  <c r="I4620" i="18" s="1"/>
  <c r="I4621" i="18" s="1"/>
  <c r="I4622" i="18" s="1"/>
  <c r="I4623" i="18" s="1"/>
  <c r="I4624" i="18" s="1"/>
  <c r="I4625" i="18" s="1"/>
  <c r="I4626" i="18" s="1"/>
  <c r="I4627" i="18" s="1"/>
  <c r="I4628" i="18" s="1"/>
  <c r="I4629" i="18" s="1"/>
  <c r="I4630" i="18" s="1"/>
  <c r="I4631" i="18" s="1"/>
  <c r="I4632" i="18" s="1"/>
  <c r="I4633" i="18" s="1"/>
  <c r="I4634" i="18" s="1"/>
  <c r="I4635" i="18" s="1"/>
  <c r="I4636" i="18" s="1"/>
  <c r="I4637" i="18" s="1"/>
  <c r="I4638" i="18" s="1"/>
  <c r="I4639" i="18" s="1"/>
  <c r="I4640" i="18" s="1"/>
  <c r="I4641" i="18" s="1"/>
  <c r="I4642" i="18" s="1"/>
  <c r="I4643" i="18" s="1"/>
  <c r="I4644" i="18" s="1"/>
  <c r="I4645" i="18" s="1"/>
  <c r="I4646" i="18" s="1"/>
  <c r="I4647" i="18" s="1"/>
  <c r="I4648" i="18" s="1"/>
  <c r="I4649" i="18" s="1"/>
  <c r="I4650" i="18" s="1"/>
  <c r="I4651" i="18" s="1"/>
  <c r="I4652" i="18" s="1"/>
  <c r="I4653" i="18" s="1"/>
  <c r="I4654" i="18" s="1"/>
  <c r="I4655" i="18" s="1"/>
  <c r="I4656" i="18" s="1"/>
  <c r="I4657" i="18" s="1"/>
  <c r="I4658" i="18" s="1"/>
  <c r="I4659" i="18" s="1"/>
  <c r="I4660" i="18" s="1"/>
  <c r="I4661" i="18" s="1"/>
  <c r="I4662" i="18" s="1"/>
  <c r="I4663" i="18" s="1"/>
  <c r="I4664" i="18" s="1"/>
  <c r="I4665" i="18" s="1"/>
  <c r="I4666" i="18" s="1"/>
  <c r="I4667" i="18" s="1"/>
  <c r="I4668" i="18" s="1"/>
  <c r="I4669" i="18" s="1"/>
  <c r="I4670" i="18" s="1"/>
  <c r="I4671" i="18" s="1"/>
  <c r="I4672" i="18" s="1"/>
  <c r="I4673" i="18" s="1"/>
  <c r="I4674" i="18" s="1"/>
  <c r="I4675" i="18" s="1"/>
  <c r="I4676" i="18" s="1"/>
  <c r="I4677" i="18" s="1"/>
  <c r="I4678" i="18" s="1"/>
  <c r="I4679" i="18" s="1"/>
  <c r="I4680" i="18" s="1"/>
  <c r="I4681" i="18" s="1"/>
  <c r="I4682" i="18" s="1"/>
  <c r="I4683" i="18" s="1"/>
  <c r="I4684" i="18" s="1"/>
  <c r="I4685" i="18" s="1"/>
  <c r="I4686" i="18" s="1"/>
  <c r="I4687" i="18" s="1"/>
  <c r="I4688" i="18" s="1"/>
  <c r="I4689" i="18" s="1"/>
  <c r="I4690" i="18" s="1"/>
  <c r="I4691" i="18" s="1"/>
  <c r="I4692" i="18" s="1"/>
  <c r="I4693" i="18" s="1"/>
  <c r="I4694" i="18" s="1"/>
  <c r="I4695" i="18" s="1"/>
  <c r="I4696" i="18" s="1"/>
  <c r="I4697" i="18" s="1"/>
  <c r="I4698" i="18" s="1"/>
  <c r="I4699" i="18" s="1"/>
  <c r="I4700" i="18" s="1"/>
  <c r="I4701" i="18" s="1"/>
  <c r="I4702" i="18" s="1"/>
  <c r="I4703" i="18" s="1"/>
  <c r="I4704" i="18" s="1"/>
  <c r="I4705" i="18" s="1"/>
  <c r="I4706" i="18" s="1"/>
  <c r="I4707" i="18" s="1"/>
  <c r="I4708" i="18" s="1"/>
  <c r="I4709" i="18" s="1"/>
  <c r="I4710" i="18" s="1"/>
  <c r="I4711" i="18" s="1"/>
  <c r="I4712" i="18" s="1"/>
  <c r="I4713" i="18" s="1"/>
  <c r="I4714" i="18" s="1"/>
  <c r="I4715" i="18" s="1"/>
  <c r="I4716" i="18" s="1"/>
  <c r="I4717" i="18" s="1"/>
  <c r="I4718" i="18" s="1"/>
  <c r="I4719" i="18" s="1"/>
  <c r="I4720" i="18" s="1"/>
  <c r="I4721" i="18" s="1"/>
  <c r="I4722" i="18" s="1"/>
  <c r="I4723" i="18" s="1"/>
  <c r="I4724" i="18" s="1"/>
  <c r="I4725" i="18" s="1"/>
  <c r="I4726" i="18" s="1"/>
  <c r="I4727" i="18" s="1"/>
  <c r="I4728" i="18" s="1"/>
  <c r="I4729" i="18" s="1"/>
  <c r="I4730" i="18" s="1"/>
  <c r="I4731" i="18" s="1"/>
  <c r="I4732" i="18" s="1"/>
  <c r="I4733" i="18" s="1"/>
  <c r="I4734" i="18" s="1"/>
  <c r="I4735" i="18" s="1"/>
  <c r="I4736" i="18" s="1"/>
  <c r="I4737" i="18" s="1"/>
  <c r="I4738" i="18" s="1"/>
  <c r="I4739" i="18" s="1"/>
  <c r="I4740" i="18" s="1"/>
  <c r="I4741" i="18" s="1"/>
  <c r="I4742" i="18" s="1"/>
  <c r="I4743" i="18" s="1"/>
  <c r="I4744" i="18" s="1"/>
  <c r="I4745" i="18" s="1"/>
  <c r="I4746" i="18" s="1"/>
  <c r="I4747" i="18" s="1"/>
  <c r="I4748" i="18" s="1"/>
  <c r="I4749" i="18" s="1"/>
  <c r="I4750" i="18" s="1"/>
  <c r="I4751" i="18" s="1"/>
  <c r="I4752" i="18" s="1"/>
  <c r="I4753" i="18" s="1"/>
  <c r="I4754" i="18" s="1"/>
  <c r="I4755" i="18" s="1"/>
  <c r="I4756" i="18" s="1"/>
  <c r="I4757" i="18" s="1"/>
  <c r="I4758" i="18" s="1"/>
  <c r="I4759" i="18" s="1"/>
  <c r="I4760" i="18" s="1"/>
  <c r="I4761" i="18" s="1"/>
  <c r="I4762" i="18" s="1"/>
  <c r="I4763" i="18" s="1"/>
  <c r="I4764" i="18" s="1"/>
  <c r="I4765" i="18" s="1"/>
  <c r="I4766" i="18" s="1"/>
  <c r="I4767" i="18" s="1"/>
  <c r="I4768" i="18" s="1"/>
  <c r="I4769" i="18" s="1"/>
  <c r="I4770" i="18" s="1"/>
  <c r="I4771" i="18" s="1"/>
  <c r="I4772" i="18" s="1"/>
  <c r="I4773" i="18" s="1"/>
  <c r="I4774" i="18" s="1"/>
  <c r="I4775" i="18" s="1"/>
  <c r="I4776" i="18" s="1"/>
  <c r="I4777" i="18" s="1"/>
  <c r="I4778" i="18" s="1"/>
  <c r="I4779" i="18" s="1"/>
  <c r="I4780" i="18" s="1"/>
  <c r="I4781" i="18" s="1"/>
  <c r="I4782" i="18" s="1"/>
  <c r="I4783" i="18" s="1"/>
  <c r="I4784" i="18" s="1"/>
  <c r="I4785" i="18" s="1"/>
  <c r="I4786" i="18" s="1"/>
  <c r="I4787" i="18" s="1"/>
  <c r="I4788" i="18" s="1"/>
  <c r="I4789" i="18" s="1"/>
  <c r="I4790" i="18" s="1"/>
  <c r="I4791" i="18" s="1"/>
  <c r="I4792" i="18" s="1"/>
  <c r="I4793" i="18" s="1"/>
  <c r="I4794" i="18" s="1"/>
  <c r="I4795" i="18" s="1"/>
  <c r="I4796" i="18" s="1"/>
  <c r="I4797" i="18" s="1"/>
  <c r="I4798" i="18" s="1"/>
  <c r="I4799" i="18" s="1"/>
  <c r="I4800" i="18" s="1"/>
  <c r="I4801" i="18" s="1"/>
  <c r="I4802" i="18" s="1"/>
  <c r="I4803" i="18" s="1"/>
  <c r="I4804" i="18" s="1"/>
  <c r="I4805" i="18" s="1"/>
  <c r="I4806" i="18" s="1"/>
  <c r="I4807" i="18" s="1"/>
  <c r="I4808" i="18" s="1"/>
  <c r="I4809" i="18" s="1"/>
  <c r="I4810" i="18" s="1"/>
  <c r="I4811" i="18" s="1"/>
  <c r="I4812" i="18" s="1"/>
  <c r="I4813" i="18" s="1"/>
  <c r="I4814" i="18" s="1"/>
  <c r="I4815" i="18" s="1"/>
  <c r="I4816" i="18" s="1"/>
  <c r="I4817" i="18" s="1"/>
  <c r="I4818" i="18" s="1"/>
  <c r="I4819" i="18" s="1"/>
  <c r="I4820" i="18" s="1"/>
  <c r="I4821" i="18" s="1"/>
  <c r="I4822" i="18" s="1"/>
  <c r="I4823" i="18" s="1"/>
  <c r="I4824" i="18" s="1"/>
  <c r="I4825" i="18" s="1"/>
  <c r="I4826" i="18" s="1"/>
  <c r="I4827" i="18" s="1"/>
  <c r="I4828" i="18" s="1"/>
  <c r="I4829" i="18" s="1"/>
  <c r="I4830" i="18" s="1"/>
  <c r="I4831" i="18" s="1"/>
  <c r="I4832" i="18" s="1"/>
  <c r="I4833" i="18" s="1"/>
  <c r="I4834" i="18" s="1"/>
  <c r="I4835" i="18" s="1"/>
  <c r="I4836" i="18" s="1"/>
  <c r="I4837" i="18" s="1"/>
  <c r="I4838" i="18" s="1"/>
  <c r="I4839" i="18" s="1"/>
  <c r="I4840" i="18" s="1"/>
  <c r="I4841" i="18" s="1"/>
  <c r="I4842" i="18" s="1"/>
  <c r="I4843" i="18" s="1"/>
  <c r="I4844" i="18" s="1"/>
  <c r="I4845" i="18" s="1"/>
  <c r="I4846" i="18" s="1"/>
  <c r="I4847" i="18" s="1"/>
  <c r="I4848" i="18" s="1"/>
  <c r="I4849" i="18" s="1"/>
  <c r="I4850" i="18" s="1"/>
  <c r="I4851" i="18" s="1"/>
  <c r="I4852" i="18" s="1"/>
  <c r="I4853" i="18" s="1"/>
  <c r="I4854" i="18" s="1"/>
  <c r="I4855" i="18" s="1"/>
  <c r="I4856" i="18" s="1"/>
  <c r="I4857" i="18" s="1"/>
  <c r="I4858" i="18" s="1"/>
  <c r="I4859" i="18" s="1"/>
  <c r="I4860" i="18" s="1"/>
  <c r="I4861" i="18" s="1"/>
  <c r="I4862" i="18" s="1"/>
  <c r="I4863" i="18" s="1"/>
  <c r="I4864" i="18" s="1"/>
  <c r="I4865" i="18" s="1"/>
  <c r="I4866" i="18" s="1"/>
  <c r="I4867" i="18" s="1"/>
  <c r="I4868" i="18" s="1"/>
  <c r="I4869" i="18" s="1"/>
  <c r="I4870" i="18" s="1"/>
  <c r="I4871" i="18" s="1"/>
  <c r="I4872" i="18" s="1"/>
  <c r="I4873" i="18" s="1"/>
  <c r="I4874" i="18" s="1"/>
  <c r="I4875" i="18" s="1"/>
  <c r="I4876" i="18" s="1"/>
  <c r="I4877" i="18" s="1"/>
  <c r="I4878" i="18" s="1"/>
  <c r="I4879" i="18" s="1"/>
  <c r="I4880" i="18" s="1"/>
  <c r="I4881" i="18" s="1"/>
  <c r="I4882" i="18" s="1"/>
  <c r="I4883" i="18" s="1"/>
  <c r="I4884" i="18" s="1"/>
  <c r="I4885" i="18" s="1"/>
  <c r="I4886" i="18" s="1"/>
  <c r="I4887" i="18" s="1"/>
  <c r="I4888" i="18" s="1"/>
  <c r="I4889" i="18" s="1"/>
  <c r="I4890" i="18" s="1"/>
  <c r="I4891" i="18" s="1"/>
  <c r="I4892" i="18" s="1"/>
  <c r="I4893" i="18" s="1"/>
  <c r="I4894" i="18" s="1"/>
  <c r="I4895" i="18" s="1"/>
  <c r="I4896" i="18" s="1"/>
  <c r="I4897" i="18" s="1"/>
  <c r="I4898" i="18" s="1"/>
  <c r="I4899" i="18" s="1"/>
  <c r="I4900" i="18" s="1"/>
  <c r="I4901" i="18" s="1"/>
  <c r="I4902" i="18" s="1"/>
  <c r="I4903" i="18" s="1"/>
  <c r="I4904" i="18" s="1"/>
  <c r="I4905" i="18" s="1"/>
  <c r="I4906" i="18" s="1"/>
  <c r="I4907" i="18" s="1"/>
  <c r="I4908" i="18" s="1"/>
  <c r="I4909" i="18" s="1"/>
  <c r="I4910" i="18" s="1"/>
  <c r="I4911" i="18" s="1"/>
  <c r="I4912" i="18" s="1"/>
  <c r="I4913" i="18" s="1"/>
  <c r="I4914" i="18" s="1"/>
  <c r="I4915" i="18" s="1"/>
  <c r="I4916" i="18" s="1"/>
  <c r="I4917" i="18" s="1"/>
  <c r="I4918" i="18" s="1"/>
  <c r="I4919" i="18" s="1"/>
  <c r="I4920" i="18" s="1"/>
  <c r="I4921" i="18" s="1"/>
  <c r="I4922" i="18" s="1"/>
  <c r="I4923" i="18" s="1"/>
  <c r="I4924" i="18" s="1"/>
  <c r="I4925" i="18" s="1"/>
  <c r="I4926" i="18" s="1"/>
  <c r="I4927" i="18" s="1"/>
  <c r="I4928" i="18" s="1"/>
  <c r="I4929" i="18" s="1"/>
  <c r="I4930" i="18" s="1"/>
  <c r="I4931" i="18" s="1"/>
  <c r="I4932" i="18" s="1"/>
  <c r="I4933" i="18" s="1"/>
  <c r="I4934" i="18" s="1"/>
  <c r="I4935" i="18" s="1"/>
  <c r="I4936" i="18" s="1"/>
  <c r="I4937" i="18" s="1"/>
  <c r="I4938" i="18" s="1"/>
  <c r="I4939" i="18" s="1"/>
  <c r="I4940" i="18" s="1"/>
  <c r="I4941" i="18" s="1"/>
  <c r="I4942" i="18" s="1"/>
  <c r="I4943" i="18" s="1"/>
  <c r="I4944" i="18" s="1"/>
  <c r="I4945" i="18" s="1"/>
  <c r="I4946" i="18" s="1"/>
  <c r="I4947" i="18" s="1"/>
  <c r="I4948" i="18" s="1"/>
  <c r="I4949" i="18" s="1"/>
  <c r="I4950" i="18" s="1"/>
  <c r="I4951" i="18" s="1"/>
  <c r="I4952" i="18" s="1"/>
  <c r="I4953" i="18" s="1"/>
  <c r="I4954" i="18" s="1"/>
  <c r="I4955" i="18" s="1"/>
  <c r="I4956" i="18" s="1"/>
  <c r="I4957" i="18" s="1"/>
  <c r="I4958" i="18" s="1"/>
  <c r="I4959" i="18" s="1"/>
  <c r="I4960" i="18" s="1"/>
  <c r="I4961" i="18" s="1"/>
  <c r="I4962" i="18" s="1"/>
  <c r="I4963" i="18" s="1"/>
  <c r="I4964" i="18" s="1"/>
  <c r="I4965" i="18" s="1"/>
  <c r="I4966" i="18" s="1"/>
  <c r="I4967" i="18" s="1"/>
  <c r="I4968" i="18" s="1"/>
  <c r="I4969" i="18" s="1"/>
  <c r="I4970" i="18" s="1"/>
  <c r="I4971" i="18" s="1"/>
  <c r="I4972" i="18" s="1"/>
  <c r="I4973" i="18" s="1"/>
  <c r="I4974" i="18" s="1"/>
  <c r="I4975" i="18" s="1"/>
  <c r="I4976" i="18" s="1"/>
  <c r="I4977" i="18" s="1"/>
  <c r="I4978" i="18" s="1"/>
  <c r="I4979" i="18" s="1"/>
  <c r="I4980" i="18" s="1"/>
  <c r="I4981" i="18" s="1"/>
  <c r="I4982" i="18" s="1"/>
  <c r="I4983" i="18" s="1"/>
  <c r="I4984" i="18" s="1"/>
  <c r="I4985" i="18" s="1"/>
  <c r="I4986" i="18" s="1"/>
  <c r="I4987" i="18" s="1"/>
  <c r="I4988" i="18" s="1"/>
  <c r="I4989" i="18" s="1"/>
  <c r="I4990" i="18" s="1"/>
  <c r="I4991" i="18" s="1"/>
  <c r="I4992" i="18" s="1"/>
  <c r="I4993" i="18" s="1"/>
  <c r="I4994" i="18" s="1"/>
  <c r="I4995" i="18" s="1"/>
  <c r="I4996" i="18" s="1"/>
  <c r="I4997" i="18" s="1"/>
  <c r="I4998" i="18" s="1"/>
  <c r="I4999" i="18" s="1"/>
  <c r="I5000" i="18" s="1"/>
  <c r="I5001" i="18" s="1"/>
  <c r="I5002" i="18" s="1"/>
  <c r="I5003" i="18" s="1"/>
  <c r="I5004" i="18" s="1"/>
  <c r="I5005" i="18" s="1"/>
  <c r="I5006" i="18" s="1"/>
  <c r="I5007" i="18" s="1"/>
  <c r="I5008" i="18" s="1"/>
  <c r="I5009" i="18" s="1"/>
  <c r="I5010" i="18" s="1"/>
  <c r="I5011" i="18" s="1"/>
  <c r="I5012" i="18" s="1"/>
  <c r="I5013" i="18" s="1"/>
  <c r="I5014" i="18" s="1"/>
  <c r="I5015" i="18" s="1"/>
  <c r="I5016" i="18" s="1"/>
  <c r="I5017" i="18" s="1"/>
  <c r="I5018" i="18" s="1"/>
  <c r="I5019" i="18" s="1"/>
  <c r="I5020" i="18" s="1"/>
  <c r="I5021" i="18" s="1"/>
  <c r="I5022" i="18" s="1"/>
  <c r="I5023" i="18" s="1"/>
  <c r="I5024" i="18" s="1"/>
  <c r="I5025" i="18" s="1"/>
  <c r="I5026" i="18" s="1"/>
  <c r="I5027" i="18" s="1"/>
  <c r="I5028" i="18" s="1"/>
  <c r="I5029" i="18" s="1"/>
  <c r="I5030" i="18" s="1"/>
  <c r="I5031" i="18" s="1"/>
  <c r="I5032" i="18" s="1"/>
  <c r="I5033" i="18" s="1"/>
  <c r="I5034" i="18" s="1"/>
  <c r="I5035" i="18" s="1"/>
  <c r="I5036" i="18" s="1"/>
  <c r="I5037" i="18" s="1"/>
  <c r="I5038" i="18" s="1"/>
  <c r="I5039" i="18" s="1"/>
  <c r="I5040" i="18" s="1"/>
  <c r="I5041" i="18" s="1"/>
  <c r="I5042" i="18" s="1"/>
  <c r="I5043" i="18" s="1"/>
  <c r="I5044" i="18" s="1"/>
  <c r="I5045" i="18" s="1"/>
  <c r="I5046" i="18" s="1"/>
  <c r="I5047" i="18" s="1"/>
  <c r="I5048" i="18" s="1"/>
  <c r="I5049" i="18" s="1"/>
  <c r="I5050" i="18" s="1"/>
  <c r="I5051" i="18" s="1"/>
  <c r="I5052" i="18" s="1"/>
  <c r="I5053" i="18" s="1"/>
  <c r="I5054" i="18" s="1"/>
  <c r="I5055" i="18" s="1"/>
  <c r="I5056" i="18" s="1"/>
  <c r="I5057" i="18" s="1"/>
  <c r="I5058" i="18" s="1"/>
  <c r="I5059" i="18" s="1"/>
  <c r="I5060" i="18" s="1"/>
  <c r="I5061" i="18" s="1"/>
  <c r="I5062" i="18" s="1"/>
  <c r="I5063" i="18" s="1"/>
  <c r="I5064" i="18" s="1"/>
  <c r="I5065" i="18" s="1"/>
  <c r="I5066" i="18" s="1"/>
  <c r="I5067" i="18" s="1"/>
  <c r="I5068" i="18" s="1"/>
  <c r="I5069" i="18" s="1"/>
  <c r="I5070" i="18" s="1"/>
  <c r="I5071" i="18" s="1"/>
  <c r="I5072" i="18" s="1"/>
  <c r="I5073" i="18" s="1"/>
  <c r="I5074" i="18" s="1"/>
  <c r="I5075" i="18" s="1"/>
  <c r="I5076" i="18" s="1"/>
  <c r="I5077" i="18" s="1"/>
  <c r="I5078" i="18" s="1"/>
  <c r="I5079" i="18" s="1"/>
  <c r="I5080" i="18" s="1"/>
  <c r="I5081" i="18" s="1"/>
  <c r="I5082" i="18" s="1"/>
  <c r="I5083" i="18" s="1"/>
  <c r="I5084" i="18" s="1"/>
  <c r="I5085" i="18" s="1"/>
  <c r="I5086" i="18" s="1"/>
  <c r="I5087" i="18" s="1"/>
  <c r="I5088" i="18" s="1"/>
  <c r="I5089" i="18" s="1"/>
  <c r="I5090" i="18" s="1"/>
  <c r="I5091" i="18" s="1"/>
  <c r="I5092" i="18" s="1"/>
  <c r="I5093" i="18" s="1"/>
  <c r="I5094" i="18" s="1"/>
  <c r="I5095" i="18" s="1"/>
  <c r="I5096" i="18" s="1"/>
  <c r="I5097" i="18" s="1"/>
  <c r="I5098" i="18" s="1"/>
  <c r="I5099" i="18" s="1"/>
  <c r="I5100" i="18" s="1"/>
  <c r="I5101" i="18" s="1"/>
  <c r="I5102" i="18" s="1"/>
  <c r="I5103" i="18" s="1"/>
  <c r="I5104" i="18" s="1"/>
  <c r="I5105" i="18" s="1"/>
  <c r="I5106" i="18" s="1"/>
  <c r="I5107" i="18" s="1"/>
  <c r="I5108" i="18" s="1"/>
  <c r="I5109" i="18" s="1"/>
  <c r="I5110" i="18" s="1"/>
  <c r="I5111" i="18" s="1"/>
  <c r="I5112" i="18" s="1"/>
  <c r="I5113" i="18" s="1"/>
  <c r="I5114" i="18" s="1"/>
  <c r="I5115" i="18" s="1"/>
  <c r="I5116" i="18" s="1"/>
  <c r="I5117" i="18" s="1"/>
  <c r="I5118" i="18" s="1"/>
  <c r="I5119" i="18" s="1"/>
  <c r="I5120" i="18" s="1"/>
  <c r="I5121" i="18" s="1"/>
  <c r="I5122" i="18" s="1"/>
  <c r="I5123" i="18" s="1"/>
  <c r="I5124" i="18" s="1"/>
  <c r="I5125" i="18" s="1"/>
  <c r="I5126" i="18" s="1"/>
  <c r="I5127" i="18" s="1"/>
  <c r="I5128" i="18" s="1"/>
  <c r="I5129" i="18" s="1"/>
  <c r="I5130" i="18" s="1"/>
  <c r="I5131" i="18" s="1"/>
  <c r="I5132" i="18" s="1"/>
  <c r="I5133" i="18" s="1"/>
  <c r="I5134" i="18" s="1"/>
  <c r="I5135" i="18" s="1"/>
  <c r="I5136" i="18" s="1"/>
  <c r="I5137" i="18" s="1"/>
  <c r="I5138" i="18" s="1"/>
  <c r="I5139" i="18" s="1"/>
  <c r="I5140" i="18" s="1"/>
  <c r="I5141" i="18" s="1"/>
  <c r="I5142" i="18" s="1"/>
  <c r="I5143" i="18" s="1"/>
  <c r="I5144" i="18" s="1"/>
  <c r="I5145" i="18" s="1"/>
  <c r="I5146" i="18" s="1"/>
  <c r="I5147" i="18" s="1"/>
  <c r="I5148" i="18" s="1"/>
  <c r="I5149" i="18" s="1"/>
  <c r="I5150" i="18" s="1"/>
  <c r="I5151" i="18" s="1"/>
  <c r="I5152" i="18" s="1"/>
  <c r="I5153" i="18" s="1"/>
  <c r="I5154" i="18" s="1"/>
  <c r="I5155" i="18" s="1"/>
  <c r="I5156" i="18" s="1"/>
  <c r="I5157" i="18" s="1"/>
  <c r="I5158" i="18" s="1"/>
  <c r="I5159" i="18" s="1"/>
  <c r="I5160" i="18" s="1"/>
  <c r="I5161" i="18" s="1"/>
  <c r="I5162" i="18" s="1"/>
  <c r="I5163" i="18" s="1"/>
  <c r="I5164" i="18" s="1"/>
  <c r="I5165" i="18" s="1"/>
  <c r="I5166" i="18" s="1"/>
  <c r="I5167" i="18" s="1"/>
  <c r="I5168" i="18" s="1"/>
  <c r="I5169" i="18" s="1"/>
  <c r="I5170" i="18" s="1"/>
  <c r="I5171" i="18" s="1"/>
  <c r="I5172" i="18" s="1"/>
  <c r="I5173" i="18" s="1"/>
  <c r="I5174" i="18" s="1"/>
  <c r="I5175" i="18" s="1"/>
  <c r="I5176" i="18" s="1"/>
  <c r="I5177" i="18" s="1"/>
  <c r="I5178" i="18" s="1"/>
  <c r="I5179" i="18" s="1"/>
  <c r="I5180" i="18" s="1"/>
  <c r="I5181" i="18" s="1"/>
  <c r="I5182" i="18" s="1"/>
  <c r="I5183" i="18" s="1"/>
  <c r="I5184" i="18" s="1"/>
  <c r="I5185" i="18" s="1"/>
  <c r="I5186" i="18" s="1"/>
  <c r="I5187" i="18" s="1"/>
  <c r="I5188" i="18" s="1"/>
  <c r="I5189" i="18" s="1"/>
  <c r="I5190" i="18" s="1"/>
  <c r="I5191" i="18" s="1"/>
  <c r="I5192" i="18" s="1"/>
  <c r="I5193" i="18" s="1"/>
  <c r="I5194" i="18" s="1"/>
  <c r="I5195" i="18" s="1"/>
  <c r="I5196" i="18" s="1"/>
  <c r="I5197" i="18" s="1"/>
  <c r="I5198" i="18" s="1"/>
  <c r="I5199" i="18" s="1"/>
  <c r="I5200" i="18" s="1"/>
  <c r="I5201" i="18" s="1"/>
  <c r="I5202" i="18" s="1"/>
  <c r="I5203" i="18" s="1"/>
  <c r="I5204" i="18" s="1"/>
  <c r="I5205" i="18" s="1"/>
  <c r="I5206" i="18" s="1"/>
  <c r="I5207" i="18" s="1"/>
  <c r="I5208" i="18" s="1"/>
  <c r="I5209" i="18" s="1"/>
  <c r="I5210" i="18" s="1"/>
  <c r="I5211" i="18" s="1"/>
  <c r="I5212" i="18" s="1"/>
  <c r="I5213" i="18" s="1"/>
  <c r="I5214" i="18" s="1"/>
  <c r="I5215" i="18" s="1"/>
  <c r="I5216" i="18" s="1"/>
  <c r="I5217" i="18" s="1"/>
  <c r="I5218" i="18" s="1"/>
  <c r="I5219" i="18" s="1"/>
  <c r="I5220" i="18" s="1"/>
  <c r="I5221" i="18" s="1"/>
  <c r="I5222" i="18" s="1"/>
  <c r="I5223" i="18" s="1"/>
  <c r="I5224" i="18" s="1"/>
  <c r="I5225" i="18" s="1"/>
  <c r="I5226" i="18" s="1"/>
  <c r="I5227" i="18" s="1"/>
  <c r="I5228" i="18" s="1"/>
  <c r="I5229" i="18" s="1"/>
  <c r="I5230" i="18" s="1"/>
  <c r="I5231" i="18" s="1"/>
  <c r="I5232" i="18" s="1"/>
  <c r="I5233" i="18" s="1"/>
  <c r="I5234" i="18" s="1"/>
  <c r="I5235" i="18" s="1"/>
  <c r="I5236" i="18" s="1"/>
  <c r="I5237" i="18" s="1"/>
  <c r="I5238" i="18" s="1"/>
  <c r="I5239" i="18" s="1"/>
  <c r="I5240" i="18" s="1"/>
  <c r="I5241" i="18" s="1"/>
  <c r="I5242" i="18" s="1"/>
  <c r="I5243" i="18" s="1"/>
  <c r="I5244" i="18" s="1"/>
  <c r="I5245" i="18" s="1"/>
  <c r="I5246" i="18" s="1"/>
  <c r="I5247" i="18" s="1"/>
  <c r="I5248" i="18" s="1"/>
  <c r="I5249" i="18" s="1"/>
  <c r="I5250" i="18" s="1"/>
  <c r="I5251" i="18" s="1"/>
  <c r="I5252" i="18" s="1"/>
  <c r="I5253" i="18" s="1"/>
  <c r="I5254" i="18" s="1"/>
  <c r="I5255" i="18" s="1"/>
  <c r="I5256" i="18" s="1"/>
  <c r="I5257" i="18" s="1"/>
  <c r="I5258" i="18" s="1"/>
  <c r="I5259" i="18" s="1"/>
  <c r="I5260" i="18" s="1"/>
  <c r="I5261" i="18" s="1"/>
  <c r="I5262" i="18" s="1"/>
  <c r="I5263" i="18" s="1"/>
  <c r="I5264" i="18" s="1"/>
  <c r="I5265" i="18" s="1"/>
  <c r="I5266" i="18" s="1"/>
  <c r="I5267" i="18" s="1"/>
  <c r="I5268" i="18" s="1"/>
  <c r="I5269" i="18" s="1"/>
  <c r="I5270" i="18" s="1"/>
  <c r="I5271" i="18" s="1"/>
  <c r="I5272" i="18" s="1"/>
  <c r="I5273" i="18" s="1"/>
  <c r="I5274" i="18" s="1"/>
  <c r="I5275" i="18" s="1"/>
  <c r="I5276" i="18" s="1"/>
  <c r="I5277" i="18" s="1"/>
  <c r="I5278" i="18" s="1"/>
  <c r="I5279" i="18" s="1"/>
  <c r="I5280" i="18" s="1"/>
  <c r="I5281" i="18" s="1"/>
  <c r="I5282" i="18" s="1"/>
  <c r="I5283" i="18" s="1"/>
  <c r="I5284" i="18" s="1"/>
  <c r="I5285" i="18" s="1"/>
  <c r="I5286" i="18" s="1"/>
  <c r="I5287" i="18" s="1"/>
  <c r="I5288" i="18" s="1"/>
  <c r="I5289" i="18" s="1"/>
  <c r="I5290" i="18" s="1"/>
  <c r="I5291" i="18" s="1"/>
  <c r="I5292" i="18" s="1"/>
  <c r="I5293" i="18" s="1"/>
  <c r="I5294" i="18" s="1"/>
  <c r="I5295" i="18" s="1"/>
  <c r="I5296" i="18" s="1"/>
  <c r="I5297" i="18" s="1"/>
  <c r="I5298" i="18" s="1"/>
  <c r="I5299" i="18" s="1"/>
  <c r="I5300" i="18" s="1"/>
  <c r="I5301" i="18" s="1"/>
  <c r="I5302" i="18" s="1"/>
  <c r="I5303" i="18" s="1"/>
  <c r="I5304" i="18" s="1"/>
  <c r="I5305" i="18" s="1"/>
  <c r="I5306" i="18" s="1"/>
  <c r="I5307" i="18" s="1"/>
  <c r="I5308" i="18" s="1"/>
  <c r="I5309" i="18" s="1"/>
  <c r="I5310" i="18" s="1"/>
  <c r="I5311" i="18" s="1"/>
  <c r="I5312" i="18" s="1"/>
  <c r="I5313" i="18" s="1"/>
  <c r="I5314" i="18" s="1"/>
  <c r="I5315" i="18" s="1"/>
  <c r="I5316" i="18" s="1"/>
  <c r="I5317" i="18" s="1"/>
  <c r="I5318" i="18" s="1"/>
  <c r="I5319" i="18" s="1"/>
  <c r="I5320" i="18" s="1"/>
  <c r="I5321" i="18" s="1"/>
  <c r="I5322" i="18" s="1"/>
  <c r="I5323" i="18" s="1"/>
  <c r="I5324" i="18" s="1"/>
  <c r="I5325" i="18" s="1"/>
  <c r="I5326" i="18" s="1"/>
  <c r="I5327" i="18" s="1"/>
  <c r="I5328" i="18" s="1"/>
  <c r="I5329" i="18" s="1"/>
  <c r="I5330" i="18" s="1"/>
  <c r="I5331" i="18" s="1"/>
  <c r="I5332" i="18" s="1"/>
  <c r="I5333" i="18" s="1"/>
  <c r="I5334" i="18" s="1"/>
  <c r="I5335" i="18" s="1"/>
  <c r="I5336" i="18" s="1"/>
  <c r="I5337" i="18" s="1"/>
  <c r="I5338" i="18" s="1"/>
  <c r="I5339" i="18" s="1"/>
  <c r="I5340" i="18" s="1"/>
  <c r="I5341" i="18" s="1"/>
  <c r="I5342" i="18" s="1"/>
  <c r="I5343" i="18" s="1"/>
  <c r="I5344" i="18" s="1"/>
  <c r="I5345" i="18" s="1"/>
  <c r="I5346" i="18" s="1"/>
  <c r="I5347" i="18" s="1"/>
  <c r="I5348" i="18" s="1"/>
  <c r="I5349" i="18" s="1"/>
  <c r="I5350" i="18" s="1"/>
  <c r="I5351" i="18" s="1"/>
  <c r="I5352" i="18" s="1"/>
  <c r="I5353" i="18" s="1"/>
  <c r="I5354" i="18" s="1"/>
  <c r="I5355" i="18" s="1"/>
  <c r="I5356" i="18" s="1"/>
  <c r="I5357" i="18" s="1"/>
  <c r="I5358" i="18" s="1"/>
  <c r="I5359" i="18" s="1"/>
  <c r="I5360" i="18" s="1"/>
  <c r="I5361" i="18" s="1"/>
  <c r="I5362" i="18" s="1"/>
  <c r="I5363" i="18" s="1"/>
  <c r="I5364" i="18" s="1"/>
  <c r="I5365" i="18" s="1"/>
  <c r="I5366" i="18" s="1"/>
  <c r="I5367" i="18" s="1"/>
  <c r="I5368" i="18" s="1"/>
  <c r="I5369" i="18" s="1"/>
  <c r="I5370" i="18" s="1"/>
  <c r="I5371" i="18" s="1"/>
  <c r="I5372" i="18" s="1"/>
  <c r="I5373" i="18" s="1"/>
  <c r="I5374" i="18" s="1"/>
  <c r="I5375" i="18" s="1"/>
  <c r="I5376" i="18" s="1"/>
  <c r="I5377" i="18" s="1"/>
  <c r="I5378" i="18" s="1"/>
  <c r="I5379" i="18" s="1"/>
  <c r="I5380" i="18" s="1"/>
  <c r="I5381" i="18" s="1"/>
  <c r="I5382" i="18" s="1"/>
  <c r="I5383" i="18" s="1"/>
  <c r="I5384" i="18" s="1"/>
  <c r="I5385" i="18" s="1"/>
  <c r="I5386" i="18" s="1"/>
  <c r="I5387" i="18" s="1"/>
  <c r="I5388" i="18" s="1"/>
  <c r="I5389" i="18" s="1"/>
  <c r="I5390" i="18" s="1"/>
  <c r="I5391" i="18" s="1"/>
  <c r="I5392" i="18" s="1"/>
  <c r="I5393" i="18" s="1"/>
  <c r="I5394" i="18" s="1"/>
  <c r="I5395" i="18" s="1"/>
  <c r="I5396" i="18" s="1"/>
  <c r="I5397" i="18" s="1"/>
  <c r="I5398" i="18" s="1"/>
  <c r="I5399" i="18" s="1"/>
  <c r="I5400" i="18" s="1"/>
  <c r="I5401" i="18" s="1"/>
  <c r="I5402" i="18" s="1"/>
  <c r="I5403" i="18" s="1"/>
  <c r="I5404" i="18" s="1"/>
  <c r="I5405" i="18" s="1"/>
  <c r="I5406" i="18" s="1"/>
  <c r="I5407" i="18" s="1"/>
  <c r="I5408" i="18" s="1"/>
  <c r="I5409" i="18" s="1"/>
  <c r="I5410" i="18" s="1"/>
  <c r="I5411" i="18" s="1"/>
  <c r="I5412" i="18" s="1"/>
  <c r="I5413" i="18" s="1"/>
  <c r="I5414" i="18" s="1"/>
  <c r="I5415" i="18" s="1"/>
  <c r="I5416" i="18" s="1"/>
  <c r="I5417" i="18" s="1"/>
  <c r="I5418" i="18" s="1"/>
  <c r="I5419" i="18" s="1"/>
  <c r="I5420" i="18" s="1"/>
  <c r="I5421" i="18" s="1"/>
  <c r="I5422" i="18" s="1"/>
  <c r="I5423" i="18" s="1"/>
  <c r="I5424" i="18" s="1"/>
  <c r="I5425" i="18" s="1"/>
  <c r="I5426" i="18" s="1"/>
  <c r="I5427" i="18" s="1"/>
  <c r="I5428" i="18" s="1"/>
  <c r="I5429" i="18" s="1"/>
  <c r="I5430" i="18" s="1"/>
  <c r="I5431" i="18" s="1"/>
  <c r="I5432" i="18" s="1"/>
  <c r="I5433" i="18" s="1"/>
  <c r="I5434" i="18" s="1"/>
  <c r="I5435" i="18" s="1"/>
  <c r="I5436" i="18" s="1"/>
  <c r="I5437" i="18" s="1"/>
  <c r="I5438" i="18" s="1"/>
  <c r="I5439" i="18" s="1"/>
  <c r="I5440" i="18" s="1"/>
  <c r="I5441" i="18" s="1"/>
  <c r="I5442" i="18" s="1"/>
  <c r="I5443" i="18" s="1"/>
  <c r="I5444" i="18" s="1"/>
  <c r="I5445" i="18" s="1"/>
  <c r="I5446" i="18" s="1"/>
  <c r="I5447" i="18" s="1"/>
  <c r="I5448" i="18" s="1"/>
  <c r="I5449" i="18" s="1"/>
  <c r="I5450" i="18" s="1"/>
  <c r="I5451" i="18" s="1"/>
  <c r="I5452" i="18" s="1"/>
  <c r="I5453" i="18" s="1"/>
  <c r="I5454" i="18" s="1"/>
  <c r="I5455" i="18" s="1"/>
  <c r="I5456" i="18" s="1"/>
  <c r="I5457" i="18" s="1"/>
  <c r="I5458" i="18" s="1"/>
  <c r="I5459" i="18" s="1"/>
  <c r="I5460" i="18" s="1"/>
  <c r="I5461" i="18" s="1"/>
  <c r="I5462" i="18" s="1"/>
  <c r="I5463" i="18" s="1"/>
  <c r="I5464" i="18" s="1"/>
  <c r="I5465" i="18" s="1"/>
  <c r="I5466" i="18" s="1"/>
  <c r="I5467" i="18" s="1"/>
  <c r="I5468" i="18" s="1"/>
  <c r="I5469" i="18" s="1"/>
  <c r="I5470" i="18" s="1"/>
  <c r="I5471" i="18" s="1"/>
  <c r="I5472" i="18" s="1"/>
  <c r="I5473" i="18" s="1"/>
  <c r="I5474" i="18" s="1"/>
  <c r="I5475" i="18" s="1"/>
  <c r="I5476" i="18" s="1"/>
  <c r="I5477" i="18" s="1"/>
  <c r="I5478" i="18" s="1"/>
  <c r="I5479" i="18" s="1"/>
  <c r="I5480" i="18" s="1"/>
  <c r="I5481" i="18" s="1"/>
  <c r="I5482" i="18" s="1"/>
  <c r="I5483" i="18" s="1"/>
  <c r="I5484" i="18" s="1"/>
  <c r="I5485" i="18" s="1"/>
  <c r="I5486" i="18" s="1"/>
  <c r="I5487" i="18" s="1"/>
  <c r="I5488" i="18" s="1"/>
  <c r="I5489" i="18" s="1"/>
  <c r="I5490" i="18" s="1"/>
  <c r="I5491" i="18" s="1"/>
  <c r="I5492" i="18" s="1"/>
  <c r="I5493" i="18" s="1"/>
  <c r="I5494" i="18" s="1"/>
  <c r="I5495" i="18" s="1"/>
  <c r="I5496" i="18" s="1"/>
  <c r="I5497" i="18" s="1"/>
  <c r="I5498" i="18" s="1"/>
  <c r="I5499" i="18" s="1"/>
  <c r="I5500" i="18" s="1"/>
  <c r="I5501" i="18" s="1"/>
  <c r="I5502" i="18" s="1"/>
  <c r="I5503" i="18" s="1"/>
  <c r="I5504" i="18" s="1"/>
  <c r="I5505" i="18" s="1"/>
  <c r="I5506" i="18" s="1"/>
  <c r="I5507" i="18" s="1"/>
  <c r="I5508" i="18" s="1"/>
  <c r="I5509" i="18" s="1"/>
  <c r="I5510" i="18" s="1"/>
  <c r="I5511" i="18" s="1"/>
  <c r="I5512" i="18" s="1"/>
  <c r="I5513" i="18" s="1"/>
  <c r="I5514" i="18" s="1"/>
  <c r="I5515" i="18" s="1"/>
  <c r="I5516" i="18" s="1"/>
  <c r="I5517" i="18" s="1"/>
  <c r="I5518" i="18" s="1"/>
  <c r="I5519" i="18" s="1"/>
  <c r="I5520" i="18" s="1"/>
  <c r="I5521" i="18" s="1"/>
  <c r="I5522" i="18" s="1"/>
  <c r="I5523" i="18" s="1"/>
  <c r="I5524" i="18" s="1"/>
  <c r="I5525" i="18" s="1"/>
  <c r="I5526" i="18" s="1"/>
  <c r="I5527" i="18" s="1"/>
  <c r="I5528" i="18" s="1"/>
  <c r="I5529" i="18" s="1"/>
  <c r="I5530" i="18" s="1"/>
  <c r="I5531" i="18" s="1"/>
  <c r="I5532" i="18" s="1"/>
  <c r="I5533" i="18" s="1"/>
  <c r="I5534" i="18" s="1"/>
  <c r="I5535" i="18" s="1"/>
  <c r="I5536" i="18" s="1"/>
  <c r="I5537" i="18" s="1"/>
  <c r="I5538" i="18" s="1"/>
  <c r="I5539" i="18" s="1"/>
  <c r="I5540" i="18" s="1"/>
  <c r="I5541" i="18" s="1"/>
  <c r="I5542" i="18" s="1"/>
  <c r="I5543" i="18" s="1"/>
  <c r="I5544" i="18" s="1"/>
  <c r="I5545" i="18" s="1"/>
  <c r="I5546" i="18" s="1"/>
  <c r="I5547" i="18" s="1"/>
  <c r="I5548" i="18" s="1"/>
  <c r="I5549" i="18" s="1"/>
  <c r="I5550" i="18" s="1"/>
  <c r="I5551" i="18" s="1"/>
  <c r="I5552" i="18" s="1"/>
  <c r="I5553" i="18" s="1"/>
  <c r="I5554" i="18" s="1"/>
  <c r="I5555" i="18" s="1"/>
  <c r="I5556" i="18" s="1"/>
  <c r="I5557" i="18" s="1"/>
  <c r="I5558" i="18" s="1"/>
  <c r="I5559" i="18" s="1"/>
  <c r="I5560" i="18" s="1"/>
  <c r="I5561" i="18" s="1"/>
  <c r="I5562" i="18" s="1"/>
  <c r="I5563" i="18" s="1"/>
  <c r="I5564" i="18" s="1"/>
  <c r="I5565" i="18" s="1"/>
  <c r="I5566" i="18" s="1"/>
  <c r="I5567" i="18" s="1"/>
  <c r="I5568" i="18" s="1"/>
  <c r="I5569" i="18" s="1"/>
  <c r="I5570" i="18" s="1"/>
  <c r="I5571" i="18" s="1"/>
  <c r="I5572" i="18" s="1"/>
  <c r="I5573" i="18" s="1"/>
  <c r="I5574" i="18" s="1"/>
  <c r="I5575" i="18" s="1"/>
  <c r="I5576" i="18" s="1"/>
  <c r="I5577" i="18" s="1"/>
  <c r="I5578" i="18" s="1"/>
  <c r="I5579" i="18" s="1"/>
  <c r="I5580" i="18" s="1"/>
  <c r="I5581" i="18" s="1"/>
  <c r="I5582" i="18" s="1"/>
  <c r="I5583" i="18" s="1"/>
  <c r="I5584" i="18" s="1"/>
  <c r="I5585" i="18" s="1"/>
  <c r="I5586" i="18" s="1"/>
  <c r="I5587" i="18" s="1"/>
  <c r="I5588" i="18" s="1"/>
  <c r="I5589" i="18" s="1"/>
  <c r="I5590" i="18" s="1"/>
  <c r="I5591" i="18" s="1"/>
  <c r="I5592" i="18" s="1"/>
  <c r="I5593" i="18" s="1"/>
  <c r="I5594" i="18" s="1"/>
  <c r="I5595" i="18" s="1"/>
  <c r="I5596" i="18" s="1"/>
  <c r="I5597" i="18" s="1"/>
  <c r="I5598" i="18" s="1"/>
  <c r="I5599" i="18" s="1"/>
  <c r="I5600" i="18" s="1"/>
  <c r="I5601" i="18" s="1"/>
  <c r="I5602" i="18" s="1"/>
  <c r="I5603" i="18" s="1"/>
  <c r="I5604" i="18" s="1"/>
  <c r="I5605" i="18" s="1"/>
  <c r="I5606" i="18" s="1"/>
  <c r="I5607" i="18" s="1"/>
  <c r="I5608" i="18" s="1"/>
  <c r="I5609" i="18" s="1"/>
  <c r="I5610" i="18" s="1"/>
  <c r="I5611" i="18" s="1"/>
  <c r="I5612" i="18" s="1"/>
  <c r="I5613" i="18" s="1"/>
  <c r="I5614" i="18" s="1"/>
  <c r="I5615" i="18" s="1"/>
  <c r="I5616" i="18" s="1"/>
  <c r="I5617" i="18" s="1"/>
  <c r="I5618" i="18" s="1"/>
  <c r="I5619" i="18" s="1"/>
  <c r="I5620" i="18" s="1"/>
  <c r="I5621" i="18" s="1"/>
  <c r="I5622" i="18" s="1"/>
  <c r="I5623" i="18" s="1"/>
  <c r="I5624" i="18" s="1"/>
  <c r="I5625" i="18" s="1"/>
  <c r="I5626" i="18" s="1"/>
  <c r="I5627" i="18" s="1"/>
  <c r="I5628" i="18" s="1"/>
  <c r="I5629" i="18" s="1"/>
  <c r="I5630" i="18" s="1"/>
  <c r="I5631" i="18" s="1"/>
  <c r="I5632" i="18" s="1"/>
  <c r="I5633" i="18" s="1"/>
  <c r="I5634" i="18" s="1"/>
  <c r="I5635" i="18" s="1"/>
  <c r="I5636" i="18" s="1"/>
  <c r="I5637" i="18" s="1"/>
  <c r="I5638" i="18" s="1"/>
  <c r="I5639" i="18" s="1"/>
  <c r="I5640" i="18" s="1"/>
  <c r="I5641" i="18" s="1"/>
  <c r="I5642" i="18" s="1"/>
  <c r="I5643" i="18" s="1"/>
  <c r="I5644" i="18" s="1"/>
  <c r="I5645" i="18" s="1"/>
  <c r="I5646" i="18" s="1"/>
  <c r="I5647" i="18" s="1"/>
  <c r="I5648" i="18" s="1"/>
  <c r="I5649" i="18" s="1"/>
  <c r="I5650" i="18" s="1"/>
  <c r="I5651" i="18" s="1"/>
  <c r="I5652" i="18" s="1"/>
  <c r="I5653" i="18" s="1"/>
  <c r="I5654" i="18" s="1"/>
  <c r="I5655" i="18" s="1"/>
  <c r="I5656" i="18" s="1"/>
  <c r="I5657" i="18" s="1"/>
  <c r="I5658" i="18" s="1"/>
  <c r="I5659" i="18" s="1"/>
  <c r="I5660" i="18" s="1"/>
  <c r="I5661" i="18" s="1"/>
  <c r="I5662" i="18" s="1"/>
  <c r="I5663" i="18" s="1"/>
  <c r="I5664" i="18" s="1"/>
  <c r="I5665" i="18" s="1"/>
  <c r="I5666" i="18" s="1"/>
  <c r="I5667" i="18" s="1"/>
  <c r="I5668" i="18" s="1"/>
  <c r="I5669" i="18" s="1"/>
  <c r="I5670" i="18" s="1"/>
  <c r="I5671" i="18" s="1"/>
  <c r="I5672" i="18" s="1"/>
  <c r="I5673" i="18" s="1"/>
  <c r="I5674" i="18" s="1"/>
  <c r="I5675" i="18" s="1"/>
  <c r="I5676" i="18" s="1"/>
  <c r="I5677" i="18" s="1"/>
  <c r="I5678" i="18" s="1"/>
  <c r="I5679" i="18" s="1"/>
  <c r="I5680" i="18" s="1"/>
  <c r="I5681" i="18" s="1"/>
  <c r="I5682" i="18" s="1"/>
  <c r="I5683" i="18" s="1"/>
  <c r="I5684" i="18" s="1"/>
  <c r="I5685" i="18" s="1"/>
  <c r="I5686" i="18" s="1"/>
  <c r="I5687" i="18" s="1"/>
  <c r="I5688" i="18" s="1"/>
  <c r="I5689" i="18" s="1"/>
  <c r="I5690" i="18" s="1"/>
  <c r="I5691" i="18" s="1"/>
  <c r="I5692" i="18" s="1"/>
  <c r="I5693" i="18" s="1"/>
  <c r="I5694" i="18" s="1"/>
  <c r="I5695" i="18" s="1"/>
  <c r="I5696" i="18" s="1"/>
  <c r="I5697" i="18" s="1"/>
  <c r="I5698" i="18" s="1"/>
  <c r="I5699" i="18" s="1"/>
  <c r="I5700" i="18" s="1"/>
  <c r="I5701" i="18" s="1"/>
  <c r="I5702" i="18" s="1"/>
  <c r="I5703" i="18" s="1"/>
  <c r="I5704" i="18" s="1"/>
  <c r="I5705" i="18" s="1"/>
  <c r="I5706" i="18" s="1"/>
  <c r="I5707" i="18" s="1"/>
  <c r="I5708" i="18" s="1"/>
  <c r="I5709" i="18" s="1"/>
  <c r="I5710" i="18" s="1"/>
  <c r="I5711" i="18" s="1"/>
  <c r="I5712" i="18" s="1"/>
  <c r="I5713" i="18" s="1"/>
  <c r="I5714" i="18" s="1"/>
  <c r="I5715" i="18" s="1"/>
  <c r="I5716" i="18" s="1"/>
  <c r="I5717" i="18" s="1"/>
  <c r="I5718" i="18" s="1"/>
  <c r="I5719" i="18" s="1"/>
  <c r="I5720" i="18" s="1"/>
  <c r="I5721" i="18" s="1"/>
  <c r="I5722" i="18" s="1"/>
  <c r="I5723" i="18" s="1"/>
  <c r="I5724" i="18" s="1"/>
  <c r="I5725" i="18" s="1"/>
  <c r="I5726" i="18" s="1"/>
  <c r="I5727" i="18" s="1"/>
  <c r="I5728" i="18" s="1"/>
  <c r="I5729" i="18" s="1"/>
  <c r="I5730" i="18" s="1"/>
  <c r="I5731" i="18" s="1"/>
  <c r="I5732" i="18" s="1"/>
  <c r="I5733" i="18" s="1"/>
  <c r="I5734" i="18" s="1"/>
  <c r="I5735" i="18" s="1"/>
  <c r="I5736" i="18" s="1"/>
  <c r="I5737" i="18" s="1"/>
  <c r="I5738" i="18" s="1"/>
  <c r="I5739" i="18" s="1"/>
  <c r="I5740" i="18" s="1"/>
  <c r="I5741" i="18" s="1"/>
  <c r="I5742" i="18" s="1"/>
  <c r="I5743" i="18" s="1"/>
  <c r="I5744" i="18" s="1"/>
  <c r="I5745" i="18" s="1"/>
  <c r="I5746" i="18" s="1"/>
  <c r="I5747" i="18" s="1"/>
  <c r="I5748" i="18" s="1"/>
  <c r="I5749" i="18" s="1"/>
  <c r="I5750" i="18" s="1"/>
  <c r="I5751" i="18" s="1"/>
  <c r="I5752" i="18" s="1"/>
  <c r="I5753" i="18" s="1"/>
  <c r="I5754" i="18" s="1"/>
  <c r="I5755" i="18" s="1"/>
  <c r="I5756" i="18" s="1"/>
  <c r="I5757" i="18" s="1"/>
  <c r="I5758" i="18" s="1"/>
  <c r="I5759" i="18" s="1"/>
  <c r="I5760" i="18" s="1"/>
  <c r="I5761" i="18" s="1"/>
  <c r="I5762" i="18" s="1"/>
  <c r="I5763" i="18" s="1"/>
  <c r="I5764" i="18" s="1"/>
  <c r="I5765" i="18" s="1"/>
  <c r="I5766" i="18" s="1"/>
  <c r="I5767" i="18" s="1"/>
  <c r="I5768" i="18" s="1"/>
  <c r="I5769" i="18" s="1"/>
  <c r="I5770" i="18" s="1"/>
  <c r="I5771" i="18" s="1"/>
  <c r="I5772" i="18" s="1"/>
  <c r="I5773" i="18" s="1"/>
  <c r="I5774" i="18" s="1"/>
  <c r="I5775" i="18" s="1"/>
  <c r="I5776" i="18" s="1"/>
  <c r="I5777" i="18" s="1"/>
  <c r="I5778" i="18" s="1"/>
  <c r="I5779" i="18" s="1"/>
  <c r="I5780" i="18" s="1"/>
  <c r="I5781" i="18" s="1"/>
  <c r="I5782" i="18" s="1"/>
  <c r="I5783" i="18" s="1"/>
  <c r="I5784" i="18" s="1"/>
  <c r="I5785" i="18" s="1"/>
  <c r="I5786" i="18" s="1"/>
  <c r="I5787" i="18" s="1"/>
  <c r="I5788" i="18" s="1"/>
  <c r="I5789" i="18" s="1"/>
  <c r="I5790" i="18" s="1"/>
  <c r="I5791" i="18" s="1"/>
  <c r="I5792" i="18" s="1"/>
  <c r="I5793" i="18" s="1"/>
  <c r="I5794" i="18" s="1"/>
  <c r="I5795" i="18" s="1"/>
  <c r="I5796" i="18" s="1"/>
  <c r="I5797" i="18" s="1"/>
  <c r="I5798" i="18" s="1"/>
  <c r="I5799" i="18" s="1"/>
  <c r="I5800" i="18" s="1"/>
  <c r="I5801" i="18" s="1"/>
  <c r="I5802" i="18" s="1"/>
  <c r="I5803" i="18" s="1"/>
  <c r="I5804" i="18" s="1"/>
  <c r="I5805" i="18" s="1"/>
  <c r="I5806" i="18" s="1"/>
  <c r="I5807" i="18" s="1"/>
  <c r="I5808" i="18" s="1"/>
  <c r="I5809" i="18" s="1"/>
  <c r="I5810" i="18" s="1"/>
  <c r="I5811" i="18" s="1"/>
  <c r="I5812" i="18" s="1"/>
  <c r="I5813" i="18" s="1"/>
  <c r="I5814" i="18" s="1"/>
  <c r="I5815" i="18" s="1"/>
  <c r="I5816" i="18" s="1"/>
  <c r="I5817" i="18" s="1"/>
  <c r="I5818" i="18" s="1"/>
  <c r="I5819" i="18" s="1"/>
  <c r="I5820" i="18" s="1"/>
  <c r="I5821" i="18" s="1"/>
  <c r="I5822" i="18" s="1"/>
  <c r="I5823" i="18" s="1"/>
  <c r="I5824" i="18" s="1"/>
  <c r="I5825" i="18" s="1"/>
  <c r="I5826" i="18" s="1"/>
  <c r="I5827" i="18" s="1"/>
  <c r="I5828" i="18" s="1"/>
  <c r="I5829" i="18" s="1"/>
  <c r="I5830" i="18" s="1"/>
  <c r="I5831" i="18" s="1"/>
  <c r="I5832" i="18" s="1"/>
  <c r="I5833" i="18" s="1"/>
  <c r="I5834" i="18" s="1"/>
  <c r="I5835" i="18" s="1"/>
  <c r="I5836" i="18" s="1"/>
  <c r="I5837" i="18" s="1"/>
  <c r="I5838" i="18" s="1"/>
  <c r="I5839" i="18" s="1"/>
  <c r="I5840" i="18" s="1"/>
  <c r="I5841" i="18" s="1"/>
  <c r="I5842" i="18" s="1"/>
  <c r="I5843" i="18" s="1"/>
  <c r="I5844" i="18" s="1"/>
  <c r="I5845" i="18" s="1"/>
  <c r="I5846" i="18" s="1"/>
  <c r="I5847" i="18" s="1"/>
  <c r="I5848" i="18" s="1"/>
  <c r="I5849" i="18" s="1"/>
  <c r="I5850" i="18" s="1"/>
  <c r="I5851" i="18" s="1"/>
  <c r="I5852" i="18" s="1"/>
  <c r="I5853" i="18" s="1"/>
  <c r="I5854" i="18" s="1"/>
  <c r="I5855" i="18" s="1"/>
  <c r="I5856" i="18" s="1"/>
  <c r="I5857" i="18" s="1"/>
  <c r="I5858" i="18" s="1"/>
  <c r="I5859" i="18" s="1"/>
  <c r="I5860" i="18" s="1"/>
  <c r="I5861" i="18" s="1"/>
  <c r="I5862" i="18" s="1"/>
  <c r="I5863" i="18" s="1"/>
  <c r="I5864" i="18" s="1"/>
  <c r="I5865" i="18" s="1"/>
  <c r="I5866" i="18" s="1"/>
  <c r="I5867" i="18" s="1"/>
  <c r="I5868" i="18" s="1"/>
  <c r="I5869" i="18" s="1"/>
  <c r="I5870" i="18" s="1"/>
  <c r="I5871" i="18" s="1"/>
  <c r="I5872" i="18" s="1"/>
  <c r="I5873" i="18" s="1"/>
  <c r="I5874" i="18" s="1"/>
  <c r="I5875" i="18" s="1"/>
  <c r="I5876" i="18" s="1"/>
  <c r="I5877" i="18" s="1"/>
  <c r="I5878" i="18" s="1"/>
  <c r="I5879" i="18" s="1"/>
  <c r="I5880" i="18" s="1"/>
  <c r="I5881" i="18" s="1"/>
  <c r="I5882" i="18" s="1"/>
  <c r="I5883" i="18" s="1"/>
  <c r="I5884" i="18" s="1"/>
  <c r="I5885" i="18" s="1"/>
  <c r="I5886" i="18" s="1"/>
  <c r="I5887" i="18" s="1"/>
  <c r="I5888" i="18" s="1"/>
  <c r="I5889" i="18" s="1"/>
  <c r="I5890" i="18" s="1"/>
  <c r="I5891" i="18" s="1"/>
  <c r="I5892" i="18" s="1"/>
  <c r="I5893" i="18" s="1"/>
  <c r="I5894" i="18" s="1"/>
  <c r="I5895" i="18" s="1"/>
  <c r="I5896" i="18" s="1"/>
  <c r="I5897" i="18" s="1"/>
  <c r="I5898" i="18" s="1"/>
  <c r="I5899" i="18" s="1"/>
  <c r="I5900" i="18" s="1"/>
  <c r="I5901" i="18" s="1"/>
  <c r="I5902" i="18" s="1"/>
  <c r="I5903" i="18" s="1"/>
  <c r="I5904" i="18" s="1"/>
  <c r="I5905" i="18" s="1"/>
  <c r="I5906" i="18" s="1"/>
  <c r="I5907" i="18" s="1"/>
  <c r="I5908" i="18" s="1"/>
  <c r="I5909" i="18" s="1"/>
  <c r="I5910" i="18" s="1"/>
  <c r="I5911" i="18" s="1"/>
  <c r="I5912" i="18" s="1"/>
  <c r="I5913" i="18" s="1"/>
  <c r="I5914" i="18" s="1"/>
  <c r="I5915" i="18" s="1"/>
  <c r="I5916" i="18" s="1"/>
  <c r="I5917" i="18" s="1"/>
  <c r="I5918" i="18" s="1"/>
  <c r="I5919" i="18" s="1"/>
  <c r="I5920" i="18" s="1"/>
  <c r="I5921" i="18" s="1"/>
  <c r="I5922" i="18" s="1"/>
  <c r="I5923" i="18" s="1"/>
  <c r="I5924" i="18" s="1"/>
  <c r="I5925" i="18" s="1"/>
  <c r="I5926" i="18" s="1"/>
  <c r="I5927" i="18" s="1"/>
  <c r="I5928" i="18" s="1"/>
  <c r="I5929" i="18" s="1"/>
  <c r="I5930" i="18" s="1"/>
  <c r="I5931" i="18" s="1"/>
  <c r="I5932" i="18" s="1"/>
  <c r="I5933" i="18" s="1"/>
  <c r="I5934" i="18" s="1"/>
  <c r="I5935" i="18" s="1"/>
  <c r="I5936" i="18" s="1"/>
  <c r="I5937" i="18" s="1"/>
  <c r="I5938" i="18" s="1"/>
  <c r="I5939" i="18" s="1"/>
  <c r="I5940" i="18" s="1"/>
  <c r="I5941" i="18" s="1"/>
  <c r="I5942" i="18" s="1"/>
  <c r="I5943" i="18" s="1"/>
  <c r="I5944" i="18" s="1"/>
  <c r="I5945" i="18" s="1"/>
  <c r="I5946" i="18" s="1"/>
  <c r="I5947" i="18" s="1"/>
  <c r="I5948" i="18" s="1"/>
  <c r="I5949" i="18" s="1"/>
  <c r="I5950" i="18" s="1"/>
  <c r="I5951" i="18" s="1"/>
  <c r="I5952" i="18" s="1"/>
  <c r="I5953" i="18" s="1"/>
  <c r="I5954" i="18" s="1"/>
  <c r="I5955" i="18" s="1"/>
  <c r="I5956" i="18" s="1"/>
  <c r="I5957" i="18" s="1"/>
  <c r="I5958" i="18" s="1"/>
  <c r="I5959" i="18" s="1"/>
  <c r="I5960" i="18" s="1"/>
  <c r="I5961" i="18" s="1"/>
  <c r="I5962" i="18" s="1"/>
  <c r="I5963" i="18" s="1"/>
  <c r="I5964" i="18" s="1"/>
  <c r="I5965" i="18" s="1"/>
  <c r="I5966" i="18" s="1"/>
  <c r="I5967" i="18" s="1"/>
  <c r="I5968" i="18" s="1"/>
  <c r="I5969" i="18" s="1"/>
  <c r="I5970" i="18" s="1"/>
  <c r="I5971" i="18" s="1"/>
  <c r="I5972" i="18" s="1"/>
  <c r="I5973" i="18" s="1"/>
  <c r="I5974" i="18" s="1"/>
  <c r="I5975" i="18" s="1"/>
  <c r="I5976" i="18" s="1"/>
  <c r="I5977" i="18" s="1"/>
  <c r="I5978" i="18" s="1"/>
  <c r="I5979" i="18" s="1"/>
  <c r="I5980" i="18" s="1"/>
  <c r="I5981" i="18" s="1"/>
  <c r="I5982" i="18" s="1"/>
  <c r="I5983" i="18" s="1"/>
  <c r="I5984" i="18" s="1"/>
  <c r="I5985" i="18" s="1"/>
  <c r="I5986" i="18" s="1"/>
  <c r="I5987" i="18" s="1"/>
  <c r="I5988" i="18" s="1"/>
  <c r="I5989" i="18" s="1"/>
  <c r="I5990" i="18" s="1"/>
  <c r="I5991" i="18" s="1"/>
  <c r="I5992" i="18" s="1"/>
  <c r="I5993" i="18" s="1"/>
  <c r="I5994" i="18" s="1"/>
  <c r="I5995" i="18" s="1"/>
  <c r="I5996" i="18" s="1"/>
  <c r="I5997" i="18" s="1"/>
  <c r="I5998" i="18" s="1"/>
  <c r="I5999" i="18" s="1"/>
  <c r="I6000" i="18" s="1"/>
  <c r="I6001" i="18" s="1"/>
  <c r="I6002" i="18" s="1"/>
  <c r="I6003" i="18" s="1"/>
  <c r="D145" i="18" s="1"/>
  <c r="D61" i="18" l="1"/>
  <c r="C148" i="18"/>
  <c r="C520" i="18"/>
  <c r="D54" i="18"/>
  <c r="D93" i="18"/>
  <c r="D36" i="18"/>
  <c r="C592" i="18"/>
  <c r="C76" i="18"/>
  <c r="C166" i="18"/>
  <c r="C140" i="18"/>
  <c r="D25" i="18"/>
  <c r="D3" i="18"/>
  <c r="D76" i="18"/>
  <c r="D78" i="18"/>
  <c r="C340" i="18"/>
  <c r="C1715" i="18"/>
  <c r="C1923" i="18"/>
  <c r="C1417" i="18"/>
  <c r="C1908" i="18"/>
  <c r="C350" i="18"/>
  <c r="D107" i="18"/>
  <c r="C1881" i="18"/>
  <c r="D175" i="18"/>
  <c r="D37" i="18"/>
  <c r="D5" i="18"/>
  <c r="D30" i="18"/>
  <c r="C569" i="18"/>
  <c r="D59" i="18"/>
  <c r="C257" i="18"/>
  <c r="C1872" i="18"/>
  <c r="C501" i="18"/>
  <c r="D153" i="18"/>
  <c r="C1933" i="18"/>
  <c r="C418" i="18"/>
  <c r="D18" i="18"/>
  <c r="D28" i="18"/>
  <c r="D185" i="18"/>
  <c r="D102" i="18"/>
  <c r="C437" i="18"/>
  <c r="C147" i="18"/>
  <c r="D48" i="18"/>
  <c r="C1789" i="18"/>
  <c r="D92" i="18"/>
  <c r="D165" i="18"/>
  <c r="D191" i="18"/>
  <c r="D182" i="18"/>
  <c r="C1834" i="18"/>
  <c r="D32" i="18"/>
  <c r="D154" i="18"/>
  <c r="C94" i="18"/>
  <c r="D198" i="18"/>
  <c r="D87" i="18"/>
  <c r="D19" i="18"/>
  <c r="D44" i="18"/>
  <c r="D106" i="18"/>
  <c r="D57" i="18"/>
  <c r="C348" i="18"/>
  <c r="C1887" i="18"/>
  <c r="D127" i="18"/>
  <c r="C1754" i="18"/>
  <c r="D124" i="18"/>
  <c r="C181" i="18"/>
  <c r="C230" i="18"/>
  <c r="D142" i="18"/>
  <c r="C1552" i="18"/>
  <c r="C1347" i="18"/>
  <c r="C328" i="18"/>
  <c r="C600" i="18"/>
  <c r="C1674" i="18"/>
  <c r="C512" i="18"/>
  <c r="D109" i="18"/>
  <c r="C1289" i="18"/>
  <c r="C176" i="18"/>
  <c r="D24" i="18"/>
  <c r="C238" i="18"/>
  <c r="C1503" i="18"/>
  <c r="D130" i="18"/>
  <c r="C1726" i="18"/>
  <c r="C1245" i="18"/>
  <c r="D159" i="18"/>
  <c r="C1642" i="18"/>
  <c r="C1850" i="18"/>
  <c r="D172" i="18"/>
  <c r="C1481" i="18"/>
  <c r="C408" i="18"/>
  <c r="D144" i="18"/>
  <c r="C1822" i="18"/>
  <c r="C1311" i="18"/>
  <c r="D94" i="18"/>
  <c r="C1396" i="18"/>
  <c r="C242" i="18"/>
  <c r="D56" i="18"/>
  <c r="C1568" i="18"/>
  <c r="C1712" i="18"/>
  <c r="D47" i="18"/>
  <c r="D118" i="18"/>
  <c r="C1888" i="18"/>
  <c r="D39" i="18"/>
  <c r="D132" i="18"/>
  <c r="D97" i="18"/>
  <c r="D40" i="18"/>
  <c r="C1463" i="18"/>
  <c r="C486" i="18"/>
  <c r="C1661" i="18"/>
  <c r="D190" i="18"/>
  <c r="D45" i="18"/>
  <c r="D73" i="18"/>
  <c r="D135" i="18"/>
  <c r="D64" i="18"/>
  <c r="C57" i="18"/>
  <c r="C1824" i="18"/>
  <c r="D58" i="18"/>
  <c r="C81" i="18"/>
  <c r="D42" i="18"/>
  <c r="C1428" i="18"/>
  <c r="C1535" i="18"/>
  <c r="D161" i="18"/>
  <c r="D31" i="18"/>
  <c r="C1239" i="18"/>
  <c r="D69" i="18"/>
  <c r="C584" i="18"/>
  <c r="D86" i="18"/>
  <c r="D10" i="18"/>
  <c r="C100" i="18"/>
  <c r="C1699" i="18"/>
  <c r="D98" i="18"/>
  <c r="D126" i="18"/>
  <c r="D121" i="18"/>
  <c r="D13" i="18"/>
  <c r="D178" i="18"/>
  <c r="D184" i="18"/>
  <c r="C1431" i="18"/>
  <c r="D7" i="18"/>
  <c r="C434" i="18"/>
  <c r="D82" i="18"/>
  <c r="D66" i="18"/>
  <c r="C1760" i="18"/>
  <c r="D35" i="18"/>
  <c r="D51" i="18"/>
  <c r="C1984" i="18"/>
  <c r="D79" i="18"/>
  <c r="C1959" i="18"/>
  <c r="C1818" i="18"/>
  <c r="D176" i="18"/>
  <c r="C1805" i="18"/>
  <c r="C1728" i="18"/>
  <c r="C174" i="18"/>
  <c r="D162" i="18"/>
  <c r="C1578" i="18"/>
  <c r="D158" i="18"/>
  <c r="C1837" i="18"/>
  <c r="D187" i="18"/>
  <c r="C1571" i="18"/>
  <c r="D52" i="18"/>
  <c r="D146" i="18"/>
  <c r="C1869" i="18"/>
  <c r="C1399" i="18"/>
  <c r="D112" i="18"/>
  <c r="D114" i="18"/>
  <c r="D49" i="18"/>
  <c r="D33" i="18"/>
  <c r="C155" i="18"/>
  <c r="D4" i="18"/>
  <c r="C1594" i="18"/>
  <c r="C313" i="18"/>
  <c r="D43" i="18"/>
  <c r="C1546" i="18"/>
  <c r="D95" i="18"/>
  <c r="D134" i="18"/>
  <c r="C422" i="18"/>
  <c r="C95" i="18"/>
  <c r="C245" i="18"/>
  <c r="C96" i="18"/>
  <c r="C1994" i="18"/>
  <c r="D8" i="18"/>
  <c r="D21" i="18"/>
  <c r="D88" i="18"/>
  <c r="D22" i="18"/>
  <c r="C1665" i="18"/>
  <c r="C324" i="18"/>
  <c r="D53" i="18"/>
  <c r="C1930" i="18"/>
  <c r="D34" i="18"/>
  <c r="C1977" i="18"/>
  <c r="D116" i="18"/>
  <c r="C337" i="18"/>
  <c r="C505" i="18"/>
  <c r="D60" i="18"/>
  <c r="C678" i="18"/>
  <c r="D164" i="18"/>
  <c r="D171" i="18"/>
  <c r="D105" i="18"/>
  <c r="C1469" i="18"/>
  <c r="C494" i="18"/>
  <c r="D192" i="18"/>
  <c r="D188" i="18"/>
  <c r="C430" i="18"/>
  <c r="D46" i="18"/>
  <c r="C1379" i="18"/>
  <c r="D111" i="18"/>
  <c r="C1527" i="18"/>
  <c r="C1998" i="18"/>
  <c r="D117" i="18"/>
  <c r="C261" i="18"/>
  <c r="C331" i="18"/>
  <c r="C524" i="18"/>
  <c r="D29" i="18"/>
  <c r="C1889" i="18"/>
  <c r="D85" i="18"/>
  <c r="C403" i="18"/>
  <c r="C668" i="18"/>
  <c r="C681" i="18"/>
  <c r="D14" i="18"/>
  <c r="C1753" i="18"/>
  <c r="C489" i="18"/>
  <c r="D16" i="18"/>
  <c r="D115" i="18"/>
  <c r="C598" i="18"/>
  <c r="C68" i="18"/>
  <c r="C1731" i="18"/>
  <c r="C1539" i="18"/>
  <c r="C178" i="18"/>
  <c r="C1792" i="18"/>
  <c r="D6" i="18"/>
  <c r="C1225" i="18"/>
  <c r="C169" i="18"/>
  <c r="C259" i="18"/>
  <c r="C1973" i="18"/>
  <c r="C72" i="18"/>
  <c r="D55" i="18"/>
  <c r="C1648" i="18"/>
  <c r="C77" i="18"/>
  <c r="D72" i="18"/>
  <c r="C177" i="18"/>
  <c r="D133" i="18"/>
  <c r="C1849" i="18"/>
  <c r="D119" i="18"/>
  <c r="C1803" i="18"/>
  <c r="C1251" i="18"/>
  <c r="C513" i="18"/>
  <c r="C1999" i="18"/>
  <c r="C412" i="18"/>
  <c r="D148" i="18"/>
  <c r="C414" i="18"/>
  <c r="D167" i="18"/>
  <c r="C260" i="18"/>
  <c r="C1817" i="18"/>
  <c r="C1581" i="18"/>
  <c r="C1899" i="18"/>
  <c r="D113" i="18"/>
  <c r="C252" i="18"/>
  <c r="C515" i="18"/>
  <c r="C1713" i="18"/>
  <c r="D151" i="18"/>
  <c r="D27" i="18"/>
  <c r="D173" i="18"/>
  <c r="C67" i="18"/>
  <c r="C249" i="18"/>
  <c r="C1632" i="18"/>
  <c r="C162" i="18"/>
  <c r="D41" i="18"/>
  <c r="D179" i="18"/>
  <c r="D74" i="18"/>
  <c r="C1859" i="18"/>
  <c r="C316" i="18"/>
  <c r="C323" i="18"/>
  <c r="D11" i="18"/>
  <c r="D125" i="18"/>
  <c r="C588" i="18"/>
  <c r="D77" i="18"/>
  <c r="C159" i="18"/>
  <c r="C1584" i="18"/>
  <c r="C1411" i="18"/>
  <c r="C152" i="18"/>
  <c r="D131" i="18"/>
  <c r="C69" i="18"/>
  <c r="C1985" i="18"/>
  <c r="C1617" i="18"/>
  <c r="D50" i="18"/>
  <c r="C271" i="18"/>
  <c r="C517" i="18"/>
  <c r="D195" i="18"/>
  <c r="C241" i="18"/>
  <c r="D17" i="18"/>
  <c r="C164" i="18"/>
  <c r="D91" i="18"/>
  <c r="D81" i="18"/>
  <c r="D150" i="18"/>
  <c r="C79" i="18"/>
  <c r="D122" i="18"/>
  <c r="C1562" i="18"/>
  <c r="D120" i="18"/>
  <c r="C1565" i="18"/>
  <c r="D181" i="18"/>
  <c r="C240" i="18"/>
  <c r="C1550" i="18"/>
  <c r="D141" i="18"/>
  <c r="D20" i="18"/>
  <c r="C1407" i="18"/>
  <c r="D147" i="18"/>
  <c r="C91" i="18"/>
  <c r="D166" i="18"/>
  <c r="D62" i="18"/>
  <c r="D71" i="18"/>
  <c r="D67" i="18"/>
  <c r="C1645" i="18"/>
  <c r="C1997" i="18"/>
  <c r="C1253" i="18"/>
  <c r="C1913" i="18"/>
  <c r="D84" i="18"/>
  <c r="C577" i="18"/>
  <c r="D156" i="18"/>
  <c r="C400" i="18"/>
  <c r="C1810" i="18"/>
  <c r="C1677" i="18"/>
  <c r="D160" i="18"/>
  <c r="C1763" i="18"/>
  <c r="C1879" i="18"/>
  <c r="D168" i="18"/>
  <c r="C1987" i="18"/>
  <c r="D104" i="18"/>
  <c r="C1616" i="18"/>
  <c r="C321" i="18"/>
  <c r="D63" i="18"/>
  <c r="C160" i="18"/>
  <c r="C610" i="18"/>
  <c r="C83" i="18"/>
  <c r="D9" i="18"/>
  <c r="C581" i="18"/>
  <c r="D99" i="18"/>
  <c r="D186" i="18"/>
  <c r="C1213" i="18"/>
  <c r="D26" i="18"/>
  <c r="D101" i="18"/>
  <c r="D143" i="18"/>
  <c r="D70" i="18"/>
  <c r="D100" i="18"/>
  <c r="D163" i="18"/>
  <c r="D75" i="18"/>
  <c r="C335" i="18"/>
  <c r="D169" i="18"/>
  <c r="D90" i="18"/>
  <c r="C498" i="18"/>
  <c r="D194" i="18"/>
  <c r="C425" i="18"/>
  <c r="C579" i="18"/>
  <c r="D137" i="18"/>
  <c r="D152" i="18"/>
  <c r="D945" i="18"/>
  <c r="D1440" i="18"/>
  <c r="D1256" i="18"/>
  <c r="D1078" i="18"/>
  <c r="D1944" i="18"/>
  <c r="D376" i="18"/>
  <c r="C86" i="18"/>
  <c r="D1710" i="18"/>
  <c r="D628" i="18"/>
  <c r="D679" i="18"/>
  <c r="D1159" i="18"/>
  <c r="D1469" i="18"/>
  <c r="C4" i="18"/>
  <c r="D228" i="18"/>
  <c r="D1071" i="18"/>
  <c r="D842" i="18"/>
  <c r="D1358" i="18"/>
  <c r="D838" i="18"/>
  <c r="D1231" i="18"/>
  <c r="D235" i="18"/>
  <c r="D492" i="18"/>
  <c r="D590" i="18"/>
  <c r="D1056" i="18"/>
  <c r="D1149" i="18"/>
  <c r="C659" i="18"/>
  <c r="D865" i="18"/>
  <c r="D687" i="18"/>
  <c r="D928" i="18"/>
  <c r="D523" i="18"/>
  <c r="D1466" i="18"/>
  <c r="D1046" i="18"/>
  <c r="D398" i="18"/>
  <c r="D714" i="18"/>
  <c r="D552" i="18"/>
  <c r="D205" i="18"/>
  <c r="D861" i="18"/>
  <c r="D1943" i="18"/>
  <c r="D1315" i="18"/>
  <c r="D724" i="18"/>
  <c r="D1908" i="18"/>
  <c r="D896" i="18"/>
  <c r="D479" i="18"/>
  <c r="D915" i="18"/>
  <c r="D1462" i="18"/>
  <c r="D522" i="18"/>
  <c r="D536" i="18"/>
  <c r="D468" i="18"/>
  <c r="D1522" i="18"/>
  <c r="D1058" i="18"/>
  <c r="D1034" i="18"/>
  <c r="D1014" i="18"/>
  <c r="D1244" i="18"/>
  <c r="D392" i="18"/>
  <c r="D823" i="18"/>
  <c r="D1287" i="18"/>
  <c r="D292" i="18"/>
  <c r="D299" i="18"/>
  <c r="D1158" i="18"/>
  <c r="D986" i="18"/>
  <c r="D344" i="18"/>
  <c r="D1905" i="18"/>
  <c r="D954" i="18"/>
  <c r="D1219" i="18"/>
  <c r="D340" i="18"/>
  <c r="D1406" i="18"/>
  <c r="D207" i="18"/>
  <c r="D1553" i="18"/>
  <c r="D1803" i="18"/>
  <c r="D759" i="18"/>
  <c r="D638" i="18"/>
  <c r="D1309" i="18"/>
  <c r="D1617" i="18"/>
  <c r="D578" i="18"/>
  <c r="D1374" i="18"/>
  <c r="D992" i="18"/>
  <c r="D979" i="18"/>
  <c r="C1732" i="18"/>
  <c r="D1157" i="18"/>
  <c r="D1815" i="18"/>
  <c r="D1985" i="18"/>
  <c r="D844" i="18"/>
  <c r="D1737" i="18"/>
  <c r="D1039" i="18"/>
  <c r="D1776" i="18"/>
  <c r="D270" i="18"/>
  <c r="D855" i="18"/>
  <c r="D1650" i="18"/>
  <c r="D857" i="18"/>
  <c r="D742" i="18"/>
  <c r="D319" i="18"/>
  <c r="D881" i="18"/>
  <c r="D773" i="18"/>
  <c r="D1966" i="18"/>
  <c r="D533" i="18"/>
  <c r="D695" i="18"/>
  <c r="D1490" i="18"/>
  <c r="D688" i="18"/>
  <c r="D480" i="18"/>
  <c r="D1539" i="18"/>
  <c r="D933" i="18"/>
  <c r="D388" i="18"/>
  <c r="D1603" i="18"/>
  <c r="D664" i="18"/>
  <c r="D862" i="18"/>
  <c r="D1182" i="18"/>
  <c r="D1455" i="18"/>
  <c r="D445" i="18"/>
  <c r="D797" i="18"/>
  <c r="D1413" i="18"/>
  <c r="D1951" i="18"/>
  <c r="D461" i="18"/>
  <c r="D1151" i="18"/>
  <c r="D631" i="18"/>
  <c r="D543" i="18"/>
  <c r="D716" i="18"/>
  <c r="D761" i="18"/>
  <c r="D1521" i="18"/>
  <c r="D646" i="18"/>
  <c r="D416" i="18"/>
  <c r="D962" i="18"/>
  <c r="D750" i="18"/>
  <c r="D1584" i="18"/>
  <c r="D551" i="18"/>
  <c r="D771" i="18"/>
  <c r="D1327" i="18"/>
  <c r="D829" i="18"/>
  <c r="D524" i="18"/>
  <c r="D1655" i="18"/>
  <c r="D489" i="18"/>
  <c r="D432" i="18"/>
  <c r="D525" i="18"/>
  <c r="D1258" i="18"/>
  <c r="D878" i="18"/>
  <c r="D323" i="18"/>
  <c r="D652" i="18"/>
  <c r="D1342" i="18"/>
  <c r="D508" i="18"/>
  <c r="D926" i="18"/>
  <c r="D958" i="18"/>
  <c r="D1911" i="18"/>
  <c r="C3" i="18"/>
  <c r="D1407" i="18"/>
  <c r="D1263" i="18"/>
  <c r="D206" i="18"/>
  <c r="D1697" i="18"/>
  <c r="D1916" i="18"/>
  <c r="D591" i="18"/>
  <c r="D705" i="18"/>
  <c r="D1550" i="18"/>
  <c r="D985" i="18"/>
  <c r="D1719" i="18"/>
  <c r="D1879" i="18"/>
  <c r="D1053" i="18"/>
  <c r="D1262" i="18"/>
  <c r="D663" i="18"/>
  <c r="D12" i="18"/>
  <c r="D89" i="18"/>
  <c r="D285" i="18"/>
  <c r="D273" i="18"/>
  <c r="D831" i="18"/>
  <c r="D346" i="18"/>
  <c r="D1218" i="18"/>
  <c r="D1678" i="18"/>
  <c r="D1118" i="18"/>
  <c r="D1867" i="18"/>
  <c r="D429" i="18"/>
  <c r="D989" i="18"/>
  <c r="D1334" i="18"/>
  <c r="D1135" i="18"/>
  <c r="D1299" i="18"/>
  <c r="D1302" i="18"/>
  <c r="D840" i="18"/>
  <c r="D1095" i="18"/>
  <c r="D1141" i="18"/>
  <c r="D580" i="18"/>
  <c r="D1478" i="18"/>
  <c r="D1310" i="18"/>
  <c r="D266" i="18"/>
  <c r="D231" i="18"/>
  <c r="D1614" i="18"/>
  <c r="D793" i="18"/>
  <c r="D1656" i="18"/>
  <c r="D548" i="18"/>
  <c r="D1842" i="18"/>
  <c r="D331" i="18"/>
  <c r="D1716" i="18"/>
  <c r="D15" i="18"/>
  <c r="D424" i="18"/>
  <c r="D427" i="18"/>
  <c r="D209" i="18"/>
  <c r="D238" i="18"/>
  <c r="D588" i="18"/>
  <c r="D1283" i="18"/>
  <c r="D730" i="18"/>
  <c r="D385" i="18"/>
  <c r="D963" i="18"/>
  <c r="D1241" i="18"/>
  <c r="D620" i="18"/>
  <c r="D322" i="18"/>
  <c r="D482" i="18"/>
  <c r="D1350" i="18"/>
  <c r="D1116" i="18"/>
  <c r="D329" i="18"/>
  <c r="D1232" i="18"/>
  <c r="D538" i="18"/>
  <c r="D406" i="18"/>
  <c r="D397" i="18"/>
  <c r="D1331" i="18"/>
  <c r="D343" i="18"/>
  <c r="D377" i="18"/>
  <c r="D605" i="18"/>
  <c r="D1250" i="18"/>
  <c r="D911" i="18"/>
  <c r="D1150" i="18"/>
  <c r="D1203" i="18"/>
  <c r="D691" i="18"/>
  <c r="D805" i="18"/>
  <c r="D239" i="18"/>
  <c r="D291" i="18"/>
  <c r="D1872" i="18"/>
  <c r="D1436" i="18"/>
  <c r="D498" i="18"/>
  <c r="D312" i="18"/>
  <c r="D1278" i="18"/>
  <c r="D2001" i="18"/>
  <c r="D610" i="18"/>
  <c r="D718" i="18"/>
  <c r="D1311" i="18"/>
  <c r="D1744" i="18"/>
  <c r="D1713" i="18"/>
  <c r="D332" i="18"/>
  <c r="D1105" i="18"/>
  <c r="D1086" i="18"/>
  <c r="D787" i="18"/>
  <c r="D490" i="18"/>
  <c r="D819" i="18"/>
  <c r="D899" i="18"/>
  <c r="D1295" i="18"/>
  <c r="D1347" i="18"/>
  <c r="D1969" i="18"/>
  <c r="D1113" i="18"/>
  <c r="D296" i="18"/>
  <c r="D619" i="18"/>
  <c r="D518" i="18"/>
  <c r="D553" i="18"/>
  <c r="D1325" i="18"/>
  <c r="D1206" i="18"/>
  <c r="D603" i="18"/>
  <c r="D1437" i="18"/>
  <c r="D627" i="18"/>
  <c r="D1202" i="18"/>
  <c r="D1314" i="18"/>
  <c r="D975" i="18"/>
  <c r="D762" i="18"/>
  <c r="D539" i="18"/>
  <c r="D669" i="18"/>
  <c r="D1857" i="18"/>
  <c r="D462" i="18"/>
  <c r="D412" i="18"/>
  <c r="D629" i="18"/>
  <c r="D704" i="18"/>
  <c r="D950" i="18"/>
  <c r="D1729" i="18"/>
  <c r="D778" i="18"/>
  <c r="D825" i="18"/>
  <c r="D626" i="18"/>
  <c r="D1745" i="18"/>
  <c r="D1569" i="18"/>
  <c r="D531" i="18"/>
  <c r="D681" i="18"/>
  <c r="D400" i="18"/>
  <c r="D1366" i="18"/>
  <c r="D521" i="18"/>
  <c r="D1821" i="18"/>
  <c r="D1580" i="18"/>
  <c r="D633" i="18"/>
  <c r="D499" i="18"/>
  <c r="D408" i="18"/>
  <c r="D1198" i="18"/>
  <c r="D968" i="18"/>
  <c r="D1783" i="18"/>
  <c r="D1364" i="18"/>
  <c r="D783" i="18"/>
  <c r="D1681" i="18"/>
  <c r="D1751" i="18"/>
  <c r="D858" i="18"/>
  <c r="D608" i="18"/>
  <c r="D637" i="18"/>
  <c r="D834" i="18"/>
  <c r="D328" i="18"/>
  <c r="D356" i="18"/>
  <c r="D587" i="18"/>
  <c r="D643" i="18"/>
  <c r="D1075" i="18"/>
  <c r="D1793" i="18"/>
  <c r="D1022" i="18"/>
  <c r="D584" i="18"/>
  <c r="D849" i="18"/>
  <c r="D1183" i="18"/>
  <c r="D1479" i="18"/>
  <c r="D428" i="18"/>
  <c r="D654" i="18"/>
  <c r="D1255" i="18"/>
  <c r="D789" i="18"/>
  <c r="D1054" i="18"/>
  <c r="D345" i="18"/>
  <c r="D1224" i="18"/>
  <c r="D1154" i="18"/>
  <c r="D276" i="18"/>
  <c r="D1023" i="18"/>
  <c r="D227" i="18"/>
  <c r="D1968" i="18"/>
  <c r="D815" i="18"/>
  <c r="D562" i="18"/>
  <c r="D1777" i="18"/>
  <c r="D947" i="18"/>
  <c r="D221" i="18"/>
  <c r="D1189" i="18"/>
  <c r="D621" i="18"/>
  <c r="D1990" i="18"/>
  <c r="D365" i="18"/>
  <c r="D728" i="18"/>
  <c r="D477" i="18"/>
  <c r="D630" i="18"/>
  <c r="D1994" i="18"/>
  <c r="D65" i="18"/>
  <c r="D1379" i="18"/>
  <c r="D1761" i="18"/>
  <c r="D880" i="18"/>
  <c r="D360" i="18"/>
  <c r="D606" i="18"/>
  <c r="D511" i="18"/>
  <c r="D417" i="18"/>
  <c r="D283" i="18"/>
  <c r="D243" i="18"/>
  <c r="D1434" i="18"/>
  <c r="D966" i="18"/>
  <c r="D381" i="18"/>
  <c r="D570" i="18"/>
  <c r="D1269" i="18"/>
  <c r="D208" i="18"/>
  <c r="D441" i="18"/>
  <c r="D1932" i="18"/>
  <c r="D611" i="18"/>
  <c r="D866" i="18"/>
  <c r="D305" i="18"/>
  <c r="D383" i="18"/>
  <c r="D471" i="18"/>
  <c r="D348" i="18"/>
  <c r="D1245" i="18"/>
  <c r="D576" i="18"/>
  <c r="D1980" i="18"/>
  <c r="D1103" i="18"/>
  <c r="D1215" i="18"/>
  <c r="D437" i="18"/>
  <c r="D617" i="18"/>
  <c r="D744" i="18"/>
  <c r="D1019" i="18"/>
  <c r="D252" i="18"/>
  <c r="D835" i="18"/>
  <c r="D379" i="18"/>
  <c r="D853" i="18"/>
  <c r="D68" i="18"/>
  <c r="D648" i="18"/>
  <c r="D371" i="18"/>
  <c r="D372" i="18"/>
  <c r="D302" i="18"/>
  <c r="D497" i="18"/>
  <c r="D458" i="18"/>
  <c r="D314" i="18"/>
  <c r="D665" i="18"/>
  <c r="D481" i="18"/>
  <c r="D370" i="18"/>
  <c r="D1184" i="18"/>
  <c r="D1170" i="18"/>
  <c r="D297" i="18"/>
  <c r="D265" i="18"/>
  <c r="D788" i="18"/>
  <c r="D353" i="18"/>
  <c r="D747" i="18"/>
  <c r="D399" i="18"/>
  <c r="D236" i="18"/>
  <c r="D1144" i="18"/>
  <c r="D894" i="18"/>
  <c r="D254" i="18"/>
  <c r="D712" i="18"/>
  <c r="D898" i="18"/>
  <c r="D315" i="18"/>
  <c r="D545" i="18"/>
  <c r="D435" i="18"/>
  <c r="D277" i="18"/>
  <c r="D271" i="18"/>
  <c r="D278" i="18"/>
  <c r="D817" i="18"/>
  <c r="D268" i="18"/>
  <c r="D245" i="18"/>
  <c r="D335" i="18"/>
  <c r="D414" i="18"/>
  <c r="D1643" i="18"/>
  <c r="D464" i="18"/>
  <c r="D1270" i="18"/>
  <c r="D1633" i="18"/>
  <c r="D419" i="18"/>
  <c r="D843" i="18"/>
  <c r="D852" i="18"/>
  <c r="D542" i="18"/>
  <c r="D434" i="18"/>
  <c r="C951" i="18"/>
  <c r="D906" i="18"/>
  <c r="C574" i="18"/>
  <c r="C189" i="18"/>
  <c r="D635" i="18"/>
  <c r="C29" i="18"/>
  <c r="C465" i="18"/>
  <c r="D657" i="18"/>
  <c r="C268" i="18"/>
  <c r="D474" i="18"/>
  <c r="C1860" i="18"/>
  <c r="D1748" i="18"/>
  <c r="D431" i="18"/>
  <c r="D1513" i="18"/>
  <c r="D1433" i="18"/>
  <c r="C1230" i="18"/>
  <c r="D1812" i="18"/>
  <c r="C107" i="18"/>
  <c r="D624" i="18"/>
  <c r="C420" i="18"/>
  <c r="D1001" i="18"/>
  <c r="D1682" i="18"/>
  <c r="D710" i="18"/>
  <c r="D321" i="18"/>
  <c r="C655" i="18"/>
  <c r="D884" i="18"/>
  <c r="C73" i="18"/>
  <c r="C1197" i="18"/>
  <c r="C1016" i="18"/>
  <c r="C227" i="18"/>
  <c r="D1869" i="18"/>
  <c r="D1081" i="18"/>
  <c r="D535" i="18"/>
  <c r="D1664" i="18"/>
  <c r="D766" i="18"/>
  <c r="D561" i="18"/>
  <c r="C1256" i="18"/>
  <c r="C187" i="18"/>
  <c r="C1458" i="18"/>
  <c r="C1120" i="18"/>
  <c r="D246" i="18"/>
  <c r="D822" i="18"/>
  <c r="D868" i="18"/>
  <c r="C15" i="18"/>
  <c r="D413" i="18"/>
  <c r="D892" i="18"/>
  <c r="D957" i="18"/>
  <c r="D1251" i="18"/>
  <c r="C371" i="18"/>
  <c r="C82" i="18"/>
  <c r="C662" i="18"/>
  <c r="C1025" i="18"/>
  <c r="C80" i="18"/>
  <c r="D1274" i="18"/>
  <c r="C137" i="18"/>
  <c r="D1486" i="18"/>
  <c r="D1443" i="18"/>
  <c r="D1559" i="18"/>
  <c r="D1297" i="18"/>
  <c r="D1720" i="18"/>
  <c r="D1474" i="18"/>
  <c r="D1385" i="18"/>
  <c r="C908" i="18"/>
  <c r="C7" i="18"/>
  <c r="D1958" i="18"/>
  <c r="D594" i="18"/>
  <c r="D1187" i="18"/>
  <c r="D1372" i="18"/>
  <c r="D295" i="18"/>
  <c r="D1013" i="18"/>
  <c r="D1983" i="18"/>
  <c r="D1995" i="18"/>
  <c r="C800" i="18"/>
  <c r="D1033" i="18"/>
  <c r="C715" i="18"/>
  <c r="D1229" i="18"/>
  <c r="D350" i="18"/>
  <c r="C1882" i="18"/>
  <c r="D1383" i="18"/>
  <c r="C785" i="18"/>
  <c r="D692" i="18"/>
  <c r="D1236" i="18"/>
  <c r="C1036" i="18"/>
  <c r="C1074" i="18"/>
  <c r="C988" i="18"/>
  <c r="C746" i="18"/>
  <c r="D1978" i="18"/>
  <c r="D937" i="18"/>
  <c r="D1336" i="18"/>
  <c r="C224" i="18"/>
  <c r="D1060" i="18"/>
  <c r="D493" i="18"/>
  <c r="D1587" i="18"/>
  <c r="C1604" i="18"/>
  <c r="D821" i="18"/>
  <c r="C991" i="18"/>
  <c r="D373" i="18"/>
  <c r="C1718" i="18"/>
  <c r="D1272" i="18"/>
  <c r="D942" i="18"/>
  <c r="D713" i="18"/>
  <c r="D1419" i="18"/>
  <c r="C718" i="18"/>
  <c r="D1276" i="18"/>
  <c r="C1867" i="18"/>
  <c r="C821" i="18"/>
  <c r="D1498" i="18"/>
  <c r="D1657" i="18"/>
  <c r="C949" i="18"/>
  <c r="C92" i="18"/>
  <c r="D1676" i="18"/>
  <c r="C1104" i="18"/>
  <c r="D1312" i="18"/>
  <c r="D883" i="18"/>
  <c r="D1085" i="18"/>
  <c r="D306" i="18"/>
  <c r="D1644" i="18"/>
  <c r="D974" i="18"/>
  <c r="D395" i="18"/>
  <c r="C1942" i="18"/>
  <c r="D1420" i="18"/>
  <c r="C128" i="18"/>
  <c r="D1846" i="18"/>
  <c r="C767" i="18"/>
  <c r="C848" i="18"/>
  <c r="C594" i="18"/>
  <c r="D216" i="18"/>
  <c r="D505" i="18"/>
  <c r="C843" i="18"/>
  <c r="D355" i="18"/>
  <c r="D341" i="18"/>
  <c r="D516" i="18"/>
  <c r="D422" i="18"/>
  <c r="D1500" i="18"/>
  <c r="C1186" i="18"/>
  <c r="C274" i="18"/>
  <c r="D1622" i="18"/>
  <c r="C462" i="18"/>
  <c r="C50" i="18"/>
  <c r="D1441" i="18"/>
  <c r="C1212" i="18"/>
  <c r="C640" i="18"/>
  <c r="C723" i="18"/>
  <c r="C1240" i="18"/>
  <c r="C1990" i="18"/>
  <c r="C226" i="18"/>
  <c r="C1110" i="18"/>
  <c r="C596" i="18"/>
  <c r="C1924" i="18"/>
  <c r="C1208" i="18"/>
  <c r="C266" i="18"/>
  <c r="D699" i="18"/>
  <c r="C1233" i="18"/>
  <c r="C1366" i="18"/>
  <c r="D1239" i="18"/>
  <c r="C1435" i="18"/>
  <c r="C864" i="18"/>
  <c r="D1706" i="18"/>
  <c r="C1638" i="18"/>
  <c r="C473" i="18"/>
  <c r="C1229" i="18"/>
  <c r="C564" i="18"/>
  <c r="D1268" i="18"/>
  <c r="C1091" i="18"/>
  <c r="C1597" i="18"/>
  <c r="D800" i="18"/>
  <c r="C1173" i="18"/>
  <c r="C881" i="18"/>
  <c r="D735" i="18"/>
  <c r="C1530" i="18"/>
  <c r="C619" i="18"/>
  <c r="D1624" i="18"/>
  <c r="C802" i="18"/>
  <c r="C435" i="18"/>
  <c r="C103" i="18"/>
  <c r="C25" i="18"/>
  <c r="C506" i="18"/>
  <c r="C867" i="18"/>
  <c r="C1433" i="18"/>
  <c r="C924" i="18"/>
  <c r="C1136" i="18"/>
  <c r="C621" i="18"/>
  <c r="D1773" i="18"/>
  <c r="C464" i="18"/>
  <c r="C1659" i="18"/>
  <c r="C1547" i="18"/>
  <c r="C500" i="18"/>
  <c r="C1306" i="18"/>
  <c r="C163" i="18"/>
  <c r="C322" i="18"/>
  <c r="C125" i="18"/>
  <c r="D1049" i="18"/>
  <c r="C112" i="18"/>
  <c r="C78" i="18"/>
  <c r="C1031" i="18"/>
  <c r="C1237" i="18"/>
  <c r="C1403" i="18"/>
  <c r="C1520" i="18"/>
  <c r="C1695" i="18"/>
  <c r="D1384" i="18"/>
  <c r="C1065" i="18"/>
  <c r="C237" i="18"/>
  <c r="C491" i="18"/>
  <c r="C344" i="18"/>
  <c r="C1672" i="18"/>
  <c r="C1848" i="18"/>
  <c r="C1103" i="18"/>
  <c r="C1687" i="18"/>
  <c r="C1275" i="18"/>
  <c r="D640" i="18"/>
  <c r="D1142" i="18"/>
  <c r="D876" i="18"/>
  <c r="C106" i="18"/>
  <c r="D517" i="18"/>
  <c r="D832" i="18"/>
  <c r="C490" i="18"/>
  <c r="D454" i="18"/>
  <c r="D785" i="18"/>
  <c r="D1335" i="18"/>
  <c r="C657" i="18"/>
  <c r="D1645" i="18"/>
  <c r="C694" i="18"/>
  <c r="C601" i="18"/>
  <c r="D108" i="18"/>
  <c r="D1031" i="18"/>
  <c r="D1531" i="18"/>
  <c r="D446" i="18"/>
  <c r="D1177" i="18"/>
  <c r="D1230" i="18"/>
  <c r="D1839" i="18"/>
  <c r="C254" i="18"/>
  <c r="D470" i="18"/>
  <c r="C185" i="18"/>
  <c r="C604" i="18"/>
  <c r="C1134" i="18"/>
  <c r="D203" i="18"/>
  <c r="D393" i="18"/>
  <c r="D769" i="18"/>
  <c r="D1305" i="18"/>
  <c r="D459" i="18"/>
  <c r="D1520" i="18"/>
  <c r="C283" i="18"/>
  <c r="D1647" i="18"/>
  <c r="D280" i="18"/>
  <c r="C38" i="18"/>
  <c r="D1668" i="18"/>
  <c r="D1884" i="18"/>
  <c r="D609" i="18"/>
  <c r="C282" i="18"/>
  <c r="D1077" i="18"/>
  <c r="D930" i="18"/>
  <c r="C377" i="18"/>
  <c r="C1043" i="18"/>
  <c r="C745" i="18"/>
  <c r="C1866" i="18"/>
  <c r="D1721" i="18"/>
  <c r="C1918" i="18"/>
  <c r="D684" i="18"/>
  <c r="D1599" i="18"/>
  <c r="D1577" i="18"/>
  <c r="D1472" i="18"/>
  <c r="C1966" i="18"/>
  <c r="C496" i="18"/>
  <c r="D1715" i="18"/>
  <c r="D1020" i="18"/>
  <c r="C966" i="18"/>
  <c r="D472" i="18"/>
  <c r="C661" i="18"/>
  <c r="D1361" i="18"/>
  <c r="D799" i="18"/>
  <c r="D811" i="18"/>
  <c r="D300" i="18"/>
  <c r="D1576" i="18"/>
  <c r="C366" i="18"/>
  <c r="D658" i="18"/>
  <c r="D1925" i="18"/>
  <c r="C391" i="18"/>
  <c r="C116" i="18"/>
  <c r="D1661" i="18"/>
  <c r="D1605" i="18"/>
  <c r="D1068" i="18"/>
  <c r="D1471" i="18"/>
  <c r="D659" i="18"/>
  <c r="C1598" i="18"/>
  <c r="D1509" i="18"/>
  <c r="C1658" i="18"/>
  <c r="D951" i="18"/>
  <c r="D1759" i="18"/>
  <c r="C948" i="18"/>
  <c r="D1261" i="18"/>
  <c r="D622" i="18"/>
  <c r="D907" i="18"/>
  <c r="D1590" i="18"/>
  <c r="D1698" i="18"/>
  <c r="D1371" i="18"/>
  <c r="D1129" i="18"/>
  <c r="C1708" i="18"/>
  <c r="C634" i="18"/>
  <c r="D1955" i="18"/>
  <c r="C549" i="18"/>
  <c r="C129" i="18"/>
  <c r="D813" i="18"/>
  <c r="D495" i="18"/>
  <c r="D1608" i="18"/>
  <c r="D389" i="18"/>
  <c r="C1635" i="18"/>
  <c r="D901" i="18"/>
  <c r="C1109" i="18"/>
  <c r="C1785" i="18"/>
  <c r="C1595" i="18"/>
  <c r="C884" i="18"/>
  <c r="D1074" i="18"/>
  <c r="D1122" i="18"/>
  <c r="D418" i="18"/>
  <c r="D971" i="18"/>
  <c r="C1549" i="18"/>
  <c r="D242" i="18"/>
  <c r="D1096" i="18"/>
  <c r="D1503" i="18"/>
  <c r="C26" i="18"/>
  <c r="D1098" i="18"/>
  <c r="C1355" i="18"/>
  <c r="C267" i="18"/>
  <c r="D616" i="18"/>
  <c r="C1152" i="18"/>
  <c r="C1766" i="18"/>
  <c r="C495" i="18"/>
  <c r="D1733" i="18"/>
  <c r="D475" i="18"/>
  <c r="D1192" i="18"/>
  <c r="D1536" i="18"/>
  <c r="D738" i="18"/>
  <c r="C735" i="18"/>
  <c r="D1271" i="18"/>
  <c r="C811" i="18"/>
  <c r="C658" i="18"/>
  <c r="D1654" i="18"/>
  <c r="C1685" i="18"/>
  <c r="C1279" i="18"/>
  <c r="C1255" i="18"/>
  <c r="D1369" i="18"/>
  <c r="C784" i="18"/>
  <c r="D448" i="18"/>
  <c r="D1126" i="18"/>
  <c r="D249" i="18"/>
  <c r="D1026" i="18"/>
  <c r="D1704" i="18"/>
  <c r="D555" i="18"/>
  <c r="D1829" i="18"/>
  <c r="C334" i="18"/>
  <c r="D1059" i="18"/>
  <c r="D1252" i="18"/>
  <c r="C126" i="18"/>
  <c r="C461" i="18"/>
  <c r="C1102" i="18"/>
  <c r="C972" i="18"/>
  <c r="C27" i="18"/>
  <c r="D1316" i="18"/>
  <c r="C1368" i="18"/>
  <c r="C1787" i="18"/>
  <c r="C636" i="18"/>
  <c r="D1696" i="18"/>
  <c r="C1148" i="18"/>
  <c r="C1038" i="18"/>
  <c r="C1370" i="18"/>
  <c r="C1183" i="18"/>
  <c r="C975" i="18"/>
  <c r="C1613" i="18"/>
  <c r="D670" i="18"/>
  <c r="C1079" i="18"/>
  <c r="C1127" i="18"/>
  <c r="C1940" i="18"/>
  <c r="C1808" i="18"/>
  <c r="C965" i="18"/>
  <c r="C1884" i="18"/>
  <c r="C1738" i="18"/>
  <c r="D1208" i="18"/>
  <c r="D1110" i="18"/>
  <c r="C1711" i="18"/>
  <c r="D636" i="18"/>
  <c r="C683" i="18"/>
  <c r="D959" i="18"/>
  <c r="C656" i="18"/>
  <c r="C60" i="18"/>
  <c r="C36" i="18"/>
  <c r="C171" i="18"/>
  <c r="D1226" i="18"/>
  <c r="C1113" i="18"/>
  <c r="C1938" i="18"/>
  <c r="C1531" i="18"/>
  <c r="D1332" i="18"/>
  <c r="D1298" i="18"/>
  <c r="D1392" i="18"/>
  <c r="C426" i="18"/>
  <c r="D286" i="18"/>
  <c r="D1240" i="18"/>
  <c r="C471" i="18"/>
  <c r="D1534" i="18"/>
  <c r="D1757" i="18"/>
  <c r="C653" i="18"/>
  <c r="D409" i="18"/>
  <c r="C1904" i="18"/>
  <c r="D680" i="18"/>
  <c r="D1072" i="18"/>
  <c r="D1876" i="18"/>
  <c r="D1185" i="18"/>
  <c r="D1988" i="18"/>
  <c r="D1728" i="18"/>
  <c r="C921" i="18"/>
  <c r="D1780" i="18"/>
  <c r="C974" i="18"/>
  <c r="C563" i="18"/>
  <c r="D956" i="18"/>
  <c r="D1963" i="18"/>
  <c r="D1370" i="18"/>
  <c r="D1160" i="18"/>
  <c r="D359" i="18"/>
  <c r="D1438" i="18"/>
  <c r="D920" i="18"/>
  <c r="D754" i="18"/>
  <c r="C1222" i="18"/>
  <c r="C317" i="18"/>
  <c r="C358" i="18"/>
  <c r="D816" i="18"/>
  <c r="D661" i="18"/>
  <c r="D1354" i="18"/>
  <c r="D1801" i="18"/>
  <c r="D1851" i="18"/>
  <c r="D1830" i="18"/>
  <c r="C1580" i="18"/>
  <c r="D1934" i="18"/>
  <c r="D272" i="18"/>
  <c r="D1711" i="18"/>
  <c r="D579" i="18"/>
  <c r="D211" i="18"/>
  <c r="D1036" i="18"/>
  <c r="D1375" i="18"/>
  <c r="D940" i="18"/>
  <c r="D258" i="18"/>
  <c r="D802" i="18"/>
  <c r="D1228" i="18"/>
  <c r="D1902" i="18"/>
  <c r="C1319" i="18"/>
  <c r="C61" i="18"/>
  <c r="D1547" i="18"/>
  <c r="C613" i="18"/>
  <c r="D1836" i="18"/>
  <c r="D745" i="18"/>
  <c r="D683" i="18"/>
  <c r="D690" i="18"/>
  <c r="D777" i="18"/>
  <c r="D946" i="18"/>
  <c r="D1743" i="18"/>
  <c r="D1008" i="18"/>
  <c r="D1779" i="18"/>
  <c r="C507" i="18"/>
  <c r="D935" i="18"/>
  <c r="D581" i="18"/>
  <c r="D602" i="18"/>
  <c r="D264" i="18"/>
  <c r="D1805" i="18"/>
  <c r="D391" i="18"/>
  <c r="C1476" i="18"/>
  <c r="D1947" i="18"/>
  <c r="C892" i="18"/>
  <c r="C649" i="18"/>
  <c r="D941" i="18"/>
  <c r="C776" i="18"/>
  <c r="D795" i="18"/>
  <c r="D1360" i="18"/>
  <c r="D1491" i="18"/>
  <c r="D1249" i="18"/>
  <c r="D1082" i="18"/>
  <c r="D1423" i="18"/>
  <c r="D1578" i="18"/>
  <c r="C963" i="18"/>
  <c r="C1451" i="18"/>
  <c r="D1667" i="18"/>
  <c r="D1468" i="18"/>
  <c r="C44" i="18"/>
  <c r="D765" i="18"/>
  <c r="D451" i="18"/>
  <c r="D1755" i="18"/>
  <c r="D1555" i="18"/>
  <c r="D905" i="18"/>
  <c r="D1288" i="18"/>
  <c r="C504" i="18"/>
  <c r="C1037" i="18"/>
  <c r="C194" i="18"/>
  <c r="D723" i="18"/>
  <c r="D2002" i="18"/>
  <c r="D1467" i="18"/>
  <c r="D1789" i="18"/>
  <c r="C1939" i="18"/>
  <c r="D1452" i="18"/>
  <c r="D402" i="18"/>
  <c r="D494" i="18"/>
  <c r="D1017" i="18"/>
  <c r="D369" i="18"/>
  <c r="D668" i="18"/>
  <c r="D895" i="18"/>
  <c r="D1163" i="18"/>
  <c r="C1192" i="18"/>
  <c r="C1177" i="18"/>
  <c r="C239" i="18"/>
  <c r="C145" i="18"/>
  <c r="C1682" i="18"/>
  <c r="D1179" i="18"/>
  <c r="C1454" i="18"/>
  <c r="D1800" i="18"/>
  <c r="D447" i="18"/>
  <c r="C1377" i="18"/>
  <c r="D592" i="18"/>
  <c r="D1481" i="18"/>
  <c r="D1181" i="18"/>
  <c r="D682" i="18"/>
  <c r="D748" i="18"/>
  <c r="C561" i="18"/>
  <c r="D1404" i="18"/>
  <c r="C1092" i="18"/>
  <c r="C874" i="18"/>
  <c r="C1422" i="18"/>
  <c r="D1835" i="18"/>
  <c r="C1335" i="18"/>
  <c r="D1457" i="18"/>
  <c r="D1301" i="18"/>
  <c r="C1799" i="18"/>
  <c r="C654" i="18"/>
  <c r="C1293" i="18"/>
  <c r="C806" i="18"/>
  <c r="C741" i="18"/>
  <c r="C1483" i="18"/>
  <c r="C1170" i="18"/>
  <c r="C1743" i="18"/>
  <c r="C65" i="18"/>
  <c r="C1019" i="18"/>
  <c r="C896" i="18"/>
  <c r="C1853" i="18"/>
  <c r="C783" i="18"/>
  <c r="C1880" i="18"/>
  <c r="C523" i="18"/>
  <c r="C1758" i="18"/>
  <c r="C714" i="18"/>
  <c r="C1204" i="18"/>
  <c r="D707" i="18"/>
  <c r="C1710" i="18"/>
  <c r="D1162" i="18"/>
  <c r="C1410" i="18"/>
  <c r="D1554" i="18"/>
  <c r="D530" i="18"/>
  <c r="D1818" i="18"/>
  <c r="D879" i="18"/>
  <c r="D715" i="18"/>
  <c r="D487" i="18"/>
  <c r="C787" i="18"/>
  <c r="D672" i="18"/>
  <c r="D110" i="18"/>
  <c r="C856" i="18"/>
  <c r="C782" i="18"/>
  <c r="C1962" i="18"/>
  <c r="D476" i="18"/>
  <c r="D453" i="18"/>
  <c r="D768" i="18"/>
  <c r="D1601" i="18"/>
  <c r="D1418" i="18"/>
  <c r="D1971" i="18"/>
  <c r="C1067" i="18"/>
  <c r="D660" i="18"/>
  <c r="C90" i="18"/>
  <c r="C1573" i="18"/>
  <c r="C1847" i="18"/>
  <c r="D260" i="18"/>
  <c r="D1999" i="18"/>
  <c r="D1475" i="18"/>
  <c r="C1752" i="18"/>
  <c r="D1248" i="18"/>
  <c r="D921" i="18"/>
  <c r="D1596" i="18"/>
  <c r="C1477" i="18"/>
  <c r="C952" i="18"/>
  <c r="C1455" i="18"/>
  <c r="C541" i="18"/>
  <c r="D743" i="18"/>
  <c r="D1273" i="18"/>
  <c r="D225" i="18"/>
  <c r="D656" i="18"/>
  <c r="C1378" i="18"/>
  <c r="D1540" i="18"/>
  <c r="D1106" i="18"/>
  <c r="D358" i="18"/>
  <c r="C1944" i="18"/>
  <c r="D1878" i="18"/>
  <c r="D256" i="18"/>
  <c r="D1368" i="18"/>
  <c r="D336" i="18"/>
  <c r="D1741" i="18"/>
  <c r="D401" i="18"/>
  <c r="D1338" i="18"/>
  <c r="D1615" i="18"/>
  <c r="D1542" i="18"/>
  <c r="D689" i="18"/>
  <c r="C706" i="18"/>
  <c r="C701" i="18"/>
  <c r="C308" i="18"/>
  <c r="D1191" i="18"/>
  <c r="D751" i="18"/>
  <c r="D1482" i="18"/>
  <c r="D1663" i="18"/>
  <c r="D774" i="18"/>
  <c r="D600" i="18"/>
  <c r="D1291" i="18"/>
  <c r="D990" i="18"/>
  <c r="C1553" i="18"/>
  <c r="D1938" i="18"/>
  <c r="D1389" i="18"/>
  <c r="D1216" i="18"/>
  <c r="C583" i="18"/>
  <c r="D775" i="18"/>
  <c r="D1343" i="18"/>
  <c r="D837" i="18"/>
  <c r="D1831" i="18"/>
  <c r="C698" i="18"/>
  <c r="C1569" i="18"/>
  <c r="D1083" i="18"/>
  <c r="C367" i="18"/>
  <c r="D1145" i="18"/>
  <c r="D313" i="18"/>
  <c r="D342" i="18"/>
  <c r="D1123" i="18"/>
  <c r="D1212" i="18"/>
  <c r="D233" i="18"/>
  <c r="D1136" i="18"/>
  <c r="C1676" i="18"/>
  <c r="D1234" i="18"/>
  <c r="D1986" i="18"/>
  <c r="C773" i="18"/>
  <c r="D870" i="18"/>
  <c r="C962" i="18"/>
  <c r="D1687" i="18"/>
  <c r="D1279" i="18"/>
  <c r="D782" i="18"/>
  <c r="D1227" i="18"/>
  <c r="D1055" i="18"/>
  <c r="C1156" i="18"/>
  <c r="D1610" i="18"/>
  <c r="D577" i="18"/>
  <c r="D1589" i="18"/>
  <c r="D1512" i="18"/>
  <c r="D1025" i="18"/>
  <c r="D927" i="18"/>
  <c r="C1776" i="18"/>
  <c r="D1186" i="18"/>
  <c r="D1597" i="18"/>
  <c r="D1612" i="18"/>
  <c r="D1880" i="18"/>
  <c r="D639" i="18"/>
  <c r="C573" i="18"/>
  <c r="D1100" i="18"/>
  <c r="D1658" i="18"/>
  <c r="D1557" i="18"/>
  <c r="C191" i="18"/>
  <c r="C828" i="18"/>
  <c r="C779" i="18"/>
  <c r="D850" i="18"/>
  <c r="C1815" i="18"/>
  <c r="D426" i="18"/>
  <c r="D700" i="18"/>
  <c r="D284" i="18"/>
  <c r="D1337" i="18"/>
  <c r="D279" i="18"/>
  <c r="C1028" i="18"/>
  <c r="C522" i="18"/>
  <c r="D1893" i="18"/>
  <c r="C22" i="18"/>
  <c r="C736" i="18"/>
  <c r="C1827" i="18"/>
  <c r="C593" i="18"/>
  <c r="D1359" i="18"/>
  <c r="D380" i="18"/>
  <c r="D253" i="18"/>
  <c r="D814" i="18"/>
  <c r="D263" i="18"/>
  <c r="D537" i="18"/>
  <c r="D1623" i="18"/>
  <c r="D733" i="18"/>
  <c r="C314" i="18"/>
  <c r="D934" i="18"/>
  <c r="C1542" i="18"/>
  <c r="C1217" i="18"/>
  <c r="D1568" i="18"/>
  <c r="C1097" i="18"/>
  <c r="D1010" i="18"/>
  <c r="C1608" i="18"/>
  <c r="C944" i="18"/>
  <c r="C1952" i="18"/>
  <c r="D362" i="18"/>
  <c r="C1937" i="18"/>
  <c r="C1816" i="18"/>
  <c r="C1558" i="18"/>
  <c r="C815" i="18"/>
  <c r="C244" i="18"/>
  <c r="C37" i="18"/>
  <c r="C743" i="18"/>
  <c r="D1736" i="18"/>
  <c r="D218" i="18"/>
  <c r="C1686" i="18"/>
  <c r="C853" i="18"/>
  <c r="C1046" i="18"/>
  <c r="D1758" i="18"/>
  <c r="C930" i="18"/>
  <c r="C1767" i="18"/>
  <c r="C444" i="18"/>
  <c r="C272" i="18"/>
  <c r="D1689" i="18"/>
  <c r="D1414" i="18"/>
  <c r="C1405" i="18"/>
  <c r="D1791" i="18"/>
  <c r="D568" i="18"/>
  <c r="D1526" i="18"/>
  <c r="D515" i="18"/>
  <c r="D1430" i="18"/>
  <c r="C625" i="18"/>
  <c r="D1530" i="18"/>
  <c r="C1045" i="18"/>
  <c r="C1563" i="18"/>
  <c r="D1910" i="18"/>
  <c r="C1246" i="18"/>
  <c r="D1041" i="18"/>
  <c r="D330" i="18"/>
  <c r="D374" i="18"/>
  <c r="D541" i="18"/>
  <c r="D1850" i="18"/>
  <c r="D1180" i="18"/>
  <c r="D1675" i="18"/>
  <c r="D1845" i="18"/>
  <c r="C1593" i="18"/>
  <c r="D1018" i="18"/>
  <c r="C1890" i="18"/>
  <c r="D1459" i="18"/>
  <c r="C1361" i="18"/>
  <c r="D1238" i="18"/>
  <c r="D972" i="18"/>
  <c r="D443" i="18"/>
  <c r="D237" i="18"/>
  <c r="C1375" i="18"/>
  <c r="D361" i="18"/>
  <c r="D532" i="18"/>
  <c r="C354" i="18"/>
  <c r="D255" i="18"/>
  <c r="D1415" i="18"/>
  <c r="D1778" i="18"/>
  <c r="D232" i="18"/>
  <c r="D534" i="18"/>
  <c r="D1496" i="18"/>
  <c r="D734" i="18"/>
  <c r="D1784" i="18"/>
  <c r="D1967" i="18"/>
  <c r="C740" i="18"/>
  <c r="C132" i="18"/>
  <c r="C1988" i="18"/>
  <c r="D1709" i="18"/>
  <c r="D649" i="18"/>
  <c r="D1877" i="18"/>
  <c r="D1807" i="18"/>
  <c r="C578" i="18"/>
  <c r="D1768" i="18"/>
  <c r="C1783" i="18"/>
  <c r="D496" i="18"/>
  <c r="C1852" i="18"/>
  <c r="D1636" i="18"/>
  <c r="D732" i="18"/>
  <c r="D1881" i="18"/>
  <c r="C1724" i="18"/>
  <c r="D1476" i="18"/>
  <c r="D1703" i="18"/>
  <c r="C766" i="18"/>
  <c r="D1107" i="18"/>
  <c r="C633" i="18"/>
  <c r="C1475" i="18"/>
  <c r="C217" i="18"/>
  <c r="D1826" i="18"/>
  <c r="C770" i="18"/>
  <c r="D1618" i="18"/>
  <c r="D1551" i="18"/>
  <c r="D1900" i="18"/>
  <c r="C526" i="18"/>
  <c r="D645" i="18"/>
  <c r="D574" i="18"/>
  <c r="D786" i="18"/>
  <c r="D1300" i="18"/>
  <c r="C1525" i="18"/>
  <c r="C2002" i="18"/>
  <c r="C1415" i="18"/>
  <c r="D1344" i="18"/>
  <c r="D798" i="18"/>
  <c r="D244" i="18"/>
  <c r="D1749" i="18"/>
  <c r="D1981" i="18"/>
  <c r="D1403" i="18"/>
  <c r="D298" i="18"/>
  <c r="D421" i="18"/>
  <c r="C1993" i="18"/>
  <c r="C1519" i="18"/>
  <c r="D1734" i="18"/>
  <c r="D1489" i="18"/>
  <c r="D1739" i="18"/>
  <c r="D1901" i="18"/>
  <c r="C591" i="18"/>
  <c r="D526" i="18"/>
  <c r="D327" i="18"/>
  <c r="C1272" i="18"/>
  <c r="D320" i="18"/>
  <c r="C941" i="18"/>
  <c r="C1140" i="18"/>
  <c r="C879" i="18"/>
  <c r="D1451" i="18"/>
  <c r="D882" i="18"/>
  <c r="D964" i="18"/>
  <c r="D1024" i="18"/>
  <c r="D859" i="18"/>
  <c r="D1148" i="18"/>
  <c r="D1057" i="18"/>
  <c r="C431" i="18"/>
  <c r="C891" i="18"/>
  <c r="C1315" i="18"/>
  <c r="C1946" i="18"/>
  <c r="C1444" i="18"/>
  <c r="D1339" i="18"/>
  <c r="C835" i="18"/>
  <c r="C156" i="18"/>
  <c r="D1264" i="18"/>
  <c r="D902" i="18"/>
  <c r="D1505" i="18"/>
  <c r="D1011" i="18"/>
  <c r="D1674" i="18"/>
  <c r="C727" i="18"/>
  <c r="D918" i="18"/>
  <c r="C977" i="18"/>
  <c r="C497" i="18"/>
  <c r="C405" i="18"/>
  <c r="C824" i="18"/>
  <c r="C518" i="18"/>
  <c r="D547" i="18"/>
  <c r="C1725" i="18"/>
  <c r="D425" i="18"/>
  <c r="D1950" i="18"/>
  <c r="C1509" i="18"/>
  <c r="D736" i="18"/>
  <c r="D871" i="18"/>
  <c r="D1340" i="18"/>
  <c r="C567" i="18"/>
  <c r="D1742" i="18"/>
  <c r="C607" i="18"/>
  <c r="D1731" i="18"/>
  <c r="C692" i="18"/>
  <c r="C184" i="18"/>
  <c r="D1856" i="18"/>
  <c r="D1651" i="18"/>
  <c r="C639" i="18"/>
  <c r="C211" i="18"/>
  <c r="C71" i="18"/>
  <c r="C1278" i="18"/>
  <c r="C1602" i="18"/>
  <c r="C474" i="18"/>
  <c r="C1295" i="18"/>
  <c r="C311" i="18"/>
  <c r="C582" i="18"/>
  <c r="C1587" i="18"/>
  <c r="C920" i="18"/>
  <c r="C1052" i="18"/>
  <c r="D1088" i="18"/>
  <c r="C229" i="18"/>
  <c r="C544" i="18"/>
  <c r="D404" i="18"/>
  <c r="C347" i="18"/>
  <c r="C1875" i="18"/>
  <c r="C713" i="18"/>
  <c r="C1622" i="18"/>
  <c r="D632" i="18"/>
  <c r="C23" i="18"/>
  <c r="C1689" i="18"/>
  <c r="C1172" i="18"/>
  <c r="C113" i="18"/>
  <c r="D888" i="18"/>
  <c r="C1629" i="18"/>
  <c r="D1121" i="18"/>
  <c r="D845" i="18"/>
  <c r="D1635" i="18"/>
  <c r="D1786" i="18"/>
  <c r="D604" i="18"/>
  <c r="C1076" i="18"/>
  <c r="D1138" i="18"/>
  <c r="C1313" i="18"/>
  <c r="C1241" i="18"/>
  <c r="D1946" i="18"/>
  <c r="C1700" i="18"/>
  <c r="D1002" i="18"/>
  <c r="C764" i="18"/>
  <c r="D1473" i="18"/>
  <c r="D1330" i="18"/>
  <c r="C774" i="18"/>
  <c r="D1417" i="18"/>
  <c r="D222" i="18"/>
  <c r="D1545" i="18"/>
  <c r="C545" i="18"/>
  <c r="D301" i="18"/>
  <c r="C1991" i="18"/>
  <c r="D1583" i="18"/>
  <c r="D1804" i="18"/>
  <c r="D1313" i="18"/>
  <c r="D1746" i="18"/>
  <c r="C433" i="18"/>
  <c r="D1915" i="18"/>
  <c r="D1705" i="18"/>
  <c r="D248" i="18"/>
  <c r="C387" i="18"/>
  <c r="C1703" i="18"/>
  <c r="D740" i="18"/>
  <c r="D423" i="18"/>
  <c r="D1346" i="18"/>
  <c r="D1134" i="18"/>
  <c r="D796" i="18"/>
  <c r="D1220" i="18"/>
  <c r="C1965" i="18"/>
  <c r="D1131" i="18"/>
  <c r="D678" i="18"/>
  <c r="C1691" i="18"/>
  <c r="D1628" i="18"/>
  <c r="D1484" i="18"/>
  <c r="D729" i="18"/>
  <c r="C1696" i="18"/>
  <c r="C859" i="18"/>
  <c r="D755" i="18"/>
  <c r="D1382" i="18"/>
  <c r="D721" i="18"/>
  <c r="D316" i="18"/>
  <c r="D466" i="18"/>
  <c r="C1181" i="18"/>
  <c r="C1678" i="18"/>
  <c r="D123" i="18"/>
  <c r="D1093" i="18"/>
  <c r="C1791" i="18"/>
  <c r="D867" i="18"/>
  <c r="D1738" i="18"/>
  <c r="D1975" i="18"/>
  <c r="D1321" i="18"/>
  <c r="D1027" i="18"/>
  <c r="D607" i="18"/>
  <c r="C292" i="18"/>
  <c r="C460" i="18"/>
  <c r="C1344" i="18"/>
  <c r="D792" i="18"/>
  <c r="D1775" i="18"/>
  <c r="D1235" i="18"/>
  <c r="D1099" i="18"/>
  <c r="D1794" i="18"/>
  <c r="D486" i="18"/>
  <c r="D1906" i="18"/>
  <c r="D1838" i="18"/>
  <c r="C172" i="18"/>
  <c r="C1692" i="18"/>
  <c r="C1260" i="18"/>
  <c r="D993" i="18"/>
  <c r="D1461" i="18"/>
  <c r="D224" i="18"/>
  <c r="D436" i="18"/>
  <c r="D1111" i="18"/>
  <c r="D1341" i="18"/>
  <c r="D1928" i="18"/>
  <c r="D1552" i="18"/>
  <c r="D559" i="18"/>
  <c r="D546" i="18"/>
  <c r="C1929" i="18"/>
  <c r="D909" i="18"/>
  <c r="D1222" i="18"/>
  <c r="D891" i="18"/>
  <c r="C130" i="18"/>
  <c r="D1282" i="18"/>
  <c r="D217" i="18"/>
  <c r="C1147" i="18"/>
  <c r="D922" i="18"/>
  <c r="C1878" i="18"/>
  <c r="C1026" i="18"/>
  <c r="C1234" i="18"/>
  <c r="D1233" i="18"/>
  <c r="D1927" i="18"/>
  <c r="D1174" i="18"/>
  <c r="D1390" i="18"/>
  <c r="D952" i="18"/>
  <c r="D1280" i="18"/>
  <c r="D585" i="18"/>
  <c r="D1306" i="18"/>
  <c r="C550" i="18"/>
  <c r="D1044" i="18"/>
  <c r="D634" i="18"/>
  <c r="C179" i="18"/>
  <c r="C1211" i="18"/>
  <c r="C1986" i="18"/>
  <c r="C1775" i="18"/>
  <c r="D1051" i="18"/>
  <c r="D1200" i="18"/>
  <c r="D1566" i="18"/>
  <c r="D1092" i="18"/>
  <c r="D420" i="18"/>
  <c r="C1521" i="18"/>
  <c r="D803" i="18"/>
  <c r="D1585" i="18"/>
  <c r="C362" i="18"/>
  <c r="D1401" i="18"/>
  <c r="C487" i="18"/>
  <c r="C970" i="18"/>
  <c r="D1588" i="18"/>
  <c r="D737" i="18"/>
  <c r="D1940" i="18"/>
  <c r="D1864" i="18"/>
  <c r="C131" i="18"/>
  <c r="D720" i="18"/>
  <c r="D709" i="18"/>
  <c r="D666" i="18"/>
  <c r="D625" i="18"/>
  <c r="C8" i="18"/>
  <c r="C796" i="18"/>
  <c r="D491" i="18"/>
  <c r="D623" i="18"/>
  <c r="C303" i="18"/>
  <c r="D1611" i="18"/>
  <c r="C1740" i="18"/>
  <c r="C1989" i="18"/>
  <c r="C12" i="18"/>
  <c r="D1817" i="18"/>
  <c r="C379" i="18"/>
  <c r="C689" i="18"/>
  <c r="D1207" i="18"/>
  <c r="C1698" i="18"/>
  <c r="C1941" i="18"/>
  <c r="C702" i="18"/>
  <c r="C1424" i="18"/>
  <c r="C1809" i="18"/>
  <c r="C372" i="18"/>
  <c r="D1973" i="18"/>
  <c r="C1507" i="18"/>
  <c r="C1336" i="18"/>
  <c r="C192" i="18"/>
  <c r="D1221" i="18"/>
  <c r="C1570" i="18"/>
  <c r="C750" i="18"/>
  <c r="C165" i="18"/>
  <c r="D1974" i="18"/>
  <c r="D1257" i="18"/>
  <c r="D780" i="18"/>
  <c r="D1987" i="18"/>
  <c r="D696" i="18"/>
  <c r="D1128" i="18"/>
  <c r="D1766" i="18"/>
  <c r="D1365" i="18"/>
  <c r="C1250" i="18"/>
  <c r="C1781" i="18"/>
  <c r="D980" i="18"/>
  <c r="C386" i="18"/>
  <c r="C1972" i="18"/>
  <c r="C1802" i="18"/>
  <c r="D1363" i="18"/>
  <c r="D1976" i="18"/>
  <c r="D810" i="18"/>
  <c r="D549" i="18"/>
  <c r="D1832" i="18"/>
  <c r="C439" i="18"/>
  <c r="D1091" i="18"/>
  <c r="D1561" i="18"/>
  <c r="C290" i="18"/>
  <c r="C1049" i="18"/>
  <c r="C2001" i="18"/>
  <c r="D1066" i="18"/>
  <c r="D1373" i="18"/>
  <c r="D440" i="18"/>
  <c r="D1167" i="18"/>
  <c r="C46" i="18"/>
  <c r="D1930" i="18"/>
  <c r="D558" i="18"/>
  <c r="D1204" i="18"/>
  <c r="C53" i="18"/>
  <c r="C732" i="18"/>
  <c r="C18" i="18"/>
  <c r="C493" i="18"/>
  <c r="D675" i="18"/>
  <c r="D1837" i="18"/>
  <c r="D1070" i="18"/>
  <c r="D1865" i="18"/>
  <c r="C632" i="18"/>
  <c r="D1460" i="18"/>
  <c r="D1130" i="18"/>
  <c r="C281" i="18"/>
  <c r="D1582" i="18"/>
  <c r="C1719" i="18"/>
  <c r="D1844" i="18"/>
  <c r="D1275" i="18"/>
  <c r="D1638" i="18"/>
  <c r="D987" i="18"/>
  <c r="D1528" i="18"/>
  <c r="D860" i="18"/>
  <c r="D914" i="18"/>
  <c r="D701" i="18"/>
  <c r="C556" i="18"/>
  <c r="D363" i="18"/>
  <c r="C1914" i="18"/>
  <c r="C9" i="18"/>
  <c r="D465" i="18"/>
  <c r="D677" i="18"/>
  <c r="D1317" i="18"/>
  <c r="D791" i="18"/>
  <c r="C478" i="18"/>
  <c r="D847" i="18"/>
  <c r="D903" i="18"/>
  <c r="C1169" i="18"/>
  <c r="D1653" i="18"/>
  <c r="C286" i="18"/>
  <c r="D863" i="18"/>
  <c r="D1772" i="18"/>
  <c r="D287" i="18"/>
  <c r="D1119" i="18"/>
  <c r="D1532" i="18"/>
  <c r="D1544" i="18"/>
  <c r="C1497" i="18"/>
  <c r="D1685" i="18"/>
  <c r="C868" i="18"/>
  <c r="C1243" i="18"/>
  <c r="C135" i="18"/>
  <c r="D833" i="18"/>
  <c r="C1876" i="18"/>
  <c r="D673" i="18"/>
  <c r="D1246" i="18"/>
  <c r="D706" i="18"/>
  <c r="D410" i="18"/>
  <c r="D1377" i="18"/>
  <c r="D1171" i="18"/>
  <c r="C904" i="18"/>
  <c r="D698" i="18"/>
  <c r="C122" i="18"/>
  <c r="D1621" i="18"/>
  <c r="D1873" i="18"/>
  <c r="D1984" i="18"/>
  <c r="D1717" i="18"/>
  <c r="C216" i="18"/>
  <c r="D1040" i="18"/>
  <c r="D455" i="18"/>
  <c r="D1266" i="18"/>
  <c r="C680" i="18"/>
  <c r="D1345" i="18"/>
  <c r="C1333" i="18"/>
  <c r="D1139" i="18"/>
  <c r="D1992" i="18"/>
  <c r="D572" i="18"/>
  <c r="D806" i="18"/>
  <c r="D247" i="18"/>
  <c r="D267" i="18"/>
  <c r="D890" i="18"/>
  <c r="D1324" i="18"/>
  <c r="C1651" i="18"/>
  <c r="C1831" i="18"/>
  <c r="C318" i="18"/>
  <c r="C397" i="18"/>
  <c r="C231" i="18"/>
  <c r="D1398" i="18"/>
  <c r="D1525" i="18"/>
  <c r="D1428" i="18"/>
  <c r="D936" i="18"/>
  <c r="D1843" i="18"/>
  <c r="D929" i="18"/>
  <c r="D1680" i="18"/>
  <c r="D1948" i="18"/>
  <c r="D354" i="18"/>
  <c r="C780" i="18"/>
  <c r="D1921" i="18"/>
  <c r="D1935" i="18"/>
  <c r="C1128" i="18"/>
  <c r="D1888" i="18"/>
  <c r="C180" i="18"/>
  <c r="D261" i="18"/>
  <c r="D444" i="18"/>
  <c r="D569" i="18"/>
  <c r="D430" i="18"/>
  <c r="C1194" i="18"/>
  <c r="D1323" i="18"/>
  <c r="D767" i="18"/>
  <c r="D653" i="18"/>
  <c r="C1486" i="18"/>
  <c r="D731" i="18"/>
  <c r="C1800" i="18"/>
  <c r="C790" i="18"/>
  <c r="C568" i="18"/>
  <c r="C1288" i="18"/>
  <c r="D1172" i="18"/>
  <c r="C663" i="18"/>
  <c r="C1482" i="18"/>
  <c r="C154" i="18"/>
  <c r="C938" i="18"/>
  <c r="C1383" i="18"/>
  <c r="C1452" i="18"/>
  <c r="C679" i="18"/>
  <c r="C117" i="18"/>
  <c r="C398" i="18"/>
  <c r="C1953" i="18"/>
  <c r="C1190" i="18"/>
  <c r="C1901" i="18"/>
  <c r="C369" i="18"/>
  <c r="C115" i="18"/>
  <c r="C763" i="18"/>
  <c r="C768" i="18"/>
  <c r="C819" i="18"/>
  <c r="C538" i="18"/>
  <c r="C1352" i="18"/>
  <c r="C1814" i="18"/>
  <c r="C1644" i="18"/>
  <c r="C1874" i="18"/>
  <c r="D1357" i="18"/>
  <c r="D1541" i="18"/>
  <c r="C1209" i="18"/>
  <c r="D1834" i="18"/>
  <c r="C383" i="18"/>
  <c r="D943" i="18"/>
  <c r="D1926" i="18"/>
  <c r="D1197" i="18"/>
  <c r="D1691" i="18"/>
  <c r="D1381" i="18"/>
  <c r="D1825" i="18"/>
  <c r="C521" i="18"/>
  <c r="C1386" i="18"/>
  <c r="D1485" i="18"/>
  <c r="D1563" i="18"/>
  <c r="C1287" i="18"/>
  <c r="C809" i="18"/>
  <c r="D488" i="18"/>
  <c r="D274" i="18"/>
  <c r="C660" i="18"/>
  <c r="D1431" i="18"/>
  <c r="D1885" i="18"/>
  <c r="D1303" i="18"/>
  <c r="D784" i="18"/>
  <c r="D1718" i="18"/>
  <c r="D851" i="18"/>
  <c r="C1820" i="18"/>
  <c r="D456" i="18"/>
  <c r="D703" i="18"/>
  <c r="D485" i="18"/>
  <c r="D1152" i="18"/>
  <c r="D1043" i="18"/>
  <c r="D1808" i="18"/>
  <c r="C262" i="18"/>
  <c r="D1732" i="18"/>
  <c r="D601" i="18"/>
  <c r="C1951" i="18"/>
  <c r="D1480" i="18"/>
  <c r="D1517" i="18"/>
  <c r="D1802" i="18"/>
  <c r="D407" i="18"/>
  <c r="D875" i="18"/>
  <c r="D460" i="18"/>
  <c r="D1813" i="18"/>
  <c r="D1942" i="18"/>
  <c r="D1277" i="18"/>
  <c r="C332" i="18"/>
  <c r="C204" i="18"/>
  <c r="C1001" i="18"/>
  <c r="C446" i="18"/>
  <c r="D334" i="18"/>
  <c r="D982" i="18"/>
  <c r="C547" i="18"/>
  <c r="D1707" i="18"/>
  <c r="D932" i="18"/>
  <c r="D501" i="18"/>
  <c r="D873" i="18"/>
  <c r="D557" i="18"/>
  <c r="C215" i="18"/>
  <c r="C97" i="18"/>
  <c r="C1514" i="18"/>
  <c r="D528" i="18"/>
  <c r="D387" i="18"/>
  <c r="D1304" i="18"/>
  <c r="D1941" i="18"/>
  <c r="D1683" i="18"/>
  <c r="D1380" i="18"/>
  <c r="D794" i="18"/>
  <c r="D556" i="18"/>
  <c r="C1443" i="18"/>
  <c r="D826" i="18"/>
  <c r="C778" i="18"/>
  <c r="D1897" i="18"/>
  <c r="D1112" i="18"/>
  <c r="D560" i="18"/>
  <c r="D1708" i="18"/>
  <c r="D726" i="18"/>
  <c r="D1688" i="18"/>
  <c r="D1961" i="18"/>
  <c r="D1965" i="18"/>
  <c r="C1794" i="18"/>
  <c r="C88" i="18"/>
  <c r="C1838" i="18"/>
  <c r="D874" i="18"/>
  <c r="D1870" i="18"/>
  <c r="D1819" i="18"/>
  <c r="D229" i="18"/>
  <c r="D1866" i="18"/>
  <c r="C514" i="18"/>
  <c r="D614" i="18"/>
  <c r="C253" i="18"/>
  <c r="C772" i="18"/>
  <c r="C1903" i="18"/>
  <c r="D1747" i="18"/>
  <c r="D1507" i="18"/>
  <c r="C84" i="18"/>
  <c r="D1798" i="18"/>
  <c r="D308" i="18"/>
  <c r="D1652" i="18"/>
  <c r="D507" i="18"/>
  <c r="D1586" i="18"/>
  <c r="D1659" i="18"/>
  <c r="C749" i="18"/>
  <c r="C1729" i="18"/>
  <c r="C1089" i="18"/>
  <c r="D1923" i="18"/>
  <c r="D1063" i="18"/>
  <c r="D269" i="18"/>
  <c r="D339" i="18"/>
  <c r="D1754" i="18"/>
  <c r="D1574" i="18"/>
  <c r="C1325" i="18"/>
  <c r="C99" i="18"/>
  <c r="D1318" i="18"/>
  <c r="C1921" i="18"/>
  <c r="D741" i="18"/>
  <c r="C1286" i="18"/>
  <c r="D1175" i="18"/>
  <c r="C1741" i="18"/>
  <c r="D1242" i="18"/>
  <c r="D290" i="18"/>
  <c r="D764" i="18"/>
  <c r="D708" i="18"/>
  <c r="D1917" i="18"/>
  <c r="D1740" i="18"/>
  <c r="D241" i="18"/>
  <c r="D1626" i="18"/>
  <c r="C976" i="18"/>
  <c r="C320" i="18"/>
  <c r="C707" i="18"/>
  <c r="D1936" i="18"/>
  <c r="C987" i="18"/>
  <c r="C1137" i="18"/>
  <c r="D804" i="18"/>
  <c r="C1151" i="18"/>
  <c r="D1949" i="18"/>
  <c r="D1450" i="18"/>
  <c r="D1996" i="18"/>
  <c r="D1538" i="18"/>
  <c r="D1788" i="18"/>
  <c r="D1290" i="18"/>
  <c r="D38" i="18"/>
  <c r="D848" i="18"/>
  <c r="C533" i="18"/>
  <c r="C1254" i="18"/>
  <c r="D1465" i="18"/>
  <c r="C451" i="18"/>
  <c r="C1500" i="18"/>
  <c r="D1073" i="18"/>
  <c r="C355" i="18"/>
  <c r="C1012" i="18"/>
  <c r="C1324" i="18"/>
  <c r="C20" i="18"/>
  <c r="C1312" i="18"/>
  <c r="C1491" i="18"/>
  <c r="C994" i="18"/>
  <c r="D1356" i="18"/>
  <c r="C1182" i="18"/>
  <c r="C1080" i="18"/>
  <c r="C1094" i="18"/>
  <c r="C1008" i="18"/>
  <c r="D1348" i="18"/>
  <c r="D749" i="18"/>
  <c r="C1761" i="18"/>
  <c r="C480" i="18"/>
  <c r="C1299" i="18"/>
  <c r="C696" i="18"/>
  <c r="C1406" i="18"/>
  <c r="C837" i="18"/>
  <c r="C971" i="18"/>
  <c r="D1725" i="18"/>
  <c r="D375" i="18"/>
  <c r="D1572" i="18"/>
  <c r="D1625" i="18"/>
  <c r="D540" i="18"/>
  <c r="D812" i="18"/>
  <c r="D644" i="18"/>
  <c r="D1686" i="18"/>
  <c r="C121" i="18"/>
  <c r="C1494" i="18"/>
  <c r="D1015" i="18"/>
  <c r="C1680" i="18"/>
  <c r="C1321" i="18"/>
  <c r="D970" i="18"/>
  <c r="D595" i="18"/>
  <c r="D864" i="18"/>
  <c r="D1006" i="18"/>
  <c r="D2000" i="18"/>
  <c r="D1090" i="18"/>
  <c r="D1470" i="18"/>
  <c r="C722" i="18"/>
  <c r="C409" i="18"/>
  <c r="C875" i="18"/>
  <c r="C1437" i="18"/>
  <c r="D996" i="18"/>
  <c r="D433" i="18"/>
  <c r="D304" i="18"/>
  <c r="D1637" i="18"/>
  <c r="D282" i="18"/>
  <c r="C1238" i="18"/>
  <c r="D1797" i="18"/>
  <c r="C1391" i="18"/>
  <c r="C300" i="18"/>
  <c r="D976" i="18"/>
  <c r="C1226" i="18"/>
  <c r="D1991" i="18"/>
  <c r="D1527" i="18"/>
  <c r="D1594" i="18"/>
  <c r="D1962" i="18"/>
  <c r="D250" i="18"/>
  <c r="D1463" i="18"/>
  <c r="D1828" i="18"/>
  <c r="C870" i="18"/>
  <c r="D1000" i="18"/>
  <c r="C1413" i="18"/>
  <c r="D808" i="18"/>
  <c r="C1041" i="18"/>
  <c r="D1918" i="18"/>
  <c r="D1855" i="18"/>
  <c r="D1045" i="18"/>
  <c r="D1214" i="18"/>
  <c r="D1453" i="18"/>
  <c r="D999" i="18"/>
  <c r="C599" i="18"/>
  <c r="C295" i="18"/>
  <c r="C142" i="18"/>
  <c r="D1904" i="18"/>
  <c r="C553" i="18"/>
  <c r="D1319" i="18"/>
  <c r="D1646" i="18"/>
  <c r="D1387" i="18"/>
  <c r="D1260" i="18"/>
  <c r="D503" i="18"/>
  <c r="D1862" i="18"/>
  <c r="D1543" i="18"/>
  <c r="D128" i="18"/>
  <c r="C1559" i="18"/>
  <c r="D1702" i="18"/>
  <c r="D502" i="18"/>
  <c r="D1223" i="18"/>
  <c r="D1840" i="18"/>
  <c r="D1411" i="18"/>
  <c r="D566" i="18"/>
  <c r="C208" i="18"/>
  <c r="D478" i="18"/>
  <c r="D1887" i="18"/>
  <c r="C1166" i="18"/>
  <c r="C1641" i="18"/>
  <c r="C1637" i="18"/>
  <c r="C138" i="18"/>
  <c r="D368" i="18"/>
  <c r="C508" i="18"/>
  <c r="D367" i="18"/>
  <c r="D506" i="18"/>
  <c r="D1920" i="18"/>
  <c r="D1510" i="18"/>
  <c r="D869" i="18"/>
  <c r="C85" i="18"/>
  <c r="C373" i="18"/>
  <c r="C1631" i="18"/>
  <c r="D293" i="18"/>
  <c r="C24" i="18"/>
  <c r="D1084" i="18"/>
  <c r="D1115" i="18"/>
  <c r="D1896" i="18"/>
  <c r="D1196" i="18"/>
  <c r="D727" i="18"/>
  <c r="D1847" i="18"/>
  <c r="C1006" i="18"/>
  <c r="D1328" i="18"/>
  <c r="D1694" i="18"/>
  <c r="D1308" i="18"/>
  <c r="D213" i="18"/>
  <c r="D519" i="18"/>
  <c r="D303" i="18"/>
  <c r="C190" i="18"/>
  <c r="D351" i="18"/>
  <c r="C1943" i="18"/>
  <c r="D1213" i="18"/>
  <c r="C627" i="18"/>
  <c r="C1397" i="18"/>
  <c r="C1090" i="18"/>
  <c r="C857" i="18"/>
  <c r="C603" i="18"/>
  <c r="C1801" i="18"/>
  <c r="D1117" i="18"/>
  <c r="D1333" i="18"/>
  <c r="D978" i="18"/>
  <c r="D1953" i="18"/>
  <c r="C630" i="18"/>
  <c r="D967" i="18"/>
  <c r="D983" i="18"/>
  <c r="D251" i="18"/>
  <c r="D1579" i="18"/>
  <c r="C1073" i="18"/>
  <c r="C1976" i="18"/>
  <c r="D1087" i="18"/>
  <c r="D722" i="18"/>
  <c r="C762" i="18"/>
  <c r="D910" i="18"/>
  <c r="D311" i="18"/>
  <c r="C376" i="18"/>
  <c r="D1912" i="18"/>
  <c r="D1693" i="18"/>
  <c r="D676" i="18"/>
  <c r="D1225" i="18"/>
  <c r="D1176" i="18"/>
  <c r="C1532" i="18"/>
  <c r="D1695" i="18"/>
  <c r="C1611" i="18"/>
  <c r="C1449" i="18"/>
  <c r="D1809" i="18"/>
  <c r="C918" i="18"/>
  <c r="C869" i="18"/>
  <c r="C1501" i="18"/>
  <c r="D1352" i="18"/>
  <c r="D174" i="18"/>
  <c r="C1900" i="18"/>
  <c r="D138" i="18"/>
  <c r="C1276" i="18"/>
  <c r="C449" i="18"/>
  <c r="D1956" i="18"/>
  <c r="C834" i="18"/>
  <c r="C1191" i="18"/>
  <c r="C173" i="18"/>
  <c r="C906" i="18"/>
  <c r="D1782" i="18"/>
  <c r="C1915" i="18"/>
  <c r="C1707" i="18"/>
  <c r="C1114" i="18"/>
  <c r="C575" i="18"/>
  <c r="C602" i="18"/>
  <c r="C470" i="18"/>
  <c r="C284" i="18"/>
  <c r="C1044" i="18"/>
  <c r="C1487" i="18"/>
  <c r="C615" i="18"/>
  <c r="D781" i="18"/>
  <c r="D349" i="18"/>
  <c r="D1388" i="18"/>
  <c r="D1660" i="18"/>
  <c r="D457" i="18"/>
  <c r="D563" i="18"/>
  <c r="C1774" i="18"/>
  <c r="D1140" i="18"/>
  <c r="C304" i="18"/>
  <c r="D1378" i="18"/>
  <c r="D613" i="18"/>
  <c r="C203" i="18"/>
  <c r="D1259" i="18"/>
  <c r="C1283" i="18"/>
  <c r="C1836" i="18"/>
  <c r="C363" i="18"/>
  <c r="D1649" i="18"/>
  <c r="D1679" i="18"/>
  <c r="D807" i="18"/>
  <c r="D1575" i="18"/>
  <c r="D1429" i="18"/>
  <c r="D378" i="18"/>
  <c r="D1097" i="18"/>
  <c r="D1483" i="18"/>
  <c r="D364" i="18"/>
  <c r="D136" i="18"/>
  <c r="D686" i="18"/>
  <c r="C463" i="18"/>
  <c r="D1806" i="18"/>
  <c r="D674" i="18"/>
  <c r="D1178" i="18"/>
  <c r="D904" i="18"/>
  <c r="D1265" i="18"/>
  <c r="D1665" i="18"/>
  <c r="D1567" i="18"/>
  <c r="C370" i="18"/>
  <c r="D1400" i="18"/>
  <c r="C1489" i="18"/>
  <c r="D1425" i="18"/>
  <c r="D841" i="18"/>
  <c r="D573" i="18"/>
  <c r="D1524" i="18"/>
  <c r="D1146" i="18"/>
  <c r="D1028" i="18"/>
  <c r="D234" i="18"/>
  <c r="D897" i="18"/>
  <c r="D1690" i="18"/>
  <c r="C606" i="18"/>
  <c r="D1848" i="18"/>
  <c r="C1207" i="18"/>
  <c r="D1210" i="18"/>
  <c r="D567" i="18"/>
  <c r="D1080" i="18"/>
  <c r="D1012" i="18"/>
  <c r="D1501" i="18"/>
  <c r="D923" i="18"/>
  <c r="D1565" i="18"/>
  <c r="C445" i="18"/>
  <c r="C666" i="18"/>
  <c r="D1882" i="18"/>
  <c r="C1524" i="18"/>
  <c r="D1173" i="18"/>
  <c r="D259" i="18"/>
  <c r="D1533" i="18"/>
  <c r="D598" i="18"/>
  <c r="D998" i="18"/>
  <c r="D204" i="18"/>
  <c r="D1982" i="18"/>
  <c r="D1591" i="18"/>
  <c r="D1770" i="18"/>
  <c r="C342" i="18"/>
  <c r="D809" i="18"/>
  <c r="D438" i="18"/>
  <c r="D1506" i="18"/>
  <c r="D746" i="18"/>
  <c r="D828" i="18"/>
  <c r="D1492" i="18"/>
  <c r="D449" i="18"/>
  <c r="D711" i="18"/>
  <c r="C608" i="18"/>
  <c r="D1671" i="18"/>
  <c r="C1474" i="18"/>
  <c r="D1493" i="18"/>
  <c r="C1709" i="18"/>
  <c r="D1771" i="18"/>
  <c r="D1765" i="18"/>
  <c r="D647" i="18"/>
  <c r="C352" i="18"/>
  <c r="D597" i="18"/>
  <c r="C55" i="18"/>
  <c r="C484" i="18"/>
  <c r="D824" i="18"/>
  <c r="D415" i="18"/>
  <c r="D309" i="18"/>
  <c r="D509" i="18"/>
  <c r="D439" i="18"/>
  <c r="D1048" i="18"/>
  <c r="D1769" i="18"/>
  <c r="D1692" i="18"/>
  <c r="D1155" i="18"/>
  <c r="D1143" i="18"/>
  <c r="D1849" i="18"/>
  <c r="C1381" i="18"/>
  <c r="C810" i="18"/>
  <c r="D758" i="18"/>
  <c r="C1858" i="18"/>
  <c r="D1853" i="18"/>
  <c r="D953" i="18"/>
  <c r="D1439" i="18"/>
  <c r="D1823" i="18"/>
  <c r="D887" i="18"/>
  <c r="C30" i="18"/>
  <c r="C87" i="18"/>
  <c r="D893" i="18"/>
  <c r="C897" i="18"/>
  <c r="D877" i="18"/>
  <c r="C1309" i="18"/>
  <c r="C1579" i="18"/>
  <c r="D1922" i="18"/>
  <c r="C104" i="18"/>
  <c r="D473" i="18"/>
  <c r="D215" i="18"/>
  <c r="D469" i="18"/>
  <c r="D1293" i="18"/>
  <c r="D618" i="18"/>
  <c r="D1168" i="18"/>
  <c r="D757" i="18"/>
  <c r="D1581" i="18"/>
  <c r="C769" i="18"/>
  <c r="C958" i="18"/>
  <c r="D1021" i="18"/>
  <c r="D856" i="18"/>
  <c r="D1094" i="18"/>
  <c r="D1426" i="18"/>
  <c r="C969" i="18"/>
  <c r="D1560" i="18"/>
  <c r="D390" i="18"/>
  <c r="C1922" i="18"/>
  <c r="D1067" i="18"/>
  <c r="D770" i="18"/>
  <c r="D1065" i="18"/>
  <c r="C1609" i="18"/>
  <c r="D1894" i="18"/>
  <c r="C1439" i="18"/>
  <c r="D1546" i="18"/>
  <c r="C1392" i="18"/>
  <c r="C559" i="18"/>
  <c r="D1296" i="18"/>
  <c r="D1032" i="18"/>
  <c r="D1787" i="18"/>
  <c r="C1198" i="18"/>
  <c r="C288" i="18"/>
  <c r="C705" i="18"/>
  <c r="C1957" i="18"/>
  <c r="C1964" i="18"/>
  <c r="C1784" i="18"/>
  <c r="C1555" i="18"/>
  <c r="C1022" i="18"/>
  <c r="D1913" i="18"/>
  <c r="C1024" i="18"/>
  <c r="D1444" i="18"/>
  <c r="D1666" i="18"/>
  <c r="C1434" i="18"/>
  <c r="C1231" i="18"/>
  <c r="C1572" i="18"/>
  <c r="C1196" i="18"/>
  <c r="C5" i="18"/>
  <c r="C1912" i="18"/>
  <c r="C1706" i="18"/>
  <c r="C365" i="18"/>
  <c r="C1162" i="18"/>
  <c r="C1007" i="18"/>
  <c r="C432" i="18"/>
  <c r="C1145" i="18"/>
  <c r="D1952" i="18"/>
  <c r="C1327" i="18"/>
  <c r="C1107" i="18"/>
  <c r="C74" i="18"/>
  <c r="D1790" i="18"/>
  <c r="D484" i="18"/>
  <c r="C614" i="18"/>
  <c r="C327" i="18"/>
  <c r="C1348" i="18"/>
  <c r="C1626" i="18"/>
  <c r="C849" i="18"/>
  <c r="C1023" i="18"/>
  <c r="C687" i="18"/>
  <c r="C1533" i="18"/>
  <c r="D1205" i="18"/>
  <c r="C1833" i="18"/>
  <c r="D912" i="18"/>
  <c r="D571" i="18"/>
  <c r="C401" i="18"/>
  <c r="D1861" i="18"/>
  <c r="C111" i="18"/>
  <c r="D760" i="18"/>
  <c r="C536" i="18"/>
  <c r="C926" i="18"/>
  <c r="C1720" i="18"/>
  <c r="D1421" i="18"/>
  <c r="C978" i="18"/>
  <c r="C1176" i="18"/>
  <c r="C543" i="18"/>
  <c r="C1262" i="18"/>
  <c r="C1832" i="18"/>
  <c r="C1083" i="18"/>
  <c r="D1945" i="18"/>
  <c r="C605" i="18"/>
  <c r="C1242" i="18"/>
  <c r="C1337" i="18"/>
  <c r="C1496" i="18"/>
  <c r="D1833" i="18"/>
  <c r="C1402" i="18"/>
  <c r="C1004" i="18"/>
  <c r="C424" i="18"/>
  <c r="C1529" i="18"/>
  <c r="C902" i="18"/>
  <c r="D1114" i="18"/>
  <c r="D1326" i="18"/>
  <c r="C703" i="18"/>
  <c r="D513" i="18"/>
  <c r="D337" i="18"/>
  <c r="D1412" i="18"/>
  <c r="D615" i="18"/>
  <c r="C1066" i="18"/>
  <c r="C968" i="18"/>
  <c r="D1101" i="18"/>
  <c r="C1119" i="18"/>
  <c r="C957" i="18"/>
  <c r="D1137" i="18"/>
  <c r="D1909" i="18"/>
  <c r="D1193" i="18"/>
  <c r="D1795" i="18"/>
  <c r="D1752" i="18"/>
  <c r="D948" i="18"/>
  <c r="D1104" i="18"/>
  <c r="D257" i="18"/>
  <c r="D685" i="18"/>
  <c r="D210" i="18"/>
  <c r="D1898" i="18"/>
  <c r="C1360" i="18"/>
  <c r="C757" i="18"/>
  <c r="C530" i="18"/>
  <c r="D1619" i="18"/>
  <c r="D396" i="18"/>
  <c r="D1598" i="18"/>
  <c r="C1652" i="18"/>
  <c r="D1351" i="18"/>
  <c r="D1243" i="18"/>
  <c r="D984" i="18"/>
  <c r="C151" i="18"/>
  <c r="D1632" i="18"/>
  <c r="D1979" i="18"/>
  <c r="D642" i="18"/>
  <c r="D586" i="18"/>
  <c r="D1852" i="18"/>
  <c r="D1874" i="18"/>
  <c r="D1064" i="18"/>
  <c r="D1448" i="18"/>
  <c r="D575" i="18"/>
  <c r="C664" i="18"/>
  <c r="D1814" i="18"/>
  <c r="C52" i="18"/>
  <c r="C1149" i="18"/>
  <c r="D977" i="18"/>
  <c r="C13" i="18"/>
  <c r="C1770" i="18"/>
  <c r="D1399" i="18"/>
  <c r="D1972" i="18"/>
  <c r="D973" i="18"/>
  <c r="D1511" i="18"/>
  <c r="C1086" i="18"/>
  <c r="D1760" i="18"/>
  <c r="C200" i="18"/>
  <c r="D1061" i="18"/>
  <c r="C1393" i="18"/>
  <c r="C650" i="18"/>
  <c r="D1194" i="18"/>
  <c r="D394" i="18"/>
  <c r="D281" i="18"/>
  <c r="D1042" i="18"/>
  <c r="D961" i="18"/>
  <c r="D988" i="18"/>
  <c r="D357" i="18"/>
  <c r="C279" i="18"/>
  <c r="C273" i="18"/>
  <c r="C429" i="18"/>
  <c r="D214" i="18"/>
  <c r="D1395" i="18"/>
  <c r="D872" i="18"/>
  <c r="D1712" i="18"/>
  <c r="D846" i="18"/>
  <c r="D565" i="18"/>
  <c r="D1188" i="18"/>
  <c r="C1684" i="18"/>
  <c r="C443" i="18"/>
  <c r="C1320" i="18"/>
  <c r="C883" i="18"/>
  <c r="D317" i="18"/>
  <c r="D650" i="18"/>
  <c r="D1890" i="18"/>
  <c r="C440" i="18"/>
  <c r="D527" i="18"/>
  <c r="D1195" i="18"/>
  <c r="D1537" i="18"/>
  <c r="D1756" i="18"/>
  <c r="D589" i="18"/>
  <c r="C1577" i="18"/>
  <c r="C981" i="18"/>
  <c r="D1627" i="18"/>
  <c r="D1642" i="18"/>
  <c r="D226" i="18"/>
  <c r="D1397" i="18"/>
  <c r="D1102" i="18"/>
  <c r="D1133" i="18"/>
  <c r="D288" i="18"/>
  <c r="C64" i="18"/>
  <c r="C1576" i="18"/>
  <c r="C293" i="18"/>
  <c r="C248" i="18"/>
  <c r="D1871" i="18"/>
  <c r="D1562" i="18"/>
  <c r="C39" i="18"/>
  <c r="D338" i="18"/>
  <c r="D1858" i="18"/>
  <c r="C476" i="18"/>
  <c r="D854" i="18"/>
  <c r="C794" i="18"/>
  <c r="C725" i="18"/>
  <c r="C101" i="18"/>
  <c r="C1385" i="18"/>
  <c r="C960" i="18"/>
  <c r="D1030" i="18"/>
  <c r="C597" i="18"/>
  <c r="C1138" i="18"/>
  <c r="D554" i="18"/>
  <c r="D1367" i="18"/>
  <c r="D885" i="18"/>
  <c r="D450" i="18"/>
  <c r="D1362" i="18"/>
  <c r="D514" i="18"/>
  <c r="D1050" i="18"/>
  <c r="C1420" i="18"/>
  <c r="C1280" i="18"/>
  <c r="C1968" i="18"/>
  <c r="C995" i="18"/>
  <c r="D386" i="18"/>
  <c r="C1978" i="18"/>
  <c r="D318" i="18"/>
  <c r="D1662" i="18"/>
  <c r="C1690" i="18"/>
  <c r="D326" i="18"/>
  <c r="D520" i="18"/>
  <c r="D529" i="18"/>
  <c r="D1076" i="18"/>
  <c r="D1600" i="18"/>
  <c r="C1896" i="18"/>
  <c r="C45" i="18"/>
  <c r="C915" i="18"/>
  <c r="C923" i="18"/>
  <c r="C1655" i="18"/>
  <c r="D1820" i="18"/>
  <c r="D925" i="18"/>
  <c r="C1992" i="18"/>
  <c r="D1724" i="18"/>
  <c r="C1070" i="18"/>
  <c r="C945" i="18"/>
  <c r="D1701" i="18"/>
  <c r="C1513" i="18"/>
  <c r="D1125" i="18"/>
  <c r="C1751" i="18"/>
  <c r="C1290" i="18"/>
  <c r="C407" i="18"/>
  <c r="D1211" i="18"/>
  <c r="D1854" i="18"/>
  <c r="C1456" i="18"/>
  <c r="C150" i="18"/>
  <c r="D1998" i="18"/>
  <c r="C49" i="18"/>
  <c r="C1235" i="18"/>
  <c r="C1450" i="18"/>
  <c r="D1764" i="18"/>
  <c r="C804" i="18"/>
  <c r="C1548" i="18"/>
  <c r="D550" i="18"/>
  <c r="D240" i="18"/>
  <c r="D1516" i="18"/>
  <c r="C1146" i="18"/>
  <c r="C1345" i="18"/>
  <c r="D202" i="18"/>
  <c r="C21" i="18"/>
  <c r="C934" i="18"/>
  <c r="C206" i="18"/>
  <c r="C1545" i="18"/>
  <c r="C326" i="18"/>
  <c r="C529" i="18"/>
  <c r="C41" i="18"/>
  <c r="C888" i="18"/>
  <c r="C1683" i="18"/>
  <c r="C1258" i="18"/>
  <c r="C1081" i="18"/>
  <c r="C338" i="18"/>
  <c r="C947" i="18"/>
  <c r="C33" i="18"/>
  <c r="C1557" i="18"/>
  <c r="D1863" i="18"/>
  <c r="C1650" i="18"/>
  <c r="C16" i="18"/>
  <c r="C1273" i="18"/>
  <c r="C1034" i="18"/>
  <c r="C616" i="18"/>
  <c r="C1265" i="18"/>
  <c r="C1228" i="18"/>
  <c r="C1021" i="18"/>
  <c r="C1464" i="18"/>
  <c r="C1612" i="18"/>
  <c r="C1892" i="18"/>
  <c r="C75" i="18"/>
  <c r="C1828" i="18"/>
  <c r="C1184" i="18"/>
  <c r="C1297" i="18"/>
  <c r="C1716" i="18"/>
  <c r="C644" i="18"/>
  <c r="D442" i="18"/>
  <c r="D939" i="18"/>
  <c r="C1216" i="18"/>
  <c r="C1351" i="18"/>
  <c r="C758" i="18"/>
  <c r="C1373" i="18"/>
  <c r="C1839" i="18"/>
  <c r="C406" i="18"/>
  <c r="C677" i="18"/>
  <c r="D1892" i="18"/>
  <c r="C1757" i="18"/>
  <c r="C1599" i="18"/>
  <c r="C1518" i="18"/>
  <c r="D641" i="18"/>
  <c r="D1391" i="18"/>
  <c r="D564" i="18"/>
  <c r="D830" i="18"/>
  <c r="D801" i="18"/>
  <c r="C467" i="18"/>
  <c r="D1508" i="18"/>
  <c r="C1116" i="18"/>
  <c r="C1585" i="18"/>
  <c r="C720" i="18"/>
  <c r="C278" i="18"/>
  <c r="C558" i="18"/>
  <c r="C228" i="18"/>
  <c r="D177" i="18"/>
  <c r="D612" i="18"/>
  <c r="D1570" i="18"/>
  <c r="D544" i="18"/>
  <c r="D1792" i="18"/>
  <c r="D1447" i="18"/>
  <c r="D411" i="18"/>
  <c r="D1247" i="18"/>
  <c r="D763" i="18"/>
  <c r="D347" i="18"/>
  <c r="C153" i="18"/>
  <c r="C1248" i="18"/>
  <c r="D1634" i="18"/>
  <c r="D1488" i="18"/>
  <c r="D739" i="18"/>
  <c r="D1714" i="18"/>
  <c r="D220" i="18"/>
  <c r="D651" i="18"/>
  <c r="D1495" i="18"/>
  <c r="D1763" i="18"/>
  <c r="D1254" i="18"/>
  <c r="C477" i="18"/>
  <c r="D1166" i="18"/>
  <c r="D1959" i="18"/>
  <c r="D1700" i="18"/>
  <c r="D596" i="18"/>
  <c r="D924" i="18"/>
  <c r="C882" i="18"/>
  <c r="D599" i="18"/>
  <c r="D1860" i="18"/>
  <c r="D1062" i="18"/>
  <c r="D1445" i="18"/>
  <c r="C1269" i="18"/>
  <c r="C871" i="18"/>
  <c r="D1631" i="18"/>
  <c r="D694" i="18"/>
  <c r="D384" i="18"/>
  <c r="D717" i="18"/>
  <c r="D1410" i="18"/>
  <c r="D593" i="18"/>
  <c r="D1931" i="18"/>
  <c r="D275" i="18"/>
  <c r="C652" i="18"/>
  <c r="C1018" i="18"/>
  <c r="D1954" i="18"/>
  <c r="D702" i="18"/>
  <c r="D307" i="18"/>
  <c r="D467" i="18"/>
  <c r="D776" i="18"/>
  <c r="C1564" i="18"/>
  <c r="D839" i="18"/>
  <c r="D1914" i="18"/>
  <c r="C1367" i="18"/>
  <c r="D1424" i="18"/>
  <c r="C144" i="18"/>
  <c r="D1726" i="18"/>
  <c r="D1514" i="18"/>
  <c r="D510" i="18"/>
  <c r="D1937" i="18"/>
  <c r="D1907" i="18"/>
  <c r="D289" i="18"/>
  <c r="D779" i="18"/>
  <c r="D1841" i="18"/>
  <c r="C222" i="18"/>
  <c r="C1384" i="18"/>
  <c r="C710" i="18"/>
  <c r="D1993" i="18"/>
  <c r="D1284" i="18"/>
  <c r="D1267" i="18"/>
  <c r="D1089" i="18"/>
  <c r="D1156" i="18"/>
  <c r="D1929" i="18"/>
  <c r="D512" i="18"/>
  <c r="D1029" i="18"/>
  <c r="C47" i="18"/>
  <c r="D1320" i="18"/>
  <c r="C1863" i="18"/>
  <c r="C235" i="18"/>
  <c r="D938" i="18"/>
  <c r="D483" i="18"/>
  <c r="D1989" i="18"/>
  <c r="D1609" i="18"/>
  <c r="D1355" i="18"/>
  <c r="D1124" i="18"/>
  <c r="D1564" i="18"/>
  <c r="D1035" i="18"/>
  <c r="D582" i="18"/>
  <c r="C341" i="18"/>
  <c r="C1744" i="18"/>
  <c r="D1669" i="18"/>
  <c r="D908" i="18"/>
  <c r="D1816" i="18"/>
  <c r="D752" i="18"/>
  <c r="D1571" i="18"/>
  <c r="C1669" i="18"/>
  <c r="D1824" i="18"/>
  <c r="D1405" i="18"/>
  <c r="C1058" i="18"/>
  <c r="C1656" i="18"/>
  <c r="C1014" i="18"/>
  <c r="C1010" i="18"/>
  <c r="D1286" i="18"/>
  <c r="D149" i="18"/>
  <c r="D1641" i="18"/>
  <c r="D960" i="18"/>
  <c r="C1492" i="18"/>
  <c r="D212" i="18"/>
  <c r="D324" i="18"/>
  <c r="D219" i="18"/>
  <c r="D994" i="18"/>
  <c r="C989" i="18"/>
  <c r="C139" i="18"/>
  <c r="C1721" i="18"/>
  <c r="D1007" i="18"/>
  <c r="C1543" i="18"/>
  <c r="C234" i="18"/>
  <c r="C294" i="18"/>
  <c r="D1799" i="18"/>
  <c r="D1762" i="18"/>
  <c r="D697" i="18"/>
  <c r="D366" i="18"/>
  <c r="D1629" i="18"/>
  <c r="D1038" i="18"/>
  <c r="D1209" i="18"/>
  <c r="C826" i="18"/>
  <c r="D1052" i="18"/>
  <c r="C1419" i="18"/>
  <c r="D1899" i="18"/>
  <c r="C270" i="18"/>
  <c r="C840" i="18"/>
  <c r="C298" i="18"/>
  <c r="D1515" i="18"/>
  <c r="C1175" i="18"/>
  <c r="C1078" i="18"/>
  <c r="D1727" i="18"/>
  <c r="C202" i="18"/>
  <c r="C1199" i="18"/>
  <c r="C1883" i="18"/>
  <c r="C1764" i="18"/>
  <c r="C1195" i="18"/>
  <c r="C532" i="18"/>
  <c r="C629" i="18"/>
  <c r="C428" i="18"/>
  <c r="C402" i="18"/>
  <c r="C1666" i="18"/>
  <c r="C1523" i="18"/>
  <c r="D1735" i="18"/>
  <c r="C729" i="18"/>
  <c r="C1465" i="18"/>
  <c r="D1970" i="18"/>
  <c r="C946" i="18"/>
  <c r="C1088" i="18"/>
  <c r="C1318" i="18"/>
  <c r="C207" i="18"/>
  <c r="D1672" i="18"/>
  <c r="D1069" i="18"/>
  <c r="C2000" i="18"/>
  <c r="C264" i="18"/>
  <c r="C349" i="18"/>
  <c r="C1919" i="18"/>
  <c r="C985" i="18"/>
  <c r="C1819" i="18"/>
  <c r="C35" i="18"/>
  <c r="D1785" i="18"/>
  <c r="C939" i="18"/>
  <c r="C1862" i="18"/>
  <c r="C669" i="18"/>
  <c r="C638" i="18"/>
  <c r="D1449" i="18"/>
  <c r="C98" i="18"/>
  <c r="C1778" i="18"/>
  <c r="C1945" i="18"/>
  <c r="C1220" i="18"/>
  <c r="C1461" i="18"/>
  <c r="D1730" i="18"/>
  <c r="C1121" i="18"/>
  <c r="C571" i="18"/>
  <c r="C1011" i="18"/>
  <c r="C1667" i="18"/>
  <c r="D157" i="18"/>
  <c r="C280" i="18"/>
  <c r="C954" i="18"/>
  <c r="C256" i="18"/>
  <c r="D1487" i="18"/>
  <c r="D1132" i="18"/>
  <c r="C1479" i="18"/>
  <c r="C389" i="18"/>
  <c r="C1257" i="18"/>
  <c r="C1150" i="18"/>
  <c r="C807" i="18"/>
  <c r="C1112" i="18"/>
  <c r="C1615" i="18"/>
  <c r="D1774" i="18"/>
  <c r="C548" i="18"/>
  <c r="C721" i="18"/>
  <c r="C1247" i="18"/>
  <c r="C1346" i="18"/>
  <c r="C818" i="18"/>
  <c r="C852" i="18"/>
  <c r="C175" i="18"/>
  <c r="C1894" i="18"/>
  <c r="C1122" i="18"/>
  <c r="C1394" i="18"/>
  <c r="C1053" i="18"/>
  <c r="C1592" i="18"/>
  <c r="C243" i="18"/>
  <c r="C1115" i="18"/>
  <c r="C1338" i="18"/>
  <c r="C1382" i="18"/>
  <c r="C1126" i="18"/>
  <c r="D333" i="18"/>
  <c r="C247" i="18"/>
  <c r="D1237" i="18"/>
  <c r="C1013" i="18"/>
  <c r="C442" i="18"/>
  <c r="C381" i="18"/>
  <c r="C1163" i="18"/>
  <c r="D1753" i="18"/>
  <c r="C699" i="18"/>
  <c r="C1905" i="18"/>
  <c r="C269" i="18"/>
  <c r="C1526" i="18"/>
  <c r="C552" i="18"/>
  <c r="D1005" i="18"/>
  <c r="C1603" i="18"/>
  <c r="C54" i="18"/>
  <c r="C900" i="18"/>
  <c r="C1154" i="18"/>
  <c r="C276" i="18"/>
  <c r="C858" i="18"/>
  <c r="C1307" i="18"/>
  <c r="C1466" i="18"/>
  <c r="C319" i="18"/>
  <c r="C1734" i="18"/>
  <c r="C1717" i="18"/>
  <c r="C1332" i="18"/>
  <c r="C527" i="18"/>
  <c r="C542" i="18"/>
  <c r="C1032" i="18"/>
  <c r="C1468" i="18"/>
  <c r="C161" i="18"/>
  <c r="D139" i="18"/>
  <c r="C734" i="18"/>
  <c r="C250" i="18"/>
  <c r="C1141" i="18"/>
  <c r="D1722" i="18"/>
  <c r="D352" i="18"/>
  <c r="C1551" i="18"/>
  <c r="C752" i="18"/>
  <c r="C775" i="18"/>
  <c r="C1628" i="18"/>
  <c r="C1662" i="18"/>
  <c r="C198" i="18"/>
  <c r="C1583" i="18"/>
  <c r="D820" i="18"/>
  <c r="C673" i="18"/>
  <c r="D1396" i="18"/>
  <c r="C817" i="18"/>
  <c r="C1281" i="18"/>
  <c r="D193" i="18"/>
  <c r="C761" i="18"/>
  <c r="C1969" i="18"/>
  <c r="C1108" i="18"/>
  <c r="C10" i="18"/>
  <c r="C1704" i="18"/>
  <c r="C382" i="18"/>
  <c r="D836" i="18"/>
  <c r="C1823" i="18"/>
  <c r="C983" i="18"/>
  <c r="D1446" i="18"/>
  <c r="C1054" i="18"/>
  <c r="C1735" i="18"/>
  <c r="D310" i="18"/>
  <c r="C956" i="18"/>
  <c r="C1493" i="18"/>
  <c r="C1909" i="18"/>
  <c r="C1340" i="18"/>
  <c r="C1842" i="18"/>
  <c r="C305" i="18"/>
  <c r="C1934" i="18"/>
  <c r="D200" i="18"/>
  <c r="D1386" i="18"/>
  <c r="C709" i="18"/>
  <c r="D129" i="18"/>
  <c r="C1806" i="18"/>
  <c r="C1618" i="18"/>
  <c r="C404" i="18"/>
  <c r="C1793" i="18"/>
  <c r="C1077" i="18"/>
  <c r="C961" i="18"/>
  <c r="C378" i="18"/>
  <c r="C1129" i="18"/>
  <c r="C1055" i="18"/>
  <c r="C942" i="18"/>
  <c r="C1432" i="18"/>
  <c r="C665" i="18"/>
  <c r="C1057" i="18"/>
  <c r="C590" i="18"/>
  <c r="D1750" i="18"/>
  <c r="D1548" i="18"/>
  <c r="C919" i="18"/>
  <c r="C1714" i="18"/>
  <c r="C1215" i="18"/>
  <c r="D790" i="18"/>
  <c r="C1591" i="18"/>
  <c r="C1566" i="18"/>
  <c r="C475" i="18"/>
  <c r="C931" i="18"/>
  <c r="C1954" i="18"/>
  <c r="C708" i="18"/>
  <c r="C170" i="18"/>
  <c r="C1203" i="18"/>
  <c r="C620" i="18"/>
  <c r="C42" i="18"/>
  <c r="C940" i="18"/>
  <c r="C847" i="18"/>
  <c r="D1558" i="18"/>
  <c r="C395" i="18"/>
  <c r="C1457" i="18"/>
  <c r="C388" i="18"/>
  <c r="C830" i="18"/>
  <c r="C1582" i="18"/>
  <c r="C1748" i="18"/>
  <c r="C1961" i="18"/>
  <c r="C622" i="18"/>
  <c r="C89" i="18"/>
  <c r="D756" i="18"/>
  <c r="C1950" i="18"/>
  <c r="C246" i="18"/>
  <c r="D1416" i="18"/>
  <c r="C711" i="18"/>
  <c r="C829" i="18"/>
  <c r="C419" i="18"/>
  <c r="C1505" i="18"/>
  <c r="C726" i="18"/>
  <c r="C416" i="18"/>
  <c r="D1294" i="18"/>
  <c r="D1924" i="18"/>
  <c r="C1796" i="18"/>
  <c r="D931" i="18"/>
  <c r="D969" i="18"/>
  <c r="C1932" i="18"/>
  <c r="C40" i="18"/>
  <c r="C1389" i="18"/>
  <c r="C339" i="18"/>
  <c r="C1244" i="18"/>
  <c r="C472" i="18"/>
  <c r="C1308" i="18"/>
  <c r="C1205" i="18"/>
  <c r="D693" i="18"/>
  <c r="C503" i="18"/>
  <c r="C70" i="18"/>
  <c r="C637" i="18"/>
  <c r="C510" i="18"/>
  <c r="C813" i="18"/>
  <c r="C651" i="18"/>
  <c r="C1364" i="18"/>
  <c r="C998" i="18"/>
  <c r="C587" i="18"/>
  <c r="C890" i="18"/>
  <c r="C684" i="18"/>
  <c r="C1982" i="18"/>
  <c r="C306" i="18"/>
  <c r="C1027" i="18"/>
  <c r="C964" i="18"/>
  <c r="C1619" i="18"/>
  <c r="C291" i="18"/>
  <c r="C1374" i="18"/>
  <c r="C943" i="18"/>
  <c r="D1781" i="18"/>
  <c r="C566" i="18"/>
  <c r="C1870" i="18"/>
  <c r="C301" i="18"/>
  <c r="C1739" i="18"/>
  <c r="C1302" i="18"/>
  <c r="C535" i="18"/>
  <c r="C928" i="18"/>
  <c r="C801" i="18"/>
  <c r="D1886" i="18"/>
  <c r="D1108" i="18"/>
  <c r="C1398" i="18"/>
  <c r="C265" i="18"/>
  <c r="C728" i="18"/>
  <c r="C617" i="18"/>
  <c r="C686" i="18"/>
  <c r="C1161" i="18"/>
  <c r="C1537" i="18"/>
  <c r="C1508" i="18"/>
  <c r="C1736" i="18"/>
  <c r="D1393" i="18"/>
  <c r="C1782" i="18"/>
  <c r="C865" i="18"/>
  <c r="C1528" i="18"/>
  <c r="C1470" i="18"/>
  <c r="D1376" i="18"/>
  <c r="C119" i="18"/>
  <c r="C441" i="18"/>
  <c r="C1298" i="18"/>
  <c r="C56" i="18"/>
  <c r="C1745" i="18"/>
  <c r="C1856" i="18"/>
  <c r="C258" i="18"/>
  <c r="C1322" i="18"/>
  <c r="C1995" i="18"/>
  <c r="C1201" i="18"/>
  <c r="C309" i="18"/>
  <c r="C511" i="18"/>
  <c r="C1928" i="18"/>
  <c r="C672" i="18"/>
  <c r="C1365" i="18"/>
  <c r="C876" i="18"/>
  <c r="D1477" i="18"/>
  <c r="C648" i="18"/>
  <c r="C374" i="18"/>
  <c r="C771" i="18"/>
  <c r="C685" i="18"/>
  <c r="C1826" i="18"/>
  <c r="C63" i="18"/>
  <c r="D197" i="18"/>
  <c r="C733" i="18"/>
  <c r="C1590" i="18"/>
  <c r="C127" i="18"/>
  <c r="C996" i="18"/>
  <c r="C1694" i="18"/>
  <c r="C1174" i="18"/>
  <c r="D1435" i="18"/>
  <c r="D1190" i="18"/>
  <c r="D1016" i="18"/>
  <c r="C643" i="18"/>
  <c r="C1416" i="18"/>
  <c r="C1958" i="18"/>
  <c r="C1266" i="18"/>
  <c r="D83" i="18"/>
  <c r="D1640" i="18"/>
  <c r="C1927" i="18"/>
  <c r="C1873" i="18"/>
  <c r="C509" i="18"/>
  <c r="C1935" i="18"/>
  <c r="C1947" i="18"/>
  <c r="C146" i="18"/>
  <c r="C1059" i="18"/>
  <c r="C899" i="18"/>
  <c r="C1387" i="18"/>
  <c r="C285" i="18"/>
  <c r="C646" i="18"/>
  <c r="C866" i="18"/>
  <c r="C1467" i="18"/>
  <c r="C905" i="18"/>
  <c r="C6" i="18"/>
  <c r="C901" i="18"/>
  <c r="C488" i="18"/>
  <c r="D230" i="18"/>
  <c r="C950" i="18"/>
  <c r="D1127" i="18"/>
  <c r="D1502" i="18"/>
  <c r="D662" i="18"/>
  <c r="D1604" i="18"/>
  <c r="C1236" i="18"/>
  <c r="C1756" i="18"/>
  <c r="D196" i="18"/>
  <c r="C1341" i="18"/>
  <c r="C188" i="18"/>
  <c r="C1702" i="18"/>
  <c r="C43" i="18"/>
  <c r="C845" i="18"/>
  <c r="C1649" i="18"/>
  <c r="C1830" i="18"/>
  <c r="D1891" i="18"/>
  <c r="D1895" i="18"/>
  <c r="C1436" i="18"/>
  <c r="C223" i="18"/>
  <c r="C1607" i="18"/>
  <c r="D1120" i="18"/>
  <c r="C297" i="18"/>
  <c r="C612" i="18"/>
  <c r="C436" i="18"/>
  <c r="D1004" i="18"/>
  <c r="C31" i="18"/>
  <c r="C755" i="18"/>
  <c r="C1813" i="18"/>
  <c r="C1310" i="18"/>
  <c r="D886" i="18"/>
  <c r="C1179" i="18"/>
  <c r="C1442" i="18"/>
  <c r="D170" i="18"/>
  <c r="C62" i="18"/>
  <c r="C1160" i="18"/>
  <c r="C1807" i="18"/>
  <c r="C1330" i="18"/>
  <c r="C205" i="18"/>
  <c r="C1167" i="18"/>
  <c r="C671" i="18"/>
  <c r="D405" i="18"/>
  <c r="C1949" i="18"/>
  <c r="C19" i="18"/>
  <c r="C502" i="18"/>
  <c r="C886" i="18"/>
  <c r="C1907" i="18"/>
  <c r="C1002" i="18"/>
  <c r="C861" i="18"/>
  <c r="C1143" i="18"/>
  <c r="C124" i="18"/>
  <c r="C1342" i="18"/>
  <c r="C1153" i="18"/>
  <c r="C716" i="18"/>
  <c r="D772" i="18"/>
  <c r="C11" i="18"/>
  <c r="C751" i="18"/>
  <c r="C844" i="18"/>
  <c r="C913" i="18"/>
  <c r="D1549" i="18"/>
  <c r="C1029" i="18"/>
  <c r="C1388" i="18"/>
  <c r="D1592" i="18"/>
  <c r="C822" i="18"/>
  <c r="D818" i="18"/>
  <c r="C251" i="18"/>
  <c r="D1573" i="18"/>
  <c r="D1613" i="18"/>
  <c r="D1593" i="18"/>
  <c r="C346" i="18"/>
  <c r="C1291" i="18"/>
  <c r="C1409" i="18"/>
  <c r="D1811" i="18"/>
  <c r="C48" i="18"/>
  <c r="D1422" i="18"/>
  <c r="D1529" i="18"/>
  <c r="D1933" i="18"/>
  <c r="C717" i="18"/>
  <c r="C1085" i="18"/>
  <c r="C448" i="18"/>
  <c r="C102" i="18"/>
  <c r="C58" i="18"/>
  <c r="C1357" i="18"/>
  <c r="C1575" i="18"/>
  <c r="D913" i="18"/>
  <c r="C1821" i="18"/>
  <c r="C932" i="18"/>
  <c r="D1903" i="18"/>
  <c r="C1840" i="18"/>
  <c r="C1955" i="18"/>
  <c r="C289" i="18"/>
  <c r="C791" i="18"/>
  <c r="D1402" i="18"/>
  <c r="D1616" i="18"/>
  <c r="C1390" i="18"/>
  <c r="C1180" i="18"/>
  <c r="C299" i="18"/>
  <c r="C1657" i="18"/>
  <c r="C1098" i="18"/>
  <c r="C1462" i="18"/>
  <c r="D1499" i="18"/>
  <c r="C903" i="18"/>
  <c r="C1418" i="18"/>
  <c r="C1701" i="18"/>
  <c r="D1292" i="18"/>
  <c r="C1331" i="18"/>
  <c r="C1895" i="18"/>
  <c r="C635" i="18"/>
  <c r="C831" i="18"/>
  <c r="D1169" i="18"/>
  <c r="C1723" i="18"/>
  <c r="C885" i="18"/>
  <c r="C1996" i="18"/>
  <c r="C141" i="18"/>
  <c r="C1936" i="18"/>
  <c r="C1601" i="18"/>
  <c r="C219" i="18"/>
  <c r="C1574" i="18"/>
  <c r="C183" i="18"/>
  <c r="D504" i="18"/>
  <c r="C777" i="18"/>
  <c r="C1155" i="18"/>
  <c r="C754" i="18"/>
  <c r="C1788" i="18"/>
  <c r="C481" i="18"/>
  <c r="C482" i="18"/>
  <c r="C1093" i="18"/>
  <c r="C688" i="18"/>
  <c r="C1627" i="18"/>
  <c r="C1015" i="18"/>
  <c r="C841" i="18"/>
  <c r="D500" i="18"/>
  <c r="C1730" i="18"/>
  <c r="C380" i="18"/>
  <c r="C1099" i="18"/>
  <c r="C427" i="18"/>
  <c r="C747" i="18"/>
  <c r="C1772" i="18"/>
  <c r="C1835" i="18"/>
  <c r="C1438" i="18"/>
  <c r="C1811" i="18"/>
  <c r="C842" i="18"/>
  <c r="C413" i="18"/>
  <c r="C1516" i="18"/>
  <c r="D1285" i="18"/>
  <c r="C1556" i="18"/>
  <c r="C877" i="18"/>
  <c r="C1891" i="18"/>
  <c r="C1495" i="18"/>
  <c r="C1068" i="18"/>
  <c r="C1765" i="18"/>
  <c r="C1445" i="18"/>
  <c r="D1307" i="18"/>
  <c r="C1749" i="18"/>
  <c r="C808" i="18"/>
  <c r="C1035" i="18"/>
  <c r="C410" i="18"/>
  <c r="C825" i="18"/>
  <c r="D1408" i="18"/>
  <c r="C1304" i="18"/>
  <c r="D1939" i="18"/>
  <c r="D965" i="18"/>
  <c r="C760" i="18"/>
  <c r="D1458" i="18"/>
  <c r="C1356" i="18"/>
  <c r="D1822" i="18"/>
  <c r="C1825" i="18"/>
  <c r="C1746" i="18"/>
  <c r="C210" i="18"/>
  <c r="C1795" i="18"/>
  <c r="D753" i="18"/>
  <c r="C1033" i="18"/>
  <c r="C554" i="18"/>
  <c r="D1519" i="18"/>
  <c r="C1864" i="18"/>
  <c r="C1841" i="18"/>
  <c r="D403" i="18"/>
  <c r="D1464" i="18"/>
  <c r="D1889" i="18"/>
  <c r="D981" i="18"/>
  <c r="C1400" i="18"/>
  <c r="C1854" i="18"/>
  <c r="C1625" i="18"/>
  <c r="C361" i="18"/>
  <c r="C1132" i="18"/>
  <c r="D1767" i="18"/>
  <c r="C799" i="18"/>
  <c r="D1875" i="18"/>
  <c r="C1673" i="18"/>
  <c r="C110" i="18"/>
  <c r="C466" i="18"/>
  <c r="C325" i="18"/>
  <c r="C1971" i="18"/>
  <c r="C1047" i="18"/>
  <c r="C1048" i="18"/>
  <c r="C1371" i="18"/>
  <c r="D1199" i="18"/>
  <c r="C753" i="18"/>
  <c r="C1663" i="18"/>
  <c r="C1857" i="18"/>
  <c r="C836" i="18"/>
  <c r="C744" i="18"/>
  <c r="C1560" i="18"/>
  <c r="C1981" i="18"/>
  <c r="C492" i="18"/>
  <c r="C922" i="18"/>
  <c r="C1130" i="18"/>
  <c r="C1844" i="18"/>
  <c r="C447" i="18"/>
  <c r="C555" i="18"/>
  <c r="C195" i="18"/>
  <c r="C1588" i="18"/>
  <c r="C1926" i="18"/>
  <c r="C631" i="18"/>
  <c r="C889" i="18"/>
  <c r="C1917" i="18"/>
  <c r="C797" i="18"/>
  <c r="C887" i="18"/>
  <c r="C1063" i="18"/>
  <c r="C789" i="18"/>
  <c r="C1084" i="18"/>
  <c r="D1442" i="18"/>
  <c r="C1786" i="18"/>
  <c r="C1898" i="18"/>
  <c r="C695" i="18"/>
  <c r="C167" i="18"/>
  <c r="C1885" i="18"/>
  <c r="C739" i="18"/>
  <c r="C1061" i="18"/>
  <c r="C917" i="18"/>
  <c r="C953" i="18"/>
  <c r="C1623" i="18"/>
  <c r="C220" i="18"/>
  <c r="C898" i="18"/>
  <c r="C642" i="18"/>
  <c r="C1762" i="18"/>
  <c r="C423" i="18"/>
  <c r="C1646" i="18"/>
  <c r="C51" i="18"/>
  <c r="C1188" i="18"/>
  <c r="C730" i="18"/>
  <c r="C1071" i="18"/>
  <c r="C359" i="18"/>
  <c r="C832" i="18"/>
  <c r="C1296" i="18"/>
  <c r="C1916" i="18"/>
  <c r="C1227" i="18"/>
  <c r="D917" i="18"/>
  <c r="C1178" i="18"/>
  <c r="C1284" i="18"/>
  <c r="C691" i="18"/>
  <c r="C955" i="18"/>
  <c r="C255" i="18"/>
  <c r="C1343" i="18"/>
  <c r="C1777" i="18"/>
  <c r="C1471" i="18"/>
  <c r="C123" i="18"/>
  <c r="C933" i="18"/>
  <c r="D1595" i="18"/>
  <c r="C360" i="18"/>
  <c r="C1426" i="18"/>
  <c r="C459" i="18"/>
  <c r="C1846" i="18"/>
  <c r="C1206" i="18"/>
  <c r="C894" i="18"/>
  <c r="C854" i="18"/>
  <c r="C1868" i="18"/>
  <c r="C393" i="18"/>
  <c r="C1906" i="18"/>
  <c r="C356" i="18"/>
  <c r="C1974" i="18"/>
  <c r="D1329" i="18"/>
  <c r="C1851" i="18"/>
  <c r="C499" i="18"/>
  <c r="C1050" i="18"/>
  <c r="D1827" i="18"/>
  <c r="C1636" i="18"/>
  <c r="C893" i="18"/>
  <c r="C1910" i="18"/>
  <c r="D1322" i="18"/>
  <c r="C816" i="18"/>
  <c r="C540" i="18"/>
  <c r="C315" i="18"/>
  <c r="C1504" i="18"/>
  <c r="D1161" i="18"/>
  <c r="C1064" i="18"/>
  <c r="C1267" i="18"/>
  <c r="D1919" i="18"/>
  <c r="C1223" i="18"/>
  <c r="C1600" i="18"/>
  <c r="C1268" i="18"/>
  <c r="C1362" i="18"/>
  <c r="C1005" i="18"/>
  <c r="C1554" i="18"/>
  <c r="C1780" i="18"/>
  <c r="C134" i="18"/>
  <c r="C1925" i="18"/>
  <c r="C1983" i="18"/>
  <c r="D140" i="18"/>
  <c r="C197" i="18"/>
  <c r="D1109" i="18"/>
  <c r="C1540" i="18"/>
  <c r="C1480" i="18"/>
  <c r="C411" i="18"/>
  <c r="D583" i="18"/>
  <c r="C1353" i="18"/>
  <c r="C528" i="18"/>
  <c r="C1193" i="18"/>
  <c r="C1634" i="18"/>
  <c r="C1979" i="18"/>
  <c r="C572" i="18"/>
  <c r="C1931" i="18"/>
  <c r="C1515" i="18"/>
  <c r="C450" i="18"/>
  <c r="C935" i="18"/>
  <c r="C1124" i="18"/>
  <c r="C937" i="18"/>
  <c r="C1003" i="18"/>
  <c r="C1963" i="18"/>
  <c r="C1408" i="18"/>
  <c r="C1075" i="18"/>
  <c r="C647" i="18"/>
  <c r="D1677" i="18"/>
  <c r="C32" i="18"/>
  <c r="C1512" i="18"/>
  <c r="C1759" i="18"/>
  <c r="C1202" i="18"/>
  <c r="C1100" i="18"/>
  <c r="C1412" i="18"/>
  <c r="C1755" i="18"/>
  <c r="C1769" i="18"/>
  <c r="C1586" i="18"/>
  <c r="C519" i="18"/>
  <c r="C690" i="18"/>
  <c r="C1317" i="18"/>
  <c r="C1380" i="18"/>
  <c r="C1499" i="18"/>
  <c r="C114" i="18"/>
  <c r="C1142" i="18"/>
  <c r="C1459" i="18"/>
  <c r="C546" i="18"/>
  <c r="C820" i="18"/>
  <c r="C838" i="18"/>
  <c r="C1334" i="18"/>
  <c r="C1285" i="18"/>
  <c r="C929" i="18"/>
  <c r="C34" i="18"/>
  <c r="C1902" i="18"/>
  <c r="C984" i="18"/>
  <c r="C1263" i="18"/>
  <c r="C333" i="18"/>
  <c r="C438" i="18"/>
  <c r="C1271" i="18"/>
  <c r="C1259" i="18"/>
  <c r="C1747" i="18"/>
  <c r="C907" i="18"/>
  <c r="D1960" i="18"/>
  <c r="C1705" i="18"/>
  <c r="C1956" i="18"/>
  <c r="D1607" i="18"/>
  <c r="C1768" i="18"/>
  <c r="D1977" i="18"/>
  <c r="C792" i="18"/>
  <c r="C1301" i="18"/>
  <c r="C1359" i="18"/>
  <c r="C580" i="18"/>
  <c r="C1773" i="18"/>
  <c r="C399" i="18"/>
  <c r="C1328" i="18"/>
  <c r="D201" i="18"/>
  <c r="C1060" i="18"/>
  <c r="C454" i="18"/>
  <c r="C570" i="18"/>
  <c r="C674" i="18"/>
  <c r="D1289" i="18"/>
  <c r="D1153" i="18"/>
  <c r="C936" i="18"/>
  <c r="C1722" i="18"/>
  <c r="D1494" i="18"/>
  <c r="D180" i="18"/>
  <c r="D719" i="18"/>
  <c r="C560" i="18"/>
  <c r="C737" i="18"/>
  <c r="C1039" i="18"/>
  <c r="C1647" i="18"/>
  <c r="D23" i="18"/>
  <c r="C1189" i="18"/>
  <c r="D1409" i="18"/>
  <c r="C1561" i="18"/>
  <c r="C1125" i="18"/>
  <c r="C1639" i="18"/>
  <c r="C1790" i="18"/>
  <c r="C1502" i="18"/>
  <c r="C1779" i="18"/>
  <c r="D262" i="18"/>
  <c r="C1448" i="18"/>
  <c r="C1855" i="18"/>
  <c r="C1871" i="18"/>
  <c r="D1639" i="18"/>
  <c r="C1967" i="18"/>
  <c r="C120" i="18"/>
  <c r="D1620" i="18"/>
  <c r="C850" i="18"/>
  <c r="C1742" i="18"/>
  <c r="C1072" i="18"/>
  <c r="C1640" i="18"/>
  <c r="C1606" i="18"/>
  <c r="C1106" i="18"/>
  <c r="C1101" i="18"/>
  <c r="C1292" i="18"/>
  <c r="C1460" i="18"/>
  <c r="C469" i="18"/>
  <c r="C1960" i="18"/>
  <c r="C218" i="18"/>
  <c r="D900" i="18"/>
  <c r="D1796" i="18"/>
  <c r="C1737" i="18"/>
  <c r="C1135" i="18"/>
  <c r="C396" i="18"/>
  <c r="C66" i="18"/>
  <c r="D1047" i="18"/>
  <c r="C765" i="18"/>
  <c r="C1522" i="18"/>
  <c r="C1536" i="18"/>
  <c r="C59" i="18"/>
  <c r="C1797" i="18"/>
  <c r="C742" i="18"/>
  <c r="C1303" i="18"/>
  <c r="C973" i="18"/>
  <c r="D991" i="18"/>
  <c r="C353" i="18"/>
  <c r="C860" i="18"/>
  <c r="C225" i="18"/>
  <c r="D671" i="18"/>
  <c r="C1082" i="18"/>
  <c r="C1000" i="18"/>
  <c r="C1095" i="18"/>
  <c r="C390" i="18"/>
  <c r="C997" i="18"/>
  <c r="C143" i="18"/>
  <c r="C1446" i="18"/>
  <c r="C786" i="18"/>
  <c r="D827" i="18"/>
  <c r="D189" i="18"/>
  <c r="C457" i="18"/>
  <c r="C911" i="18"/>
  <c r="C1165" i="18"/>
  <c r="D1535" i="18"/>
  <c r="D1164" i="18"/>
  <c r="C232" i="18"/>
  <c r="C675" i="18"/>
  <c r="C1316" i="18"/>
  <c r="C109" i="18"/>
  <c r="C385" i="18"/>
  <c r="D80" i="18"/>
  <c r="D1883" i="18"/>
  <c r="C1395" i="18"/>
  <c r="C357" i="18"/>
  <c r="C624" i="18"/>
  <c r="C1643" i="18"/>
  <c r="D1454" i="18"/>
  <c r="C872" i="18"/>
  <c r="C1224" i="18"/>
  <c r="C479" i="18"/>
  <c r="D103" i="18"/>
  <c r="C1425" i="18"/>
  <c r="C1510" i="18"/>
  <c r="D949" i="18"/>
  <c r="C700" i="18"/>
  <c r="D1648" i="18"/>
  <c r="D1432" i="18"/>
  <c r="D1964" i="18"/>
  <c r="C1610" i="18"/>
  <c r="C851" i="18"/>
  <c r="C1164" i="18"/>
  <c r="C375" i="18"/>
  <c r="C118" i="18"/>
  <c r="C1488" i="18"/>
  <c r="C351" i="18"/>
  <c r="C1350" i="18"/>
  <c r="C236" i="18"/>
  <c r="C417" i="18"/>
  <c r="D199" i="18"/>
  <c r="C456" i="18"/>
  <c r="D955" i="18"/>
  <c r="C645" i="18"/>
  <c r="C537" i="18"/>
  <c r="C209" i="18"/>
  <c r="C17" i="18"/>
  <c r="C1221" i="18"/>
  <c r="C914" i="18"/>
  <c r="C1376" i="18"/>
  <c r="D1217" i="18"/>
  <c r="C1668" i="18"/>
  <c r="C108" i="18"/>
  <c r="C697" i="18"/>
  <c r="C330" i="18"/>
  <c r="C336" i="18"/>
  <c r="C992" i="18"/>
  <c r="C1404" i="18"/>
  <c r="C1511" i="18"/>
  <c r="C1144" i="18"/>
  <c r="D1037" i="18"/>
  <c r="C1363" i="18"/>
  <c r="C452" i="18"/>
  <c r="C1544" i="18"/>
  <c r="C287" i="18"/>
  <c r="C525" i="18"/>
  <c r="C611" i="18"/>
  <c r="C846" i="18"/>
  <c r="C839" i="18"/>
  <c r="D1353" i="18"/>
  <c r="C1030" i="18"/>
  <c r="D889" i="18"/>
  <c r="C1697" i="18"/>
  <c r="C458" i="18"/>
  <c r="C186" i="18"/>
  <c r="C595" i="18"/>
  <c r="C1270" i="18"/>
  <c r="C855" i="18"/>
  <c r="C136" i="18"/>
  <c r="C1861" i="18"/>
  <c r="C667" i="18"/>
  <c r="D1868" i="18"/>
  <c r="C485" i="18"/>
  <c r="C1877" i="18"/>
  <c r="D997" i="18"/>
  <c r="C1056" i="18"/>
  <c r="C157" i="18"/>
  <c r="D1003" i="18"/>
  <c r="C618" i="18"/>
  <c r="C263" i="18"/>
  <c r="C1232" i="18"/>
  <c r="C1506" i="18"/>
  <c r="C1829" i="18"/>
  <c r="C993" i="18"/>
  <c r="D325" i="18"/>
  <c r="C895" i="18"/>
  <c r="C1693" i="18"/>
  <c r="C421" i="18"/>
  <c r="C1118" i="18"/>
  <c r="D1602" i="18"/>
  <c r="C1484" i="18"/>
  <c r="C967" i="18"/>
  <c r="C1069" i="18"/>
  <c r="C1159" i="18"/>
  <c r="C1911" i="18"/>
  <c r="C788" i="18"/>
  <c r="C1893" i="18"/>
  <c r="C1139" i="18"/>
  <c r="C1498" i="18"/>
  <c r="C798" i="18"/>
  <c r="C823" i="18"/>
  <c r="C814" i="18"/>
  <c r="C28" i="18"/>
  <c r="C1369" i="18"/>
  <c r="D1810" i="18"/>
  <c r="C916" i="18"/>
  <c r="C585" i="18"/>
  <c r="C1430" i="18"/>
  <c r="D294" i="18"/>
  <c r="C1688" i="18"/>
  <c r="D1147" i="18"/>
  <c r="D916" i="18"/>
  <c r="C909" i="18"/>
  <c r="C999" i="18"/>
  <c r="C982" i="18"/>
  <c r="D183" i="18"/>
  <c r="C1620" i="18"/>
  <c r="C986" i="18"/>
  <c r="C1358" i="18"/>
  <c r="C1111" i="18"/>
  <c r="D96" i="18"/>
  <c r="C1133" i="18"/>
  <c r="D382" i="18"/>
  <c r="C1372" i="18"/>
  <c r="C14" i="18"/>
  <c r="C312" i="18"/>
  <c r="C483" i="18"/>
  <c r="C1633" i="18"/>
  <c r="C1305" i="18"/>
  <c r="C1534" i="18"/>
  <c r="C1040" i="18"/>
  <c r="C1733" i="18"/>
  <c r="C628" i="18"/>
  <c r="C1750" i="18"/>
  <c r="C980" i="18"/>
  <c r="C693" i="18"/>
  <c r="D155" i="18"/>
  <c r="C1261" i="18"/>
  <c r="C719" i="18"/>
  <c r="C1771" i="18"/>
  <c r="C516" i="18"/>
  <c r="C1630" i="18"/>
  <c r="C384" i="18"/>
  <c r="D667" i="18"/>
  <c r="D995" i="18"/>
  <c r="C1975" i="18"/>
  <c r="C1980" i="18"/>
  <c r="C1798" i="18"/>
  <c r="C1440" i="18"/>
  <c r="C759" i="18"/>
  <c r="D1456" i="18"/>
  <c r="C345" i="18"/>
  <c r="C641" i="18"/>
  <c r="C296" i="18"/>
  <c r="C1096" i="18"/>
  <c r="D1009" i="18"/>
  <c r="D1201" i="18"/>
  <c r="D1684" i="18"/>
  <c r="D452" i="18"/>
  <c r="C626" i="18"/>
  <c r="D1957" i="18"/>
  <c r="C589" i="18"/>
  <c r="D1427" i="18"/>
  <c r="C990" i="18"/>
  <c r="C364" i="18"/>
  <c r="C676" i="18"/>
  <c r="C531" i="18"/>
  <c r="C199" i="18"/>
  <c r="C1804" i="18"/>
  <c r="C805" i="18"/>
  <c r="C1490" i="18"/>
  <c r="C1441" i="18"/>
  <c r="C1567" i="18"/>
  <c r="C551" i="18"/>
  <c r="C201" i="18"/>
  <c r="C133" i="18"/>
  <c r="C1131" i="18"/>
  <c r="C329" i="18"/>
  <c r="C910" i="18"/>
  <c r="C213" i="18"/>
  <c r="D1630" i="18"/>
  <c r="C1538" i="18"/>
  <c r="C1042" i="18"/>
  <c r="C1214" i="18"/>
  <c r="C1210" i="18"/>
  <c r="C1427" i="18"/>
  <c r="C149" i="18"/>
  <c r="C586" i="18"/>
  <c r="D1723" i="18"/>
  <c r="D1394" i="18"/>
  <c r="D1079" i="18"/>
  <c r="D463" i="18"/>
  <c r="C1087" i="18"/>
  <c r="C1897" i="18"/>
  <c r="C1670" i="18"/>
  <c r="C415" i="18"/>
  <c r="C623" i="18"/>
  <c r="C1472" i="18"/>
  <c r="C1264" i="18"/>
  <c r="D1349" i="18"/>
  <c r="C862" i="18"/>
  <c r="C93" i="18"/>
  <c r="C1605" i="18"/>
  <c r="C302" i="18"/>
  <c r="C193" i="18"/>
  <c r="C1168" i="18"/>
  <c r="C1323" i="18"/>
  <c r="C1051" i="18"/>
  <c r="C781" i="18"/>
  <c r="C468" i="18"/>
  <c r="C724" i="18"/>
  <c r="C793" i="18"/>
  <c r="D1556" i="18"/>
  <c r="C1812" i="18"/>
  <c r="C576" i="18"/>
  <c r="C682" i="18"/>
  <c r="C748" i="18"/>
  <c r="C704" i="18"/>
  <c r="C1679" i="18"/>
  <c r="D1281" i="18"/>
  <c r="C1654" i="18"/>
  <c r="C168" i="18"/>
  <c r="C1158" i="18"/>
  <c r="C1117" i="18"/>
  <c r="C812" i="18"/>
  <c r="C1447" i="18"/>
  <c r="C1062" i="18"/>
  <c r="C833" i="18"/>
  <c r="C1274" i="18"/>
  <c r="C1671" i="18"/>
  <c r="C1843" i="18"/>
  <c r="C221" i="18"/>
  <c r="C1314" i="18"/>
  <c r="C1614" i="18"/>
  <c r="D1859" i="18"/>
  <c r="C1589" i="18"/>
  <c r="C1185" i="18"/>
  <c r="C1473" i="18"/>
  <c r="C214" i="18"/>
  <c r="C1009" i="18"/>
  <c r="C878" i="18"/>
  <c r="C557" i="18"/>
  <c r="C1252" i="18"/>
  <c r="C158" i="18"/>
  <c r="C453" i="18"/>
  <c r="C1681" i="18"/>
  <c r="C863" i="18"/>
  <c r="D1699" i="18"/>
  <c r="C979" i="18"/>
  <c r="C738" i="18"/>
  <c r="C196" i="18"/>
  <c r="C1105" i="18"/>
  <c r="D655" i="18"/>
  <c r="C565" i="18"/>
  <c r="C394" i="18"/>
  <c r="C1017" i="18"/>
  <c r="C1200" i="18"/>
  <c r="C1485" i="18"/>
  <c r="D725" i="18"/>
  <c r="C1664" i="18"/>
  <c r="D919" i="18"/>
  <c r="C1300" i="18"/>
  <c r="C1339" i="18"/>
  <c r="C212" i="18"/>
  <c r="C1886" i="18"/>
  <c r="C455" i="18"/>
  <c r="C1329" i="18"/>
  <c r="C1294" i="18"/>
  <c r="C1429" i="18"/>
  <c r="C368" i="18"/>
  <c r="D1606" i="18"/>
  <c r="D1673" i="18"/>
  <c r="C670" i="18"/>
  <c r="C1423" i="18"/>
  <c r="C275" i="18"/>
  <c r="C277" i="18"/>
  <c r="C1157" i="18"/>
  <c r="D1523" i="18"/>
  <c r="C1326" i="18"/>
  <c r="D1504" i="18"/>
  <c r="D1670" i="18"/>
  <c r="D1518" i="18"/>
  <c r="C912" i="18"/>
  <c r="C1282" i="18"/>
  <c r="C1541" i="18"/>
  <c r="C1478" i="18"/>
  <c r="C1624" i="18"/>
  <c r="C1675" i="18"/>
  <c r="C1218" i="18"/>
  <c r="C1517" i="18"/>
  <c r="C1920" i="18"/>
  <c r="C927" i="18"/>
  <c r="C1727" i="18"/>
  <c r="C609" i="18"/>
  <c r="C1970" i="18"/>
  <c r="C1421" i="18"/>
  <c r="C310" i="18"/>
  <c r="C712" i="18"/>
  <c r="C803" i="18"/>
  <c r="C534" i="18"/>
  <c r="C880" i="18"/>
  <c r="C1249" i="18"/>
  <c r="D1497" i="18"/>
  <c r="C1171" i="18"/>
  <c r="D223" i="18"/>
  <c r="C1948" i="18"/>
  <c r="C1354" i="18"/>
  <c r="C1865" i="18"/>
  <c r="C539" i="18"/>
  <c r="C392" i="18"/>
  <c r="C1123" i="18"/>
  <c r="C1349" i="18"/>
  <c r="C1187" i="18"/>
  <c r="C827" i="18"/>
  <c r="C233" i="18"/>
  <c r="C1277" i="18"/>
  <c r="C731" i="18"/>
  <c r="C1414" i="18"/>
  <c r="C1653" i="18"/>
  <c r="C1596" i="18"/>
  <c r="C925" i="18"/>
  <c r="C756" i="18"/>
  <c r="C343" i="18"/>
  <c r="C1401" i="18"/>
  <c r="C1453" i="18"/>
  <c r="D1253" i="18"/>
  <c r="C1621" i="18"/>
  <c r="C1020" i="18"/>
  <c r="D1165" i="18"/>
  <c r="D1997" i="18"/>
  <c r="C795" i="18"/>
  <c r="C959" i="18"/>
  <c r="C562" i="18"/>
  <c r="C182" i="18"/>
  <c r="C1845" i="18"/>
  <c r="C307" i="18"/>
  <c r="D944" i="18"/>
  <c r="C105" i="18"/>
  <c r="C1219" i="18"/>
  <c r="C1660" i="18"/>
  <c r="C873" i="18"/>
  <c r="E1401" i="18" l="1"/>
  <c r="E1009" i="18"/>
  <c r="E993" i="18"/>
  <c r="E1316" i="18"/>
  <c r="E399" i="18"/>
  <c r="E134" i="18"/>
  <c r="E1588" i="18"/>
  <c r="E688" i="18"/>
  <c r="E11" i="18"/>
  <c r="E996" i="18"/>
  <c r="E1796" i="18"/>
  <c r="E1349" i="18"/>
  <c r="E833" i="18"/>
  <c r="E1733" i="18"/>
  <c r="E1404" i="18"/>
  <c r="E1586" i="18"/>
  <c r="E1762" i="18"/>
  <c r="E1445" i="18"/>
  <c r="E1927" i="18"/>
  <c r="E503" i="18"/>
  <c r="E212" i="18"/>
  <c r="E213" i="18"/>
  <c r="E788" i="18"/>
  <c r="E479" i="18"/>
  <c r="E1504" i="18"/>
  <c r="E1857" i="18"/>
  <c r="E1601" i="18"/>
  <c r="E223" i="18"/>
  <c r="E1537" i="18"/>
  <c r="E534" i="18"/>
  <c r="E682" i="18"/>
  <c r="E1303" i="18"/>
  <c r="E907" i="18"/>
  <c r="E1701" i="18"/>
  <c r="E1179" i="18"/>
  <c r="E56" i="18"/>
  <c r="E307" i="18"/>
  <c r="E1105" i="18"/>
  <c r="E199" i="18"/>
  <c r="E143" i="18"/>
  <c r="E1334" i="18"/>
  <c r="E360" i="18"/>
  <c r="E1841" i="18"/>
  <c r="E791" i="18"/>
  <c r="E1756" i="18"/>
  <c r="E306" i="18"/>
  <c r="E277" i="18"/>
  <c r="E1430" i="18"/>
  <c r="E209" i="18"/>
  <c r="E1742" i="18"/>
  <c r="E1408" i="18"/>
  <c r="E448" i="18"/>
  <c r="E1467" i="18"/>
  <c r="E1302" i="18"/>
  <c r="E1675" i="18"/>
  <c r="E302" i="18"/>
  <c r="E1111" i="18"/>
  <c r="E375" i="18"/>
  <c r="E1790" i="18"/>
  <c r="E1193" i="18"/>
  <c r="E1898" i="18"/>
  <c r="E1438" i="18"/>
  <c r="E19" i="18"/>
  <c r="E876" i="18"/>
  <c r="E1845" i="18"/>
  <c r="E343" i="18"/>
  <c r="E1123" i="18"/>
  <c r="E803" i="18"/>
  <c r="E1624" i="18"/>
  <c r="E275" i="18"/>
  <c r="E1339" i="18"/>
  <c r="E196" i="18"/>
  <c r="E214" i="18"/>
  <c r="E1062" i="18"/>
  <c r="E576" i="18"/>
  <c r="E1605" i="18"/>
  <c r="E910" i="18"/>
  <c r="E531" i="18"/>
  <c r="E1096" i="18"/>
  <c r="E384" i="18"/>
  <c r="E1040" i="18"/>
  <c r="E1358" i="18"/>
  <c r="E585" i="18"/>
  <c r="E1911" i="18"/>
  <c r="E1829" i="18"/>
  <c r="E667" i="18"/>
  <c r="E839" i="18"/>
  <c r="E992" i="18"/>
  <c r="E537" i="18"/>
  <c r="E1164" i="18"/>
  <c r="E1224" i="18"/>
  <c r="E675" i="18"/>
  <c r="E997" i="18"/>
  <c r="E742" i="18"/>
  <c r="E850" i="18"/>
  <c r="E1639" i="18"/>
  <c r="E1773" i="18"/>
  <c r="E1747" i="18"/>
  <c r="E838" i="18"/>
  <c r="E1769" i="18"/>
  <c r="E1963" i="18"/>
  <c r="E528" i="18"/>
  <c r="E1780" i="18"/>
  <c r="E315" i="18"/>
  <c r="E1974" i="18"/>
  <c r="E1227" i="18"/>
  <c r="E642" i="18"/>
  <c r="E1786" i="18"/>
  <c r="E195" i="18"/>
  <c r="E1663" i="18"/>
  <c r="E799" i="18"/>
  <c r="E1864" i="18"/>
  <c r="E760" i="18"/>
  <c r="E1765" i="18"/>
  <c r="E1835" i="18"/>
  <c r="E1093" i="18"/>
  <c r="E1936" i="18"/>
  <c r="E1418" i="18"/>
  <c r="E289" i="18"/>
  <c r="E1085" i="18"/>
  <c r="E1949" i="18"/>
  <c r="E1436" i="18"/>
  <c r="E1236" i="18"/>
  <c r="E866" i="18"/>
  <c r="E127" i="18"/>
  <c r="E1365" i="18"/>
  <c r="E1298" i="18"/>
  <c r="E1161" i="18"/>
  <c r="E1739" i="18"/>
  <c r="E1982" i="18"/>
  <c r="E89" i="18"/>
  <c r="E42" i="18"/>
  <c r="E1714" i="18"/>
  <c r="E961" i="18"/>
  <c r="E1842" i="18"/>
  <c r="E382" i="18"/>
  <c r="E1583" i="18"/>
  <c r="E858" i="18"/>
  <c r="E243" i="18"/>
  <c r="E548" i="18"/>
  <c r="E954" i="18"/>
  <c r="E98" i="18"/>
  <c r="E264" i="18"/>
  <c r="E1523" i="18"/>
  <c r="E1078" i="18"/>
  <c r="E1058" i="18"/>
  <c r="E1564" i="18"/>
  <c r="E1351" i="18"/>
  <c r="E1464" i="18"/>
  <c r="E947" i="18"/>
  <c r="E21" i="18"/>
  <c r="E49" i="18"/>
  <c r="E945" i="18"/>
  <c r="E1420" i="18"/>
  <c r="E1385" i="18"/>
  <c r="E293" i="18"/>
  <c r="E1684" i="18"/>
  <c r="E1652" i="18"/>
  <c r="E1496" i="18"/>
  <c r="E1720" i="18"/>
  <c r="E687" i="18"/>
  <c r="E1434" i="18"/>
  <c r="E1198" i="18"/>
  <c r="E897" i="18"/>
  <c r="E1381" i="18"/>
  <c r="E484" i="18"/>
  <c r="E1774" i="18"/>
  <c r="E602" i="18"/>
  <c r="E1276" i="18"/>
  <c r="E1532" i="18"/>
  <c r="E1976" i="18"/>
  <c r="E603" i="18"/>
  <c r="E1631" i="18"/>
  <c r="E1641" i="18"/>
  <c r="E599" i="18"/>
  <c r="E1238" i="18"/>
  <c r="E1761" i="18"/>
  <c r="E1324" i="18"/>
  <c r="E976" i="18"/>
  <c r="E1729" i="18"/>
  <c r="E772" i="18"/>
  <c r="E660" i="18"/>
  <c r="E538" i="18"/>
  <c r="E1452" i="18"/>
  <c r="E1486" i="18"/>
  <c r="E231" i="18"/>
  <c r="E122" i="18"/>
  <c r="E1243" i="18"/>
  <c r="E1169" i="18"/>
  <c r="E1336" i="18"/>
  <c r="E1878" i="18"/>
  <c r="E764" i="18"/>
  <c r="E1278" i="18"/>
  <c r="E977" i="18"/>
  <c r="E1946" i="18"/>
  <c r="E1140" i="18"/>
  <c r="E1993" i="18"/>
  <c r="E633" i="18"/>
  <c r="E1686" i="18"/>
  <c r="E944" i="18"/>
  <c r="E698" i="18"/>
  <c r="E1853" i="18"/>
  <c r="E649" i="18"/>
  <c r="E1580" i="18"/>
  <c r="E426" i="18"/>
  <c r="E1079" i="18"/>
  <c r="E1355" i="18"/>
  <c r="E1595" i="18"/>
  <c r="E634" i="18"/>
  <c r="E1658" i="18"/>
  <c r="E366" i="18"/>
  <c r="E1966" i="18"/>
  <c r="E237" i="18"/>
  <c r="E322" i="18"/>
  <c r="E867" i="18"/>
  <c r="E1366" i="18"/>
  <c r="E640" i="18"/>
  <c r="E821" i="18"/>
  <c r="E1604" i="18"/>
  <c r="E940" i="18"/>
  <c r="E1215" i="18"/>
  <c r="E378" i="18"/>
  <c r="E305" i="18"/>
  <c r="E734" i="18"/>
  <c r="E1307" i="18"/>
  <c r="E699" i="18"/>
  <c r="E1115" i="18"/>
  <c r="E721" i="18"/>
  <c r="E256" i="18"/>
  <c r="E1778" i="18"/>
  <c r="E349" i="18"/>
  <c r="E989" i="18"/>
  <c r="E1656" i="18"/>
  <c r="E47" i="18"/>
  <c r="E758" i="18"/>
  <c r="E1612" i="18"/>
  <c r="E33" i="18"/>
  <c r="E934" i="18"/>
  <c r="E1235" i="18"/>
  <c r="E1280" i="18"/>
  <c r="E960" i="18"/>
  <c r="E248" i="18"/>
  <c r="E1577" i="18"/>
  <c r="E443" i="18"/>
  <c r="E1086" i="18"/>
  <c r="E1533" i="18"/>
  <c r="E1327" i="18"/>
  <c r="E1231" i="18"/>
  <c r="E288" i="18"/>
  <c r="E810" i="18"/>
  <c r="E608" i="18"/>
  <c r="E470" i="18"/>
  <c r="E449" i="18"/>
  <c r="E1801" i="18"/>
  <c r="E1637" i="18"/>
  <c r="E1559" i="18"/>
  <c r="E295" i="18"/>
  <c r="E870" i="18"/>
  <c r="E480" i="18"/>
  <c r="E20" i="18"/>
  <c r="E320" i="18"/>
  <c r="E1286" i="18"/>
  <c r="E1089" i="18"/>
  <c r="E1903" i="18"/>
  <c r="E1794" i="18"/>
  <c r="E1352" i="18"/>
  <c r="E679" i="18"/>
  <c r="E1128" i="18"/>
  <c r="E135" i="18"/>
  <c r="E556" i="18"/>
  <c r="E439" i="18"/>
  <c r="E192" i="18"/>
  <c r="E379" i="18"/>
  <c r="E1026" i="18"/>
  <c r="E347" i="18"/>
  <c r="E1602" i="18"/>
  <c r="E567" i="18"/>
  <c r="E497" i="18"/>
  <c r="E1444" i="18"/>
  <c r="E879" i="18"/>
  <c r="E1519" i="18"/>
  <c r="E1525" i="18"/>
  <c r="E1475" i="18"/>
  <c r="E1783" i="18"/>
  <c r="E853" i="18"/>
  <c r="E1952" i="18"/>
  <c r="E1028" i="18"/>
  <c r="E1569" i="18"/>
  <c r="E1378" i="18"/>
  <c r="E1752" i="18"/>
  <c r="E783" i="18"/>
  <c r="E1799" i="18"/>
  <c r="E1192" i="18"/>
  <c r="E1319" i="18"/>
  <c r="E656" i="18"/>
  <c r="E1127" i="18"/>
  <c r="E1368" i="18"/>
  <c r="E811" i="18"/>
  <c r="E267" i="18"/>
  <c r="E884" i="18"/>
  <c r="E496" i="18"/>
  <c r="E491" i="18"/>
  <c r="E125" i="18"/>
  <c r="E1433" i="18"/>
  <c r="E1173" i="18"/>
  <c r="E723" i="18"/>
  <c r="E1036" i="18"/>
  <c r="E1860" i="18"/>
  <c r="E1277" i="18"/>
  <c r="E1294" i="18"/>
  <c r="E1214" i="18"/>
  <c r="E1798" i="18"/>
  <c r="E798" i="18"/>
  <c r="E1363" i="18"/>
  <c r="E1106" i="18"/>
  <c r="E1931" i="18"/>
  <c r="E1206" i="18"/>
  <c r="E739" i="18"/>
  <c r="E1575" i="18"/>
  <c r="E1002" i="18"/>
  <c r="E1702" i="18"/>
  <c r="E771" i="18"/>
  <c r="E291" i="18"/>
  <c r="E1457" i="18"/>
  <c r="E1054" i="18"/>
  <c r="E552" i="18"/>
  <c r="E1419" i="18"/>
  <c r="E1171" i="18"/>
  <c r="E1017" i="18"/>
  <c r="E1051" i="18"/>
  <c r="E626" i="18"/>
  <c r="E458" i="18"/>
  <c r="E66" i="18"/>
  <c r="E454" i="18"/>
  <c r="E32" i="18"/>
  <c r="E1917" i="18"/>
  <c r="E1746" i="18"/>
  <c r="E1409" i="18"/>
  <c r="E612" i="18"/>
  <c r="E711" i="18"/>
  <c r="E709" i="18"/>
  <c r="E1717" i="18"/>
  <c r="E389" i="18"/>
  <c r="E1764" i="18"/>
  <c r="E652" i="18"/>
  <c r="E1116" i="18"/>
  <c r="E16" i="18"/>
  <c r="E1219" i="18"/>
  <c r="E1621" i="18"/>
  <c r="E233" i="18"/>
  <c r="E1920" i="18"/>
  <c r="E1326" i="18"/>
  <c r="E1329" i="18"/>
  <c r="E394" i="18"/>
  <c r="E1252" i="18"/>
  <c r="E1843" i="18"/>
  <c r="E1679" i="18"/>
  <c r="E1323" i="18"/>
  <c r="E1670" i="18"/>
  <c r="E1042" i="18"/>
  <c r="E1490" i="18"/>
  <c r="E1980" i="18"/>
  <c r="E980" i="18"/>
  <c r="E1498" i="18"/>
  <c r="E1693" i="18"/>
  <c r="E1697" i="18"/>
  <c r="E914" i="18"/>
  <c r="E351" i="18"/>
  <c r="E1510" i="18"/>
  <c r="E353" i="18"/>
  <c r="E396" i="18"/>
  <c r="E1606" i="18"/>
  <c r="E737" i="18"/>
  <c r="E1060" i="18"/>
  <c r="E1956" i="18"/>
  <c r="E34" i="18"/>
  <c r="E1660" i="18"/>
  <c r="E927" i="18"/>
  <c r="E158" i="18"/>
  <c r="E415" i="18"/>
  <c r="E693" i="18"/>
  <c r="E421" i="18"/>
  <c r="E1376" i="18"/>
  <c r="E1448" i="18"/>
  <c r="E1902" i="18"/>
  <c r="E197" i="18"/>
  <c r="E955" i="18"/>
  <c r="E1981" i="18"/>
  <c r="E1035" i="18"/>
  <c r="E635" i="18"/>
  <c r="E488" i="18"/>
  <c r="E1322" i="18"/>
  <c r="E813" i="18"/>
  <c r="E475" i="18"/>
  <c r="E1281" i="18"/>
  <c r="E35" i="18"/>
  <c r="E1543" i="18"/>
  <c r="E677" i="18"/>
  <c r="E105" i="18"/>
  <c r="E827" i="18"/>
  <c r="E1249" i="18"/>
  <c r="E1517" i="18"/>
  <c r="E455" i="18"/>
  <c r="E565" i="18"/>
  <c r="E557" i="18"/>
  <c r="E1671" i="18"/>
  <c r="E704" i="18"/>
  <c r="E1168" i="18"/>
  <c r="E1897" i="18"/>
  <c r="E1538" i="18"/>
  <c r="E805" i="18"/>
  <c r="E1975" i="18"/>
  <c r="E1750" i="18"/>
  <c r="E1133" i="18"/>
  <c r="E1688" i="18"/>
  <c r="E1139" i="18"/>
  <c r="E895" i="18"/>
  <c r="E1877" i="18"/>
  <c r="E1144" i="18"/>
  <c r="E1221" i="18"/>
  <c r="E1488" i="18"/>
  <c r="E1425" i="18"/>
  <c r="E385" i="18"/>
  <c r="E786" i="18"/>
  <c r="E1135" i="18"/>
  <c r="E1020" i="18"/>
  <c r="E221" i="18"/>
  <c r="E1441" i="18"/>
  <c r="E1372" i="18"/>
  <c r="E1056" i="18"/>
  <c r="E1350" i="18"/>
  <c r="E860" i="18"/>
  <c r="E1039" i="18"/>
  <c r="E1380" i="18"/>
  <c r="E1188" i="18"/>
  <c r="E325" i="18"/>
  <c r="E1516" i="18"/>
  <c r="E1180" i="18"/>
  <c r="E1160" i="18"/>
  <c r="E1947" i="18"/>
  <c r="E1782" i="18"/>
  <c r="E40" i="18"/>
  <c r="E1432" i="18"/>
  <c r="E852" i="18"/>
  <c r="E946" i="18"/>
  <c r="E144" i="18"/>
  <c r="E1184" i="18"/>
  <c r="E1453" i="18"/>
  <c r="E1187" i="18"/>
  <c r="E880" i="18"/>
  <c r="E1218" i="18"/>
  <c r="E1157" i="18"/>
  <c r="E1886" i="18"/>
  <c r="E878" i="18"/>
  <c r="E1274" i="18"/>
  <c r="E748" i="18"/>
  <c r="E193" i="18"/>
  <c r="E1087" i="18"/>
  <c r="E1804" i="18"/>
  <c r="E628" i="18"/>
  <c r="E1893" i="18"/>
  <c r="E485" i="18"/>
  <c r="E1030" i="18"/>
  <c r="E1511" i="18"/>
  <c r="E17" i="18"/>
  <c r="E118" i="18"/>
  <c r="E109" i="18"/>
  <c r="E1446" i="18"/>
  <c r="E973" i="18"/>
  <c r="E1737" i="18"/>
  <c r="E1072" i="18"/>
  <c r="E1502" i="18"/>
  <c r="E1328" i="18"/>
  <c r="E1285" i="18"/>
  <c r="E519" i="18"/>
  <c r="E1075" i="18"/>
  <c r="E1634" i="18"/>
  <c r="E1925" i="18"/>
  <c r="E1851" i="18"/>
  <c r="E1426" i="18"/>
  <c r="E1178" i="18"/>
  <c r="E423" i="18"/>
  <c r="E695" i="18"/>
  <c r="E1926" i="18"/>
  <c r="E836" i="18"/>
  <c r="E1673" i="18"/>
  <c r="E1356" i="18"/>
  <c r="E1811" i="18"/>
  <c r="E1627" i="18"/>
  <c r="E219" i="18"/>
  <c r="E102" i="18"/>
  <c r="E751" i="18"/>
  <c r="E502" i="18"/>
  <c r="E1442" i="18"/>
  <c r="E1607" i="18"/>
  <c r="E905" i="18"/>
  <c r="E1873" i="18"/>
  <c r="E1694" i="18"/>
  <c r="E1745" i="18"/>
  <c r="E1508" i="18"/>
  <c r="E535" i="18"/>
  <c r="E1027" i="18"/>
  <c r="E70" i="18"/>
  <c r="E1950" i="18"/>
  <c r="E847" i="18"/>
  <c r="E1129" i="18"/>
  <c r="E1934" i="18"/>
  <c r="E1823" i="18"/>
  <c r="E673" i="18"/>
  <c r="E250" i="18"/>
  <c r="E1466" i="18"/>
  <c r="E1905" i="18"/>
  <c r="E1338" i="18"/>
  <c r="E1247" i="18"/>
  <c r="E1945" i="18"/>
  <c r="E1919" i="18"/>
  <c r="E729" i="18"/>
  <c r="E202" i="18"/>
  <c r="E139" i="18"/>
  <c r="E1014" i="18"/>
  <c r="E341" i="18"/>
  <c r="E222" i="18"/>
  <c r="E882" i="18"/>
  <c r="E1373" i="18"/>
  <c r="E1892" i="18"/>
  <c r="E1557" i="18"/>
  <c r="E206" i="18"/>
  <c r="E1450" i="18"/>
  <c r="E1513" i="18"/>
  <c r="E1896" i="18"/>
  <c r="E1968" i="18"/>
  <c r="E981" i="18"/>
  <c r="E1320" i="18"/>
  <c r="E279" i="18"/>
  <c r="E664" i="18"/>
  <c r="E1066" i="18"/>
  <c r="E1402" i="18"/>
  <c r="E978" i="18"/>
  <c r="E1107" i="18"/>
  <c r="E1572" i="18"/>
  <c r="E705" i="18"/>
  <c r="E769" i="18"/>
  <c r="E1309" i="18"/>
  <c r="E304" i="18"/>
  <c r="E284" i="18"/>
  <c r="E1611" i="18"/>
  <c r="E24" i="18"/>
  <c r="E138" i="18"/>
  <c r="E142" i="18"/>
  <c r="E1391" i="18"/>
  <c r="E1299" i="18"/>
  <c r="E1312" i="18"/>
  <c r="E707" i="18"/>
  <c r="E88" i="18"/>
  <c r="E1443" i="18"/>
  <c r="E262" i="18"/>
  <c r="E1814" i="18"/>
  <c r="E117" i="18"/>
  <c r="E1800" i="18"/>
  <c r="E286" i="18"/>
  <c r="E281" i="18"/>
  <c r="E1250" i="18"/>
  <c r="E689" i="18"/>
  <c r="E362" i="18"/>
  <c r="E179" i="18"/>
  <c r="E1234" i="18"/>
  <c r="E172" i="18"/>
  <c r="E1965" i="18"/>
  <c r="E433" i="18"/>
  <c r="E1875" i="18"/>
  <c r="E474" i="18"/>
  <c r="E405" i="18"/>
  <c r="E2002" i="18"/>
  <c r="E217" i="18"/>
  <c r="E1046" i="18"/>
  <c r="E522" i="18"/>
  <c r="E773" i="18"/>
  <c r="E1880" i="18"/>
  <c r="E654" i="18"/>
  <c r="E1177" i="18"/>
  <c r="E44" i="18"/>
  <c r="E776" i="18"/>
  <c r="E507" i="18"/>
  <c r="E61" i="18"/>
  <c r="E60" i="18"/>
  <c r="E1940" i="18"/>
  <c r="E1787" i="18"/>
  <c r="E658" i="18"/>
  <c r="E549" i="18"/>
  <c r="E377" i="18"/>
  <c r="E490" i="18"/>
  <c r="E344" i="18"/>
  <c r="E924" i="18"/>
  <c r="E881" i="18"/>
  <c r="E1435" i="18"/>
  <c r="E1240" i="18"/>
  <c r="E1942" i="18"/>
  <c r="E991" i="18"/>
  <c r="E1074" i="18"/>
  <c r="E756" i="18"/>
  <c r="E712" i="18"/>
  <c r="E738" i="18"/>
  <c r="E1812" i="18"/>
  <c r="E1534" i="18"/>
  <c r="E986" i="18"/>
  <c r="E1506" i="18"/>
  <c r="E1861" i="18"/>
  <c r="E846" i="18"/>
  <c r="E336" i="18"/>
  <c r="E645" i="18"/>
  <c r="E851" i="18"/>
  <c r="E872" i="18"/>
  <c r="E232" i="18"/>
  <c r="E390" i="18"/>
  <c r="E1797" i="18"/>
  <c r="E218" i="18"/>
  <c r="E1125" i="18"/>
  <c r="E1722" i="18"/>
  <c r="E580" i="18"/>
  <c r="E1259" i="18"/>
  <c r="E820" i="18"/>
  <c r="E1755" i="18"/>
  <c r="E1003" i="18"/>
  <c r="E1353" i="18"/>
  <c r="E1554" i="18"/>
  <c r="E540" i="18"/>
  <c r="E356" i="18"/>
  <c r="E933" i="18"/>
  <c r="E1916" i="18"/>
  <c r="E898" i="18"/>
  <c r="E555" i="18"/>
  <c r="E753" i="18"/>
  <c r="E1068" i="18"/>
  <c r="E1772" i="18"/>
  <c r="E482" i="18"/>
  <c r="E141" i="18"/>
  <c r="E903" i="18"/>
  <c r="E1955" i="18"/>
  <c r="E717" i="18"/>
  <c r="E251" i="18"/>
  <c r="E716" i="18"/>
  <c r="E182" i="18"/>
  <c r="E1473" i="18"/>
  <c r="E296" i="18"/>
  <c r="E925" i="18"/>
  <c r="E1541" i="18"/>
  <c r="E812" i="18"/>
  <c r="E364" i="18"/>
  <c r="E330" i="18"/>
  <c r="E1095" i="18"/>
  <c r="E936" i="18"/>
  <c r="E937" i="18"/>
  <c r="E123" i="18"/>
  <c r="E220" i="18"/>
  <c r="E1084" i="18"/>
  <c r="E447" i="18"/>
  <c r="E1132" i="18"/>
  <c r="E554" i="18"/>
  <c r="E1495" i="18"/>
  <c r="E747" i="18"/>
  <c r="E481" i="18"/>
  <c r="E1996" i="18"/>
  <c r="E1300" i="18"/>
  <c r="E676" i="18"/>
  <c r="E562" i="18"/>
  <c r="E862" i="18"/>
  <c r="E516" i="18"/>
  <c r="E1232" i="18"/>
  <c r="E1610" i="18"/>
  <c r="E1960" i="18"/>
  <c r="E1271" i="18"/>
  <c r="E1005" i="18"/>
  <c r="E959" i="18"/>
  <c r="E1282" i="18"/>
  <c r="E1589" i="18"/>
  <c r="E586" i="18"/>
  <c r="E1771" i="18"/>
  <c r="E967" i="18"/>
  <c r="E456" i="18"/>
  <c r="E1000" i="18"/>
  <c r="E1301" i="18"/>
  <c r="E1100" i="18"/>
  <c r="E392" i="18"/>
  <c r="E1447" i="18"/>
  <c r="E1630" i="18"/>
  <c r="E539" i="18"/>
  <c r="E979" i="18"/>
  <c r="E1305" i="18"/>
  <c r="E136" i="18"/>
  <c r="E120" i="18"/>
  <c r="E546" i="18"/>
  <c r="E816" i="18"/>
  <c r="E1596" i="18"/>
  <c r="E1117" i="18"/>
  <c r="E133" i="18"/>
  <c r="E1633" i="18"/>
  <c r="E263" i="18"/>
  <c r="E697" i="18"/>
  <c r="E1967" i="18"/>
  <c r="E1459" i="18"/>
  <c r="E1423" i="18"/>
  <c r="E329" i="18"/>
  <c r="E1159" i="18"/>
  <c r="E670" i="18"/>
  <c r="E641" i="18"/>
  <c r="E1069" i="18"/>
  <c r="E59" i="18"/>
  <c r="E1359" i="18"/>
  <c r="E1296" i="18"/>
  <c r="E1421" i="18"/>
  <c r="E345" i="18"/>
  <c r="E1369" i="18"/>
  <c r="E525" i="18"/>
  <c r="E1643" i="18"/>
  <c r="E469" i="18"/>
  <c r="E1124" i="18"/>
  <c r="E1478" i="18"/>
  <c r="E93" i="18"/>
  <c r="E916" i="18"/>
  <c r="E310" i="18"/>
  <c r="E1185" i="18"/>
  <c r="E1131" i="18"/>
  <c r="E1620" i="18"/>
  <c r="E611" i="18"/>
  <c r="E1561" i="18"/>
  <c r="E1412" i="18"/>
  <c r="E1906" i="18"/>
  <c r="E1865" i="18"/>
  <c r="E1664" i="18"/>
  <c r="E793" i="18"/>
  <c r="E990" i="18"/>
  <c r="E855" i="18"/>
  <c r="E1536" i="18"/>
  <c r="E438" i="18"/>
  <c r="E1362" i="18"/>
  <c r="E1317" i="18"/>
  <c r="E572" i="18"/>
  <c r="E1267" i="18"/>
  <c r="E1050" i="18"/>
  <c r="E1846" i="18"/>
  <c r="E691" i="18"/>
  <c r="E51" i="18"/>
  <c r="E1885" i="18"/>
  <c r="E889" i="18"/>
  <c r="E1560" i="18"/>
  <c r="E466" i="18"/>
  <c r="E1825" i="18"/>
  <c r="E808" i="18"/>
  <c r="E413" i="18"/>
  <c r="E841" i="18"/>
  <c r="E183" i="18"/>
  <c r="E1895" i="18"/>
  <c r="E1390" i="18"/>
  <c r="E1357" i="18"/>
  <c r="E1291" i="18"/>
  <c r="E913" i="18"/>
  <c r="E1907" i="18"/>
  <c r="E1640" i="18"/>
  <c r="E1779" i="18"/>
  <c r="E560" i="18"/>
  <c r="E1705" i="18"/>
  <c r="E929" i="18"/>
  <c r="E690" i="18"/>
  <c r="E647" i="18"/>
  <c r="E1979" i="18"/>
  <c r="E1983" i="18"/>
  <c r="E1064" i="18"/>
  <c r="E499" i="18"/>
  <c r="E459" i="18"/>
  <c r="E1284" i="18"/>
  <c r="E1646" i="18"/>
  <c r="E167" i="18"/>
  <c r="E631" i="18"/>
  <c r="E744" i="18"/>
  <c r="E110" i="18"/>
  <c r="E1749" i="18"/>
  <c r="E842" i="18"/>
  <c r="E1015" i="18"/>
  <c r="E1574" i="18"/>
  <c r="E1331" i="18"/>
  <c r="E1310" i="18"/>
  <c r="E646" i="18"/>
  <c r="E1590" i="18"/>
  <c r="E672" i="18"/>
  <c r="E441" i="18"/>
  <c r="E686" i="18"/>
  <c r="E301" i="18"/>
  <c r="E684" i="18"/>
  <c r="E1205" i="18"/>
  <c r="E622" i="18"/>
  <c r="E620" i="18"/>
  <c r="E919" i="18"/>
  <c r="E1077" i="18"/>
  <c r="E1340" i="18"/>
  <c r="E1704" i="18"/>
  <c r="E198" i="18"/>
  <c r="E161" i="18"/>
  <c r="E276" i="18"/>
  <c r="E1163" i="18"/>
  <c r="E1592" i="18"/>
  <c r="E280" i="18"/>
  <c r="E2000" i="18"/>
  <c r="E1666" i="18"/>
  <c r="E1175" i="18"/>
  <c r="E1840" i="18"/>
  <c r="E1153" i="18"/>
  <c r="E671" i="18"/>
  <c r="E1813" i="18"/>
  <c r="E285" i="18"/>
  <c r="E1266" i="18"/>
  <c r="E733" i="18"/>
  <c r="E1928" i="18"/>
  <c r="E119" i="18"/>
  <c r="E617" i="18"/>
  <c r="E1870" i="18"/>
  <c r="E890" i="18"/>
  <c r="E1308" i="18"/>
  <c r="E416" i="18"/>
  <c r="E1961" i="18"/>
  <c r="E1203" i="18"/>
  <c r="E1793" i="18"/>
  <c r="E1909" i="18"/>
  <c r="E10" i="18"/>
  <c r="E1662" i="18"/>
  <c r="E1468" i="18"/>
  <c r="E1154" i="18"/>
  <c r="E381" i="18"/>
  <c r="E1053" i="18"/>
  <c r="E1615" i="18"/>
  <c r="E638" i="18"/>
  <c r="E402" i="18"/>
  <c r="E1248" i="18"/>
  <c r="E228" i="18"/>
  <c r="E393" i="18"/>
  <c r="E1844" i="18"/>
  <c r="E1891" i="18"/>
  <c r="E822" i="18"/>
  <c r="E1342" i="18"/>
  <c r="E1167" i="18"/>
  <c r="E755" i="18"/>
  <c r="E1830" i="18"/>
  <c r="E1387" i="18"/>
  <c r="E1958" i="18"/>
  <c r="E511" i="18"/>
  <c r="E728" i="18"/>
  <c r="E566" i="18"/>
  <c r="E587" i="18"/>
  <c r="E472" i="18"/>
  <c r="E726" i="18"/>
  <c r="E1748" i="18"/>
  <c r="E170" i="18"/>
  <c r="E404" i="18"/>
  <c r="E1493" i="18"/>
  <c r="E1108" i="18"/>
  <c r="E1628" i="18"/>
  <c r="E1032" i="18"/>
  <c r="E900" i="18"/>
  <c r="E442" i="18"/>
  <c r="E1394" i="18"/>
  <c r="E1112" i="18"/>
  <c r="E1667" i="18"/>
  <c r="E669" i="18"/>
  <c r="E428" i="18"/>
  <c r="E298" i="18"/>
  <c r="E1669" i="18"/>
  <c r="E411" i="18"/>
  <c r="E1471" i="18"/>
  <c r="E789" i="18"/>
  <c r="E1371" i="18"/>
  <c r="E1304" i="18"/>
  <c r="E427" i="18"/>
  <c r="E885" i="18"/>
  <c r="E795" i="18"/>
  <c r="E1653" i="18"/>
  <c r="E1354" i="18"/>
  <c r="E1970" i="18"/>
  <c r="E912" i="18"/>
  <c r="E863" i="18"/>
  <c r="E1158" i="18"/>
  <c r="E724" i="18"/>
  <c r="E1264" i="18"/>
  <c r="E149" i="18"/>
  <c r="E201" i="18"/>
  <c r="E719" i="18"/>
  <c r="E483" i="18"/>
  <c r="E982" i="18"/>
  <c r="E28" i="18"/>
  <c r="E1484" i="18"/>
  <c r="E618" i="18"/>
  <c r="E1270" i="18"/>
  <c r="E287" i="18"/>
  <c r="E108" i="18"/>
  <c r="E624" i="18"/>
  <c r="E1165" i="18"/>
  <c r="E1082" i="18"/>
  <c r="E1522" i="18"/>
  <c r="E1460" i="18"/>
  <c r="E1189" i="18"/>
  <c r="E792" i="18"/>
  <c r="E333" i="18"/>
  <c r="E1142" i="18"/>
  <c r="E1202" i="18"/>
  <c r="E935" i="18"/>
  <c r="E1480" i="18"/>
  <c r="E1268" i="18"/>
  <c r="E1910" i="18"/>
  <c r="E1868" i="18"/>
  <c r="E1777" i="18"/>
  <c r="E359" i="18"/>
  <c r="E953" i="18"/>
  <c r="E1063" i="18"/>
  <c r="E1130" i="18"/>
  <c r="E1048" i="18"/>
  <c r="E1625" i="18"/>
  <c r="E877" i="18"/>
  <c r="E1099" i="18"/>
  <c r="E754" i="18"/>
  <c r="E1723" i="18"/>
  <c r="E1098" i="18"/>
  <c r="E932" i="18"/>
  <c r="E124" i="18"/>
  <c r="E205" i="18"/>
  <c r="E31" i="18"/>
  <c r="E1649" i="18"/>
  <c r="E899" i="18"/>
  <c r="E1416" i="18"/>
  <c r="E63" i="18"/>
  <c r="E309" i="18"/>
  <c r="E1470" i="18"/>
  <c r="E265" i="18"/>
  <c r="E998" i="18"/>
  <c r="E1244" i="18"/>
  <c r="E1505" i="18"/>
  <c r="E1582" i="18"/>
  <c r="E708" i="18"/>
  <c r="E590" i="18"/>
  <c r="E1618" i="18"/>
  <c r="E956" i="18"/>
  <c r="E1969" i="18"/>
  <c r="E775" i="18"/>
  <c r="E542" i="18"/>
  <c r="E54" i="18"/>
  <c r="E1013" i="18"/>
  <c r="E1122" i="18"/>
  <c r="E807" i="18"/>
  <c r="E1011" i="18"/>
  <c r="E1862" i="18"/>
  <c r="E207" i="18"/>
  <c r="E629" i="18"/>
  <c r="E840" i="18"/>
  <c r="E832" i="18"/>
  <c r="E361" i="18"/>
  <c r="E1788" i="18"/>
  <c r="E1948" i="18"/>
  <c r="E1485" i="18"/>
  <c r="E1614" i="18"/>
  <c r="E468" i="18"/>
  <c r="E1427" i="18"/>
  <c r="E589" i="18"/>
  <c r="E1261" i="18"/>
  <c r="E999" i="18"/>
  <c r="E595" i="18"/>
  <c r="E1668" i="18"/>
  <c r="E911" i="18"/>
  <c r="E765" i="18"/>
  <c r="E1871" i="18"/>
  <c r="E674" i="18"/>
  <c r="E1263" i="18"/>
  <c r="E1759" i="18"/>
  <c r="E1540" i="18"/>
  <c r="E893" i="18"/>
  <c r="E1343" i="18"/>
  <c r="E917" i="18"/>
  <c r="E922" i="18"/>
  <c r="E1854" i="18"/>
  <c r="E825" i="18"/>
  <c r="E380" i="18"/>
  <c r="E1821" i="18"/>
  <c r="E1388" i="18"/>
  <c r="E1330" i="18"/>
  <c r="E845" i="18"/>
  <c r="E1059" i="18"/>
  <c r="E1826" i="18"/>
  <c r="E1528" i="18"/>
  <c r="E943" i="18"/>
  <c r="E339" i="18"/>
  <c r="E830" i="18"/>
  <c r="E1057" i="18"/>
  <c r="E752" i="18"/>
  <c r="E1603" i="18"/>
  <c r="E1894" i="18"/>
  <c r="E571" i="18"/>
  <c r="E1318" i="18"/>
  <c r="E270" i="18"/>
  <c r="E1623" i="18"/>
  <c r="E1033" i="18"/>
  <c r="E1462" i="18"/>
  <c r="E1414" i="18"/>
  <c r="E609" i="18"/>
  <c r="E368" i="18"/>
  <c r="E1681" i="18"/>
  <c r="E168" i="18"/>
  <c r="E1472" i="18"/>
  <c r="E551" i="18"/>
  <c r="E759" i="18"/>
  <c r="E312" i="18"/>
  <c r="E814" i="18"/>
  <c r="E1544" i="18"/>
  <c r="E417" i="18"/>
  <c r="E357" i="18"/>
  <c r="E1292" i="18"/>
  <c r="E114" i="18"/>
  <c r="E450" i="18"/>
  <c r="E1600" i="18"/>
  <c r="E854" i="18"/>
  <c r="E1071" i="18"/>
  <c r="E887" i="18"/>
  <c r="E1047" i="18"/>
  <c r="E1795" i="18"/>
  <c r="E1556" i="18"/>
  <c r="E1155" i="18"/>
  <c r="E1657" i="18"/>
  <c r="E48" i="18"/>
  <c r="E1143" i="18"/>
  <c r="E950" i="18"/>
  <c r="E643" i="18"/>
  <c r="E1201" i="18"/>
  <c r="E1398" i="18"/>
  <c r="E1364" i="18"/>
  <c r="E419" i="18"/>
  <c r="E1954" i="18"/>
  <c r="E1806" i="18"/>
  <c r="E761" i="18"/>
  <c r="E527" i="18"/>
  <c r="E1150" i="18"/>
  <c r="E939" i="18"/>
  <c r="E532" i="18"/>
  <c r="E294" i="18"/>
  <c r="E62" i="18"/>
  <c r="E297" i="18"/>
  <c r="E188" i="18"/>
  <c r="E901" i="18"/>
  <c r="E1935" i="18"/>
  <c r="E374" i="18"/>
  <c r="E258" i="18"/>
  <c r="E801" i="18"/>
  <c r="E1619" i="18"/>
  <c r="E510" i="18"/>
  <c r="E1932" i="18"/>
  <c r="E395" i="18"/>
  <c r="E1566" i="18"/>
  <c r="E942" i="18"/>
  <c r="E817" i="18"/>
  <c r="E1734" i="18"/>
  <c r="E1526" i="18"/>
  <c r="E1126" i="18"/>
  <c r="E818" i="18"/>
  <c r="E1479" i="18"/>
  <c r="E1461" i="18"/>
  <c r="E1819" i="18"/>
  <c r="E1883" i="18"/>
  <c r="E58" i="18"/>
  <c r="E346" i="18"/>
  <c r="E844" i="18"/>
  <c r="E886" i="18"/>
  <c r="E1341" i="18"/>
  <c r="E6" i="18"/>
  <c r="E509" i="18"/>
  <c r="E1174" i="18"/>
  <c r="E648" i="18"/>
  <c r="E1856" i="18"/>
  <c r="E1736" i="18"/>
  <c r="E928" i="18"/>
  <c r="E964" i="18"/>
  <c r="E637" i="18"/>
  <c r="E246" i="18"/>
  <c r="E1591" i="18"/>
  <c r="E1055" i="18"/>
  <c r="E983" i="18"/>
  <c r="E1141" i="18"/>
  <c r="E319" i="18"/>
  <c r="E269" i="18"/>
  <c r="E1382" i="18"/>
  <c r="E1346" i="18"/>
  <c r="E1220" i="18"/>
  <c r="E985" i="18"/>
  <c r="E1465" i="18"/>
  <c r="E1199" i="18"/>
  <c r="E826" i="18"/>
  <c r="E1721" i="18"/>
  <c r="E1010" i="18"/>
  <c r="E1744" i="18"/>
  <c r="E1863" i="18"/>
  <c r="E1384" i="18"/>
  <c r="E1367" i="18"/>
  <c r="E467" i="18"/>
  <c r="E1839" i="18"/>
  <c r="E75" i="18"/>
  <c r="E1545" i="18"/>
  <c r="E45" i="18"/>
  <c r="E873" i="18"/>
  <c r="E731" i="18"/>
  <c r="E1727" i="18"/>
  <c r="E1429" i="18"/>
  <c r="E1200" i="18"/>
  <c r="E453" i="18"/>
  <c r="E1314" i="18"/>
  <c r="E1654" i="18"/>
  <c r="E781" i="18"/>
  <c r="E623" i="18"/>
  <c r="E1210" i="18"/>
  <c r="E1567" i="18"/>
  <c r="E1440" i="18"/>
  <c r="E14" i="18"/>
  <c r="E909" i="18"/>
  <c r="E823" i="18"/>
  <c r="E1118" i="18"/>
  <c r="E157" i="18"/>
  <c r="E186" i="18"/>
  <c r="E452" i="18"/>
  <c r="E236" i="18"/>
  <c r="E700" i="18"/>
  <c r="E1395" i="18"/>
  <c r="E457" i="18"/>
  <c r="E225" i="18"/>
  <c r="E1101" i="18"/>
  <c r="E1855" i="18"/>
  <c r="E1647" i="18"/>
  <c r="E570" i="18"/>
  <c r="E1768" i="18"/>
  <c r="E984" i="18"/>
  <c r="E1499" i="18"/>
  <c r="E1512" i="18"/>
  <c r="E1515" i="18"/>
  <c r="E1223" i="18"/>
  <c r="E1636" i="18"/>
  <c r="E894" i="18"/>
  <c r="E255" i="18"/>
  <c r="E730" i="18"/>
  <c r="E1061" i="18"/>
  <c r="E797" i="18"/>
  <c r="E492" i="18"/>
  <c r="E1971" i="18"/>
  <c r="E1400" i="18"/>
  <c r="E210" i="18"/>
  <c r="E410" i="18"/>
  <c r="E1730" i="18"/>
  <c r="E777" i="18"/>
  <c r="E831" i="18"/>
  <c r="E299" i="18"/>
  <c r="E1029" i="18"/>
  <c r="E861" i="18"/>
  <c r="E1807" i="18"/>
  <c r="E436" i="18"/>
  <c r="E43" i="18"/>
  <c r="E146" i="18"/>
  <c r="E685" i="18"/>
  <c r="E1995" i="18"/>
  <c r="E865" i="18"/>
  <c r="E1374" i="18"/>
  <c r="E651" i="18"/>
  <c r="E1389" i="18"/>
  <c r="E829" i="18"/>
  <c r="E388" i="18"/>
  <c r="E931" i="18"/>
  <c r="E665" i="18"/>
  <c r="E1735" i="18"/>
  <c r="E1551" i="18"/>
  <c r="E1332" i="18"/>
  <c r="E247" i="18"/>
  <c r="E175" i="18"/>
  <c r="E1257" i="18"/>
  <c r="E1121" i="18"/>
  <c r="E1088" i="18"/>
  <c r="E1195" i="18"/>
  <c r="E995" i="18"/>
  <c r="E597" i="18"/>
  <c r="E883" i="18"/>
  <c r="E273" i="18"/>
  <c r="E200" i="18"/>
  <c r="E968" i="18"/>
  <c r="E1004" i="18"/>
  <c r="E1176" i="18"/>
  <c r="E1833" i="18"/>
  <c r="E74" i="18"/>
  <c r="E1196" i="18"/>
  <c r="E1957" i="18"/>
  <c r="E1609" i="18"/>
  <c r="E958" i="18"/>
  <c r="E1579" i="18"/>
  <c r="E1858" i="18"/>
  <c r="E1474" i="18"/>
  <c r="E445" i="18"/>
  <c r="E1044" i="18"/>
  <c r="E834" i="18"/>
  <c r="E1449" i="18"/>
  <c r="E762" i="18"/>
  <c r="E1413" i="18"/>
  <c r="E300" i="18"/>
  <c r="E722" i="18"/>
  <c r="E121" i="18"/>
  <c r="E696" i="18"/>
  <c r="E1491" i="18"/>
  <c r="E1741" i="18"/>
  <c r="E1838" i="18"/>
  <c r="E215" i="18"/>
  <c r="E332" i="18"/>
  <c r="E1644" i="18"/>
  <c r="E398" i="18"/>
  <c r="E790" i="18"/>
  <c r="E180" i="18"/>
  <c r="E1876" i="18"/>
  <c r="E1914" i="18"/>
  <c r="E53" i="18"/>
  <c r="E1781" i="18"/>
  <c r="E1570" i="18"/>
  <c r="E8" i="18"/>
  <c r="E1211" i="18"/>
  <c r="E1929" i="18"/>
  <c r="E1692" i="18"/>
  <c r="E292" i="18"/>
  <c r="E774" i="18"/>
  <c r="E713" i="18"/>
  <c r="E1295" i="18"/>
  <c r="E607" i="18"/>
  <c r="E824" i="18"/>
  <c r="E835" i="18"/>
  <c r="E1415" i="18"/>
  <c r="E1852" i="18"/>
  <c r="E1375" i="18"/>
  <c r="E1937" i="18"/>
  <c r="E191" i="18"/>
  <c r="E367" i="18"/>
  <c r="E1553" i="18"/>
  <c r="E523" i="18"/>
  <c r="E1293" i="18"/>
  <c r="E239" i="18"/>
  <c r="E1222" i="18"/>
  <c r="E921" i="18"/>
  <c r="E471" i="18"/>
  <c r="E36" i="18"/>
  <c r="E1808" i="18"/>
  <c r="E636" i="18"/>
  <c r="E1152" i="18"/>
  <c r="E129" i="18"/>
  <c r="E948" i="18"/>
  <c r="E391" i="18"/>
  <c r="E1043" i="18"/>
  <c r="E1672" i="18"/>
  <c r="E112" i="18"/>
  <c r="E1136" i="18"/>
  <c r="E864" i="18"/>
  <c r="E1990" i="18"/>
  <c r="E949" i="18"/>
  <c r="E988" i="18"/>
  <c r="E800" i="18"/>
  <c r="E371" i="18"/>
  <c r="E1256" i="18"/>
  <c r="E655" i="18"/>
  <c r="E951" i="18"/>
  <c r="AY306" i="1"/>
  <c r="AX303" i="1"/>
  <c r="AY270" i="1"/>
  <c r="AX267" i="1"/>
  <c r="AY234" i="1"/>
  <c r="AX231" i="1"/>
  <c r="AY198" i="1"/>
  <c r="AX195" i="1"/>
  <c r="AY216" i="1"/>
  <c r="AY261" i="1"/>
  <c r="AX189" i="1"/>
  <c r="AX264" i="1"/>
  <c r="AY309" i="1"/>
  <c r="AX306" i="1"/>
  <c r="AY273" i="1"/>
  <c r="AX270" i="1"/>
  <c r="AY237" i="1"/>
  <c r="AX234" i="1"/>
  <c r="AY201" i="1"/>
  <c r="AX198" i="1"/>
  <c r="AY252" i="1"/>
  <c r="AX192" i="1"/>
  <c r="AY312" i="1"/>
  <c r="AX309" i="1"/>
  <c r="AY276" i="1"/>
  <c r="AX273" i="1"/>
  <c r="AY240" i="1"/>
  <c r="AX237" i="1"/>
  <c r="AY204" i="1"/>
  <c r="AX201" i="1"/>
  <c r="AX285" i="1"/>
  <c r="AX249" i="1"/>
  <c r="AX213" i="1"/>
  <c r="AY315" i="1"/>
  <c r="AX312" i="1"/>
  <c r="AY279" i="1"/>
  <c r="AX276" i="1"/>
  <c r="AY243" i="1"/>
  <c r="AX240" i="1"/>
  <c r="AY207" i="1"/>
  <c r="AX204" i="1"/>
  <c r="AY225" i="1"/>
  <c r="AX297" i="1"/>
  <c r="AY267" i="1"/>
  <c r="AY318" i="1"/>
  <c r="AX315" i="1"/>
  <c r="AT314" i="1" s="1"/>
  <c r="AY282" i="1"/>
  <c r="AX279" i="1"/>
  <c r="AY246" i="1"/>
  <c r="AX243" i="1"/>
  <c r="AY210" i="1"/>
  <c r="AX207" i="1"/>
  <c r="AY180" i="1"/>
  <c r="AX177" i="1"/>
  <c r="AX222" i="1"/>
  <c r="AX186" i="1"/>
  <c r="AY228" i="1"/>
  <c r="AX225" i="1"/>
  <c r="AY192" i="1"/>
  <c r="AY231" i="1"/>
  <c r="AX318" i="1"/>
  <c r="AY285" i="1"/>
  <c r="AX282" i="1"/>
  <c r="AY249" i="1"/>
  <c r="AX246" i="1"/>
  <c r="AY213" i="1"/>
  <c r="AX210" i="1"/>
  <c r="AY177" i="1"/>
  <c r="AY288" i="1"/>
  <c r="AX228" i="1"/>
  <c r="AY291" i="1"/>
  <c r="AX288" i="1"/>
  <c r="AY255" i="1"/>
  <c r="AX252" i="1"/>
  <c r="AY219" i="1"/>
  <c r="AX216" i="1"/>
  <c r="AY183" i="1"/>
  <c r="AX180" i="1"/>
  <c r="AY258" i="1"/>
  <c r="AY222" i="1"/>
  <c r="AX219" i="1"/>
  <c r="AY186" i="1"/>
  <c r="AY297" i="1"/>
  <c r="AX294" i="1"/>
  <c r="AX258" i="1"/>
  <c r="AY189" i="1"/>
  <c r="AY264" i="1"/>
  <c r="AY303" i="1"/>
  <c r="AX300" i="1"/>
  <c r="AY294" i="1"/>
  <c r="AX291" i="1"/>
  <c r="AX255" i="1"/>
  <c r="AX183" i="1"/>
  <c r="AY300" i="1"/>
  <c r="AX261" i="1"/>
  <c r="AY195" i="1"/>
  <c r="E1674" i="18"/>
  <c r="AY153" i="1"/>
  <c r="AX150" i="1"/>
  <c r="AY144" i="1"/>
  <c r="AX147" i="1"/>
  <c r="AY156" i="1"/>
  <c r="AX153" i="1"/>
  <c r="AY150" i="1"/>
  <c r="AY159" i="1"/>
  <c r="AX156" i="1"/>
  <c r="AY162" i="1"/>
  <c r="AX159" i="1"/>
  <c r="AX174" i="1"/>
  <c r="AY165" i="1"/>
  <c r="AX162" i="1"/>
  <c r="AX144" i="1"/>
  <c r="AY168" i="1"/>
  <c r="AX165" i="1"/>
  <c r="AY171" i="1"/>
  <c r="AX168" i="1"/>
  <c r="AY174" i="1"/>
  <c r="AX171" i="1"/>
  <c r="AY147" i="1"/>
  <c r="E1216" i="18"/>
  <c r="E1021" i="18"/>
  <c r="E338" i="18"/>
  <c r="E153" i="18"/>
  <c r="E558" i="18"/>
  <c r="E1518" i="18"/>
  <c r="E1265" i="18"/>
  <c r="E1258" i="18"/>
  <c r="E1146" i="18"/>
  <c r="E1456" i="18"/>
  <c r="E1992" i="18"/>
  <c r="E794" i="18"/>
  <c r="E1492" i="18"/>
  <c r="E871" i="18"/>
  <c r="E477" i="18"/>
  <c r="E278" i="18"/>
  <c r="E1599" i="18"/>
  <c r="E644" i="18"/>
  <c r="E616" i="18"/>
  <c r="E1683" i="18"/>
  <c r="E1269" i="18"/>
  <c r="E720" i="18"/>
  <c r="E1757" i="18"/>
  <c r="E1716" i="18"/>
  <c r="E1034" i="18"/>
  <c r="E888" i="18"/>
  <c r="E234" i="18"/>
  <c r="E1018" i="18"/>
  <c r="E1585" i="18"/>
  <c r="E1297" i="18"/>
  <c r="E1273" i="18"/>
  <c r="E41" i="18"/>
  <c r="E529" i="18"/>
  <c r="E1548" i="18"/>
  <c r="E1290" i="18"/>
  <c r="E923" i="18"/>
  <c r="E1978" i="18"/>
  <c r="E1393" i="18"/>
  <c r="E1149" i="18"/>
  <c r="E1119" i="18"/>
  <c r="E1529" i="18"/>
  <c r="E235" i="18"/>
  <c r="E710" i="18"/>
  <c r="E406" i="18"/>
  <c r="E1828" i="18"/>
  <c r="E1650" i="18"/>
  <c r="E326" i="18"/>
  <c r="E804" i="18"/>
  <c r="E1070" i="18"/>
  <c r="E101" i="18"/>
  <c r="E1576" i="18"/>
  <c r="E1337" i="18"/>
  <c r="E926" i="18"/>
  <c r="E1023" i="18"/>
  <c r="E1145" i="18"/>
  <c r="E1922" i="18"/>
  <c r="E55" i="18"/>
  <c r="E575" i="18"/>
  <c r="E1073" i="18"/>
  <c r="E857" i="18"/>
  <c r="E373" i="18"/>
  <c r="E1166" i="18"/>
  <c r="E1012" i="18"/>
  <c r="E1921" i="18"/>
  <c r="E749" i="18"/>
  <c r="E253" i="18"/>
  <c r="E819" i="18"/>
  <c r="E1383" i="18"/>
  <c r="E397" i="18"/>
  <c r="E1333" i="18"/>
  <c r="E868" i="18"/>
  <c r="E632" i="18"/>
  <c r="E46" i="18"/>
  <c r="E1507" i="18"/>
  <c r="E12" i="18"/>
  <c r="E1521" i="18"/>
  <c r="E550" i="18"/>
  <c r="E1629" i="18"/>
  <c r="E544" i="18"/>
  <c r="E71" i="18"/>
  <c r="E1315" i="18"/>
  <c r="E941" i="18"/>
  <c r="E578" i="18"/>
  <c r="E1608" i="18"/>
  <c r="E573" i="18"/>
  <c r="E1676" i="18"/>
  <c r="E896" i="18"/>
  <c r="E194" i="18"/>
  <c r="E1451" i="18"/>
  <c r="E892" i="18"/>
  <c r="E683" i="18"/>
  <c r="E27" i="18"/>
  <c r="E735" i="18"/>
  <c r="E1785" i="18"/>
  <c r="E1708" i="18"/>
  <c r="E282" i="18"/>
  <c r="E106" i="18"/>
  <c r="E1065" i="18"/>
  <c r="E163" i="18"/>
  <c r="E506" i="18"/>
  <c r="E1597" i="18"/>
  <c r="E1233" i="18"/>
  <c r="E1212" i="18"/>
  <c r="E843" i="18"/>
  <c r="E1867" i="18"/>
  <c r="E268" i="18"/>
  <c r="E1228" i="18"/>
  <c r="E1081" i="18"/>
  <c r="E1345" i="18"/>
  <c r="E150" i="18"/>
  <c r="E725" i="18"/>
  <c r="E64" i="18"/>
  <c r="E1242" i="18"/>
  <c r="E536" i="18"/>
  <c r="E849" i="18"/>
  <c r="E432" i="18"/>
  <c r="E87" i="18"/>
  <c r="E1114" i="18"/>
  <c r="E1900" i="18"/>
  <c r="E1090" i="18"/>
  <c r="E85" i="18"/>
  <c r="E355" i="18"/>
  <c r="E768" i="18"/>
  <c r="E938" i="18"/>
  <c r="E780" i="18"/>
  <c r="E318" i="18"/>
  <c r="E904" i="18"/>
  <c r="E1989" i="18"/>
  <c r="E131" i="18"/>
  <c r="E1147" i="18"/>
  <c r="E859" i="18"/>
  <c r="E1700" i="18"/>
  <c r="E229" i="18"/>
  <c r="E211" i="18"/>
  <c r="E727" i="18"/>
  <c r="E891" i="18"/>
  <c r="E766" i="18"/>
  <c r="E1361" i="18"/>
  <c r="E1405" i="18"/>
  <c r="E1156" i="18"/>
  <c r="E1962" i="18"/>
  <c r="E1410" i="18"/>
  <c r="E1019" i="18"/>
  <c r="E1335" i="18"/>
  <c r="E1377" i="18"/>
  <c r="E1037" i="18"/>
  <c r="E963" i="18"/>
  <c r="E1613" i="18"/>
  <c r="E972" i="18"/>
  <c r="E26" i="18"/>
  <c r="E1109" i="18"/>
  <c r="E1598" i="18"/>
  <c r="E1306" i="18"/>
  <c r="E25" i="18"/>
  <c r="E1091" i="18"/>
  <c r="E785" i="18"/>
  <c r="E15" i="18"/>
  <c r="E420" i="18"/>
  <c r="E703" i="18"/>
  <c r="E605" i="18"/>
  <c r="E1626" i="18"/>
  <c r="E1007" i="18"/>
  <c r="E1024" i="18"/>
  <c r="E30" i="18"/>
  <c r="E352" i="18"/>
  <c r="E463" i="18"/>
  <c r="E363" i="18"/>
  <c r="E1707" i="18"/>
  <c r="E1397" i="18"/>
  <c r="E1006" i="18"/>
  <c r="E1008" i="18"/>
  <c r="E99" i="18"/>
  <c r="E514" i="18"/>
  <c r="E547" i="18"/>
  <c r="E809" i="18"/>
  <c r="E383" i="18"/>
  <c r="E763" i="18"/>
  <c r="E154" i="18"/>
  <c r="E1831" i="18"/>
  <c r="E680" i="18"/>
  <c r="E1497" i="18"/>
  <c r="E478" i="18"/>
  <c r="E372" i="18"/>
  <c r="E1740" i="18"/>
  <c r="E1696" i="18"/>
  <c r="E1991" i="18"/>
  <c r="E113" i="18"/>
  <c r="E639" i="18"/>
  <c r="E1509" i="18"/>
  <c r="E431" i="18"/>
  <c r="E1272" i="18"/>
  <c r="E1246" i="18"/>
  <c r="E743" i="18"/>
  <c r="E1097" i="18"/>
  <c r="E1847" i="18"/>
  <c r="E782" i="18"/>
  <c r="E65" i="18"/>
  <c r="E504" i="18"/>
  <c r="E1476" i="18"/>
  <c r="E1711" i="18"/>
  <c r="E975" i="18"/>
  <c r="E1102" i="18"/>
  <c r="E1134" i="18"/>
  <c r="E601" i="18"/>
  <c r="E1695" i="18"/>
  <c r="E500" i="18"/>
  <c r="E103" i="18"/>
  <c r="E266" i="18"/>
  <c r="E50" i="18"/>
  <c r="E718" i="18"/>
  <c r="E137" i="18"/>
  <c r="E465" i="18"/>
  <c r="E1690" i="18"/>
  <c r="E1770" i="18"/>
  <c r="E530" i="18"/>
  <c r="E111" i="18"/>
  <c r="E1348" i="18"/>
  <c r="E1162" i="18"/>
  <c r="E559" i="18"/>
  <c r="E969" i="18"/>
  <c r="E1836" i="18"/>
  <c r="E1915" i="18"/>
  <c r="E627" i="18"/>
  <c r="E208" i="18"/>
  <c r="E1094" i="18"/>
  <c r="E1500" i="18"/>
  <c r="E1325" i="18"/>
  <c r="E1287" i="18"/>
  <c r="E115" i="18"/>
  <c r="E1482" i="18"/>
  <c r="E1194" i="18"/>
  <c r="E1651" i="18"/>
  <c r="E1809" i="18"/>
  <c r="E1791" i="18"/>
  <c r="E1241" i="18"/>
  <c r="E1172" i="18"/>
  <c r="E1052" i="18"/>
  <c r="E526" i="18"/>
  <c r="E1890" i="18"/>
  <c r="E37" i="18"/>
  <c r="E541" i="18"/>
  <c r="E1573" i="18"/>
  <c r="E856" i="18"/>
  <c r="E1710" i="18"/>
  <c r="E1743" i="18"/>
  <c r="E1422" i="18"/>
  <c r="E1904" i="18"/>
  <c r="E1531" i="18"/>
  <c r="E1183" i="18"/>
  <c r="E461" i="18"/>
  <c r="E784" i="18"/>
  <c r="E1635" i="18"/>
  <c r="E604" i="18"/>
  <c r="E694" i="18"/>
  <c r="E1520" i="18"/>
  <c r="E1547" i="18"/>
  <c r="E435" i="18"/>
  <c r="E564" i="18"/>
  <c r="E1208" i="18"/>
  <c r="E462" i="18"/>
  <c r="E594" i="18"/>
  <c r="E224" i="18"/>
  <c r="E1882" i="18"/>
  <c r="E227" i="18"/>
  <c r="E107" i="18"/>
  <c r="E29" i="18"/>
  <c r="E476" i="18"/>
  <c r="E440" i="18"/>
  <c r="E13" i="18"/>
  <c r="E757" i="18"/>
  <c r="E1083" i="18"/>
  <c r="E327" i="18"/>
  <c r="E365" i="18"/>
  <c r="E1022" i="18"/>
  <c r="E1392" i="18"/>
  <c r="E1207" i="18"/>
  <c r="E1489" i="18"/>
  <c r="E1283" i="18"/>
  <c r="E1501" i="18"/>
  <c r="E1321" i="18"/>
  <c r="E1080" i="18"/>
  <c r="E451" i="18"/>
  <c r="E1151" i="18"/>
  <c r="E1820" i="18"/>
  <c r="E1209" i="18"/>
  <c r="E369" i="18"/>
  <c r="E663" i="18"/>
  <c r="E1802" i="18"/>
  <c r="E1424" i="18"/>
  <c r="E303" i="18"/>
  <c r="E130" i="18"/>
  <c r="E1703" i="18"/>
  <c r="E545" i="18"/>
  <c r="E1313" i="18"/>
  <c r="E1689" i="18"/>
  <c r="E920" i="18"/>
  <c r="E1724" i="18"/>
  <c r="E1563" i="18"/>
  <c r="E272" i="18"/>
  <c r="E244" i="18"/>
  <c r="E1217" i="18"/>
  <c r="E593" i="18"/>
  <c r="E1815" i="18"/>
  <c r="E583" i="18"/>
  <c r="E1455" i="18"/>
  <c r="E90" i="18"/>
  <c r="E1170" i="18"/>
  <c r="E874" i="18"/>
  <c r="E1454" i="18"/>
  <c r="E1938" i="18"/>
  <c r="E1370" i="18"/>
  <c r="E126" i="18"/>
  <c r="E1918" i="18"/>
  <c r="E38" i="18"/>
  <c r="E185" i="18"/>
  <c r="E1275" i="18"/>
  <c r="E1403" i="18"/>
  <c r="E1659" i="18"/>
  <c r="E802" i="18"/>
  <c r="E1229" i="18"/>
  <c r="E1924" i="18"/>
  <c r="E848" i="18"/>
  <c r="E80" i="18"/>
  <c r="E1016" i="18"/>
  <c r="E407" i="18"/>
  <c r="E1655" i="18"/>
  <c r="E650" i="18"/>
  <c r="E1360" i="18"/>
  <c r="E957" i="18"/>
  <c r="E902" i="18"/>
  <c r="E1832" i="18"/>
  <c r="E401" i="18"/>
  <c r="E614" i="18"/>
  <c r="E1706" i="18"/>
  <c r="E1555" i="18"/>
  <c r="E1524" i="18"/>
  <c r="E906" i="18"/>
  <c r="E869" i="18"/>
  <c r="E376" i="18"/>
  <c r="E630" i="18"/>
  <c r="E1943" i="18"/>
  <c r="E1437" i="18"/>
  <c r="E1680" i="18"/>
  <c r="E971" i="18"/>
  <c r="E1182" i="18"/>
  <c r="E446" i="18"/>
  <c r="E1901" i="18"/>
  <c r="E493" i="18"/>
  <c r="E2001" i="18"/>
  <c r="E1972" i="18"/>
  <c r="E702" i="18"/>
  <c r="E387" i="18"/>
  <c r="E23" i="18"/>
  <c r="E1587" i="18"/>
  <c r="E184" i="18"/>
  <c r="E1725" i="18"/>
  <c r="E591" i="18"/>
  <c r="E1988" i="18"/>
  <c r="E354" i="18"/>
  <c r="E1593" i="18"/>
  <c r="E1045" i="18"/>
  <c r="E444" i="18"/>
  <c r="E815" i="18"/>
  <c r="E1542" i="18"/>
  <c r="E1827" i="18"/>
  <c r="E308" i="18"/>
  <c r="E952" i="18"/>
  <c r="E1204" i="18"/>
  <c r="E1483" i="18"/>
  <c r="E1092" i="18"/>
  <c r="E563" i="18"/>
  <c r="E653" i="18"/>
  <c r="E1113" i="18"/>
  <c r="E1738" i="18"/>
  <c r="E1038" i="18"/>
  <c r="E1255" i="18"/>
  <c r="E1549" i="18"/>
  <c r="E661" i="18"/>
  <c r="E657" i="18"/>
  <c r="E1687" i="18"/>
  <c r="E1237" i="18"/>
  <c r="E464" i="18"/>
  <c r="E473" i="18"/>
  <c r="E596" i="18"/>
  <c r="E274" i="18"/>
  <c r="E767" i="18"/>
  <c r="E1104" i="18"/>
  <c r="E7" i="18"/>
  <c r="E1025" i="18"/>
  <c r="E1120" i="18"/>
  <c r="E1197" i="18"/>
  <c r="E1230" i="18"/>
  <c r="E189" i="18"/>
  <c r="E1262" i="18"/>
  <c r="E1912" i="18"/>
  <c r="E1784" i="18"/>
  <c r="E1439" i="18"/>
  <c r="E104" i="18"/>
  <c r="E1709" i="18"/>
  <c r="E606" i="18"/>
  <c r="E370" i="18"/>
  <c r="E203" i="18"/>
  <c r="E615" i="18"/>
  <c r="E173" i="18"/>
  <c r="E918" i="18"/>
  <c r="E1041" i="18"/>
  <c r="E1226" i="18"/>
  <c r="E875" i="18"/>
  <c r="E837" i="18"/>
  <c r="E1254" i="18"/>
  <c r="E1137" i="18"/>
  <c r="E1514" i="18"/>
  <c r="E1001" i="18"/>
  <c r="E1951" i="18"/>
  <c r="E1386" i="18"/>
  <c r="E1190" i="18"/>
  <c r="E1288" i="18"/>
  <c r="E216" i="18"/>
  <c r="E18" i="18"/>
  <c r="E1049" i="18"/>
  <c r="E386" i="18"/>
  <c r="E165" i="18"/>
  <c r="E1941" i="18"/>
  <c r="E970" i="18"/>
  <c r="E1775" i="18"/>
  <c r="E1344" i="18"/>
  <c r="E1678" i="18"/>
  <c r="E1691" i="18"/>
  <c r="E1076" i="18"/>
  <c r="E582" i="18"/>
  <c r="E692" i="18"/>
  <c r="E132" i="18"/>
  <c r="E1767" i="18"/>
  <c r="E1558" i="18"/>
  <c r="E736" i="18"/>
  <c r="E779" i="18"/>
  <c r="E1776" i="18"/>
  <c r="E701" i="18"/>
  <c r="E1944" i="18"/>
  <c r="E1477" i="18"/>
  <c r="E1067" i="18"/>
  <c r="E787" i="18"/>
  <c r="E714" i="18"/>
  <c r="E741" i="18"/>
  <c r="E1682" i="18"/>
  <c r="E358" i="18"/>
  <c r="E974" i="18"/>
  <c r="E1884" i="18"/>
  <c r="E1148" i="18"/>
  <c r="E1279" i="18"/>
  <c r="E495" i="18"/>
  <c r="E1866" i="18"/>
  <c r="E254" i="18"/>
  <c r="E1103" i="18"/>
  <c r="E1031" i="18"/>
  <c r="E619" i="18"/>
  <c r="E1638" i="18"/>
  <c r="E1110" i="18"/>
  <c r="E1186" i="18"/>
  <c r="E715" i="18"/>
  <c r="E908" i="18"/>
  <c r="E662" i="18"/>
  <c r="E1458" i="18"/>
  <c r="E73" i="18"/>
  <c r="E574" i="18"/>
  <c r="E1751" i="18"/>
  <c r="E915" i="18"/>
  <c r="E1138" i="18"/>
  <c r="E39" i="18"/>
  <c r="E429" i="18"/>
  <c r="E52" i="18"/>
  <c r="E151" i="18"/>
  <c r="E424" i="18"/>
  <c r="E543" i="18"/>
  <c r="E5" i="18"/>
  <c r="E1964" i="18"/>
  <c r="E342" i="18"/>
  <c r="E666" i="18"/>
  <c r="E1487" i="18"/>
  <c r="E1191" i="18"/>
  <c r="E190" i="18"/>
  <c r="E508" i="18"/>
  <c r="E553" i="18"/>
  <c r="E409" i="18"/>
  <c r="E1494" i="18"/>
  <c r="E1406" i="18"/>
  <c r="E994" i="18"/>
  <c r="E533" i="18"/>
  <c r="E987" i="18"/>
  <c r="E84" i="18"/>
  <c r="E778" i="18"/>
  <c r="E97" i="18"/>
  <c r="E204" i="18"/>
  <c r="E521" i="18"/>
  <c r="E1874" i="18"/>
  <c r="E1953" i="18"/>
  <c r="E568" i="18"/>
  <c r="E9" i="18"/>
  <c r="E1719" i="18"/>
  <c r="E732" i="18"/>
  <c r="E290" i="18"/>
  <c r="E750" i="18"/>
  <c r="E1698" i="18"/>
  <c r="E796" i="18"/>
  <c r="E487" i="18"/>
  <c r="E1986" i="18"/>
  <c r="E1260" i="18"/>
  <c r="E460" i="18"/>
  <c r="E1181" i="18"/>
  <c r="E1622" i="18"/>
  <c r="E311" i="18"/>
  <c r="E518" i="18"/>
  <c r="E156" i="18"/>
  <c r="E770" i="18"/>
  <c r="E740" i="18"/>
  <c r="E625" i="18"/>
  <c r="E930" i="18"/>
  <c r="E1816" i="18"/>
  <c r="E314" i="18"/>
  <c r="E22" i="18"/>
  <c r="E828" i="18"/>
  <c r="E962" i="18"/>
  <c r="E706" i="18"/>
  <c r="E1758" i="18"/>
  <c r="E806" i="18"/>
  <c r="E561" i="18"/>
  <c r="E145" i="18"/>
  <c r="E1939" i="18"/>
  <c r="E613" i="18"/>
  <c r="E317" i="18"/>
  <c r="E171" i="18"/>
  <c r="E965" i="18"/>
  <c r="E334" i="18"/>
  <c r="E1685" i="18"/>
  <c r="E1766" i="18"/>
  <c r="E116" i="18"/>
  <c r="E966" i="18"/>
  <c r="E745" i="18"/>
  <c r="E283" i="18"/>
  <c r="E1848" i="18"/>
  <c r="E78" i="18"/>
  <c r="E621" i="18"/>
  <c r="E1530" i="18"/>
  <c r="E226" i="18"/>
  <c r="E128" i="18"/>
  <c r="E92" i="18"/>
  <c r="E1718" i="18"/>
  <c r="E746" i="18"/>
  <c r="E82" i="18"/>
  <c r="E187" i="18"/>
  <c r="E1728" i="18"/>
  <c r="E1999" i="18"/>
  <c r="E148" i="18"/>
  <c r="E1760" i="18"/>
  <c r="E434" i="18"/>
  <c r="E1803" i="18"/>
  <c r="E400" i="18"/>
  <c r="E1887" i="18"/>
  <c r="E1463" i="18"/>
  <c r="E1792" i="18"/>
  <c r="E316" i="18"/>
  <c r="E1859" i="18"/>
  <c r="E81" i="18"/>
  <c r="E160" i="18"/>
  <c r="E174" i="18"/>
  <c r="E1805" i="18"/>
  <c r="E414" i="18"/>
  <c r="E140" i="18"/>
  <c r="E242" i="18"/>
  <c r="E1824" i="18"/>
  <c r="E169" i="18"/>
  <c r="E577" i="18"/>
  <c r="E348" i="18"/>
  <c r="E1503" i="18"/>
  <c r="E178" i="18"/>
  <c r="E1379" i="18"/>
  <c r="E152" i="18"/>
  <c r="E581" i="18"/>
  <c r="E1888" i="18"/>
  <c r="E69" i="18"/>
  <c r="E57" i="18"/>
  <c r="E1347" i="18"/>
  <c r="E324" i="18"/>
  <c r="E1923" i="18"/>
  <c r="E1311" i="18"/>
  <c r="E1648" i="18"/>
  <c r="E164" i="18"/>
  <c r="E1726" i="18"/>
  <c r="E1539" i="18"/>
  <c r="E1239" i="18"/>
  <c r="E1411" i="18"/>
  <c r="E94" i="18"/>
  <c r="E1407" i="18"/>
  <c r="E1712" i="18"/>
  <c r="E659" i="18"/>
  <c r="E4" i="18"/>
  <c r="E501" i="18"/>
  <c r="E95" i="18"/>
  <c r="E579" i="18"/>
  <c r="E425" i="18"/>
  <c r="E1552" i="18"/>
  <c r="E524" i="18"/>
  <c r="E241" i="18"/>
  <c r="E1578" i="18"/>
  <c r="E1661" i="18"/>
  <c r="E249" i="18"/>
  <c r="E271" i="18"/>
  <c r="E1289" i="18"/>
  <c r="E1251" i="18"/>
  <c r="E1428" i="18"/>
  <c r="E1584" i="18"/>
  <c r="E257" i="18"/>
  <c r="E155" i="18"/>
  <c r="E1810" i="18"/>
  <c r="E1908" i="18"/>
  <c r="E96" i="18"/>
  <c r="E517" i="18"/>
  <c r="E1913" i="18"/>
  <c r="E1396" i="18"/>
  <c r="E1822" i="18"/>
  <c r="E598" i="18"/>
  <c r="E252" i="18"/>
  <c r="E1417" i="18"/>
  <c r="E260" i="18"/>
  <c r="E176" i="18"/>
  <c r="E240" i="18"/>
  <c r="E1789" i="18"/>
  <c r="E1571" i="18"/>
  <c r="E321" i="18"/>
  <c r="E1987" i="18"/>
  <c r="E498" i="18"/>
  <c r="E1594" i="18"/>
  <c r="E1527" i="18"/>
  <c r="E1253" i="18"/>
  <c r="E1550" i="18"/>
  <c r="E238" i="18"/>
  <c r="E1481" i="18"/>
  <c r="E1869" i="18"/>
  <c r="E159" i="18"/>
  <c r="E1715" i="18"/>
  <c r="E1899" i="18"/>
  <c r="E1754" i="18"/>
  <c r="E1849" i="18"/>
  <c r="E422" i="18"/>
  <c r="E1616" i="18"/>
  <c r="E1879" i="18"/>
  <c r="E245" i="18"/>
  <c r="E331" i="18"/>
  <c r="E1469" i="18"/>
  <c r="E1645" i="18"/>
  <c r="E1933" i="18"/>
  <c r="E512" i="18"/>
  <c r="E1535" i="18"/>
  <c r="E588" i="18"/>
  <c r="E569" i="18"/>
  <c r="E1713" i="18"/>
  <c r="AY120" i="1"/>
  <c r="AX117" i="1"/>
  <c r="AY84" i="1"/>
  <c r="AY108" i="1"/>
  <c r="AY111" i="1"/>
  <c r="AX114" i="1"/>
  <c r="AY123" i="1"/>
  <c r="AX120" i="1"/>
  <c r="AY87" i="1"/>
  <c r="AX84" i="1"/>
  <c r="AX105" i="1"/>
  <c r="AY114" i="1"/>
  <c r="AY126" i="1"/>
  <c r="AX123" i="1"/>
  <c r="AY90" i="1"/>
  <c r="AX87" i="1"/>
  <c r="AY129" i="1"/>
  <c r="AX126" i="1"/>
  <c r="AY93" i="1"/>
  <c r="AX90" i="1"/>
  <c r="AX108" i="1"/>
  <c r="AY117" i="1"/>
  <c r="AY132" i="1"/>
  <c r="AX129" i="1"/>
  <c r="AY96" i="1"/>
  <c r="AX93" i="1"/>
  <c r="AY135" i="1"/>
  <c r="AX132" i="1"/>
  <c r="AY99" i="1"/>
  <c r="AX96" i="1"/>
  <c r="AY138" i="1"/>
  <c r="AX135" i="1"/>
  <c r="AY102" i="1"/>
  <c r="AX99" i="1"/>
  <c r="AX141" i="1"/>
  <c r="AY141" i="1"/>
  <c r="AX138" i="1"/>
  <c r="AY105" i="1"/>
  <c r="AX102" i="1"/>
  <c r="AX111" i="1"/>
  <c r="E3" i="18"/>
  <c r="AX66" i="1"/>
  <c r="AX39" i="1"/>
  <c r="AY45" i="1"/>
  <c r="AY78" i="1"/>
  <c r="AX69" i="1"/>
  <c r="AX27" i="1"/>
  <c r="AX72" i="1"/>
  <c r="AY69" i="1"/>
  <c r="AX51" i="1"/>
  <c r="AY66" i="1"/>
  <c r="AX54" i="1"/>
  <c r="AY51" i="1"/>
  <c r="AX33" i="1"/>
  <c r="AX78" i="1"/>
  <c r="AY75" i="1"/>
  <c r="AY63" i="1"/>
  <c r="AY81" i="1"/>
  <c r="AX45" i="1"/>
  <c r="AX75" i="1"/>
  <c r="AY42" i="1"/>
  <c r="AX30" i="1"/>
  <c r="AX57" i="1"/>
  <c r="AX24" i="1"/>
  <c r="AX42" i="1"/>
  <c r="AX60" i="1"/>
  <c r="AY24" i="1"/>
  <c r="AY36" i="1"/>
  <c r="AY54" i="1"/>
  <c r="AY60" i="1"/>
  <c r="AX48" i="1"/>
  <c r="AY27" i="1"/>
  <c r="AX81" i="1"/>
  <c r="AY48" i="1"/>
  <c r="AX36" i="1"/>
  <c r="AY33" i="1"/>
  <c r="AY39" i="1"/>
  <c r="AY72" i="1"/>
  <c r="AY57" i="1"/>
  <c r="AX63" i="1"/>
  <c r="AY30" i="1"/>
  <c r="E412" i="18"/>
  <c r="E1763" i="18"/>
  <c r="E1818" i="18"/>
  <c r="E1731" i="18"/>
  <c r="E1565" i="18"/>
  <c r="E1997" i="18"/>
  <c r="E1431" i="18"/>
  <c r="E1889" i="18"/>
  <c r="E1973" i="18"/>
  <c r="E259" i="18"/>
  <c r="E147" i="18"/>
  <c r="E584" i="18"/>
  <c r="E67" i="18"/>
  <c r="E76" i="18"/>
  <c r="E1977" i="18"/>
  <c r="E1881" i="18"/>
  <c r="E1581" i="18"/>
  <c r="E162" i="18"/>
  <c r="E1959" i="18"/>
  <c r="E1998" i="18"/>
  <c r="E72" i="18"/>
  <c r="E1677" i="18"/>
  <c r="E408" i="18"/>
  <c r="E486" i="18"/>
  <c r="E430" i="18"/>
  <c r="E323" i="18"/>
  <c r="E1834" i="18"/>
  <c r="E328" i="18"/>
  <c r="E678" i="18"/>
  <c r="E600" i="18"/>
  <c r="E681" i="18"/>
  <c r="E340" i="18"/>
  <c r="E86" i="18"/>
  <c r="E515" i="18"/>
  <c r="E1562" i="18"/>
  <c r="E1984" i="18"/>
  <c r="E513" i="18"/>
  <c r="E177" i="18"/>
  <c r="E1817" i="18"/>
  <c r="E181" i="18"/>
  <c r="E1245" i="18"/>
  <c r="E261" i="18"/>
  <c r="E77" i="18"/>
  <c r="E91" i="18"/>
  <c r="E418" i="18"/>
  <c r="E489" i="18"/>
  <c r="E592" i="18"/>
  <c r="E1930" i="18"/>
  <c r="E1872" i="18"/>
  <c r="E1994" i="18"/>
  <c r="E1632" i="18"/>
  <c r="E1568" i="18"/>
  <c r="E1665" i="18"/>
  <c r="E403" i="18"/>
  <c r="E79" i="18"/>
  <c r="E1850" i="18"/>
  <c r="E1699" i="18"/>
  <c r="E68" i="18"/>
  <c r="E1617" i="18"/>
  <c r="E1213" i="18"/>
  <c r="E166" i="18"/>
  <c r="E505" i="18"/>
  <c r="E83" i="18"/>
  <c r="E337" i="18"/>
  <c r="E230" i="18"/>
  <c r="E1732" i="18"/>
  <c r="E313" i="18"/>
  <c r="E668" i="18"/>
  <c r="E350" i="18"/>
  <c r="E1546" i="18"/>
  <c r="E1399" i="18"/>
  <c r="E1753" i="18"/>
  <c r="E335" i="18"/>
  <c r="E1642" i="18"/>
  <c r="E100" i="18"/>
  <c r="E1225" i="18"/>
  <c r="E1985" i="18"/>
  <c r="E437" i="18"/>
  <c r="E494" i="18"/>
  <c r="E610" i="18"/>
  <c r="E1837" i="18"/>
  <c r="E520" i="18"/>
  <c r="AT143" i="1" l="1"/>
  <c r="AT239" i="1"/>
  <c r="AT74" i="1"/>
  <c r="AT206" i="1"/>
  <c r="AT275" i="1"/>
  <c r="AT311" i="1"/>
  <c r="AT242" i="1"/>
  <c r="AT155" i="1"/>
  <c r="AT224" i="1"/>
  <c r="AT212" i="1"/>
  <c r="AT77" i="1"/>
  <c r="AT245" i="1"/>
  <c r="AT53" i="1"/>
  <c r="AT59" i="1"/>
  <c r="AT308" i="1"/>
  <c r="AT92" i="1"/>
  <c r="AT122" i="1"/>
  <c r="AT71" i="1"/>
  <c r="AT137" i="1"/>
  <c r="AT41" i="1"/>
  <c r="AT254" i="1"/>
  <c r="AT152" i="1"/>
  <c r="AT290" i="1"/>
  <c r="AT296" i="1"/>
  <c r="AT107" i="1"/>
  <c r="AT161" i="1"/>
  <c r="AT281" i="1"/>
  <c r="AT305" i="1"/>
  <c r="AT29" i="1"/>
  <c r="AT44" i="1"/>
  <c r="AT98" i="1"/>
  <c r="AT146" i="1"/>
  <c r="AT191" i="1"/>
  <c r="AT23" i="1"/>
  <c r="AT197" i="1"/>
  <c r="AT209" i="1"/>
  <c r="AT230" i="1"/>
  <c r="AT203" i="1"/>
  <c r="AT215" i="1"/>
  <c r="AT236" i="1"/>
  <c r="AT269" i="1"/>
  <c r="AT251" i="1"/>
  <c r="AT272" i="1"/>
  <c r="AT278" i="1"/>
  <c r="AT110" i="1"/>
  <c r="AT101" i="1"/>
  <c r="AT170" i="1"/>
  <c r="AT227" i="1"/>
  <c r="AT116" i="1"/>
  <c r="AT182" i="1"/>
  <c r="AT167" i="1"/>
  <c r="AT194" i="1"/>
  <c r="AT128" i="1"/>
  <c r="AT62" i="1"/>
  <c r="AT47" i="1"/>
  <c r="AT140" i="1"/>
  <c r="AT104" i="1"/>
  <c r="AT164" i="1"/>
  <c r="AT179" i="1"/>
  <c r="AT176" i="1"/>
  <c r="AT200" i="1"/>
  <c r="AT233" i="1"/>
  <c r="AT68" i="1"/>
  <c r="AT83" i="1"/>
  <c r="AT299" i="1"/>
  <c r="AT266" i="1"/>
  <c r="AT119" i="1"/>
  <c r="AT149" i="1"/>
  <c r="AT302" i="1"/>
  <c r="AT134" i="1"/>
  <c r="AT56" i="1"/>
  <c r="AT50" i="1"/>
  <c r="AT26" i="1"/>
  <c r="AT65" i="1"/>
  <c r="AT95" i="1"/>
  <c r="AT125" i="1"/>
  <c r="AT113" i="1"/>
  <c r="AT173" i="1"/>
  <c r="AT257" i="1"/>
  <c r="AT317" i="1"/>
  <c r="AT32" i="1"/>
  <c r="AT158" i="1"/>
  <c r="AT293" i="1"/>
  <c r="AT287" i="1"/>
  <c r="AT263" i="1"/>
  <c r="AT80" i="1"/>
  <c r="AT89" i="1"/>
  <c r="AT35" i="1"/>
  <c r="AT131" i="1"/>
  <c r="AT86" i="1"/>
  <c r="AT260" i="1"/>
  <c r="AT188" i="1"/>
  <c r="AT218" i="1"/>
  <c r="AT38" i="1"/>
  <c r="AT185" i="1"/>
  <c r="AT248" i="1"/>
  <c r="AT221" i="1"/>
  <c r="AT284" i="1"/>
</calcChain>
</file>

<file path=xl/comments1.xml><?xml version="1.0" encoding="utf-8"?>
<comments xmlns="http://schemas.openxmlformats.org/spreadsheetml/2006/main">
  <authors>
    <author>井熊萌</author>
  </authors>
  <commentList>
    <comment ref="B11" authorId="0" shapeId="0">
      <text>
        <r>
          <rPr>
            <b/>
            <sz val="8"/>
            <color indexed="81"/>
            <rFont val="MS P ゴシック"/>
            <family val="3"/>
            <charset val="128"/>
          </rPr>
          <t xml:space="preserve">★作成要領3－⑥有給休暇、研修、欠勤により事業所に不在となる場合について
</t>
        </r>
        <r>
          <rPr>
            <sz val="8"/>
            <color indexed="81"/>
            <rFont val="MS P ゴシック"/>
            <family val="3"/>
            <charset val="128"/>
          </rPr>
          <t>・「休」記号の作成においては、</t>
        </r>
        <r>
          <rPr>
            <u/>
            <sz val="8"/>
            <color indexed="81"/>
            <rFont val="MS P ゴシック"/>
            <family val="3"/>
            <charset val="128"/>
          </rPr>
          <t>常勤職員と非常勤職員で分ける</t>
        </r>
        <r>
          <rPr>
            <sz val="8"/>
            <color indexed="81"/>
            <rFont val="MS P ゴシック"/>
            <family val="3"/>
            <charset val="128"/>
          </rPr>
          <t>ようにしてください。（記載例は、欄外に記載）
・非常勤職員の休暇（有給休暇等）は、</t>
        </r>
        <r>
          <rPr>
            <u/>
            <sz val="8"/>
            <color indexed="81"/>
            <rFont val="MS P ゴシック"/>
            <family val="3"/>
            <charset val="128"/>
          </rPr>
          <t>常勤換算にも算入できません</t>
        </r>
        <r>
          <rPr>
            <sz val="8"/>
            <color indexed="81"/>
            <rFont val="MS P ゴシック"/>
            <family val="3"/>
            <charset val="128"/>
          </rPr>
          <t>。ただし、事業に係る出張・研修は、常勤換算には算入できます。
【詳細は欄外②を参照】</t>
        </r>
      </text>
    </comment>
  </commentList>
</comments>
</file>

<file path=xl/comments2.xml><?xml version="1.0" encoding="utf-8"?>
<comments xmlns="http://schemas.openxmlformats.org/spreadsheetml/2006/main">
  <authors>
    <author>井熊萌</author>
  </authors>
  <commentList>
    <comment ref="E16" authorId="0" shapeId="0">
      <text>
        <r>
          <rPr>
            <b/>
            <sz val="9"/>
            <color indexed="81"/>
            <rFont val="MS P ゴシック"/>
            <family val="3"/>
            <charset val="128"/>
          </rPr>
          <t>前6月平均取扱件数を35で割った数</t>
        </r>
        <r>
          <rPr>
            <sz val="9"/>
            <color indexed="81"/>
            <rFont val="MS P ゴシック"/>
            <family val="3"/>
            <charset val="128"/>
          </rPr>
          <t>をまとめて入力してください。
（基準上で適当とされる人員配置数です）</t>
        </r>
        <r>
          <rPr>
            <b/>
            <sz val="9"/>
            <color indexed="81"/>
            <rFont val="MS P ゴシック"/>
            <family val="3"/>
            <charset val="128"/>
          </rPr>
          <t xml:space="preserve">
</t>
        </r>
      </text>
    </comment>
    <comment ref="E19" authorId="0" shapeId="0">
      <text>
        <r>
          <rPr>
            <b/>
            <sz val="9"/>
            <color indexed="81"/>
            <rFont val="MS P ゴシック"/>
            <family val="3"/>
            <charset val="128"/>
          </rPr>
          <t>「現任」「主任」</t>
        </r>
        <r>
          <rPr>
            <sz val="9"/>
            <color indexed="81"/>
            <rFont val="MS P ゴシック"/>
            <family val="3"/>
            <charset val="128"/>
          </rPr>
          <t>を優先し、その後</t>
        </r>
        <r>
          <rPr>
            <b/>
            <sz val="9"/>
            <color indexed="81"/>
            <rFont val="MS P ゴシック"/>
            <family val="3"/>
            <charset val="128"/>
          </rPr>
          <t>加算に関係のある資格や修了した研修</t>
        </r>
        <r>
          <rPr>
            <sz val="9"/>
            <color indexed="81"/>
            <rFont val="MS P ゴシック"/>
            <family val="3"/>
            <charset val="128"/>
          </rPr>
          <t>の種類を選択してください。行不足分は追記なしで結構です。</t>
        </r>
      </text>
    </comment>
  </commentList>
</comments>
</file>

<file path=xl/comments3.xml><?xml version="1.0" encoding="utf-8"?>
<comments xmlns="http://schemas.openxmlformats.org/spreadsheetml/2006/main">
  <authors>
    <author>井熊萌</author>
  </authors>
  <commentList>
    <comment ref="F3" authorId="0" shapeId="0">
      <text>
        <r>
          <rPr>
            <sz val="9"/>
            <color indexed="81"/>
            <rFont val="MS P ゴシック"/>
            <family val="3"/>
            <charset val="128"/>
          </rPr>
          <t>届出を</t>
        </r>
        <r>
          <rPr>
            <b/>
            <u/>
            <sz val="9"/>
            <color indexed="81"/>
            <rFont val="MS P ゴシック"/>
            <family val="3"/>
            <charset val="128"/>
          </rPr>
          <t>提出する月</t>
        </r>
        <r>
          <rPr>
            <sz val="9"/>
            <color indexed="81"/>
            <rFont val="MS P ゴシック"/>
            <family val="3"/>
            <charset val="128"/>
          </rPr>
          <t>を入力。
例）届出提出　▶　５月
加算算定開始　▶　６月
の場合、</t>
        </r>
        <r>
          <rPr>
            <b/>
            <u/>
            <sz val="9"/>
            <color indexed="81"/>
            <rFont val="MS P ゴシック"/>
            <family val="3"/>
            <charset val="128"/>
          </rPr>
          <t>５月</t>
        </r>
        <r>
          <rPr>
            <sz val="9"/>
            <color indexed="81"/>
            <rFont val="MS P ゴシック"/>
            <family val="3"/>
            <charset val="128"/>
          </rPr>
          <t>を入力</t>
        </r>
      </text>
    </comment>
    <comment ref="I11" authorId="0" shapeId="0">
      <text>
        <r>
          <rPr>
            <b/>
            <sz val="9"/>
            <color indexed="81"/>
            <rFont val="MS P ゴシック"/>
            <family val="3"/>
            <charset val="128"/>
          </rPr>
          <t>相談支援員</t>
        </r>
        <r>
          <rPr>
            <sz val="9"/>
            <color indexed="81"/>
            <rFont val="MS P ゴシック"/>
            <family val="3"/>
            <charset val="128"/>
          </rPr>
          <t>は、1人を</t>
        </r>
        <r>
          <rPr>
            <b/>
            <sz val="9"/>
            <color indexed="81"/>
            <rFont val="MS P ゴシック"/>
            <family val="3"/>
            <charset val="128"/>
          </rPr>
          <t>0.5人</t>
        </r>
        <r>
          <rPr>
            <sz val="9"/>
            <color indexed="81"/>
            <rFont val="MS P ゴシック"/>
            <family val="3"/>
            <charset val="128"/>
          </rPr>
          <t>でカウントします。（入力は該当人数でしてください）</t>
        </r>
      </text>
    </comment>
  </commentList>
</comments>
</file>

<file path=xl/sharedStrings.xml><?xml version="1.0" encoding="utf-8"?>
<sst xmlns="http://schemas.openxmlformats.org/spreadsheetml/2006/main" count="1706" uniqueCount="258">
  <si>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</si>
  <si>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サービス種別</t>
    <rPh sb="4" eb="6">
      <t>シュベツ</t>
    </rPh>
    <phoneticPr fontId="12"/>
  </si>
  <si>
    <t>！申請するサービス類型を選択してください</t>
    <rPh sb="1" eb="3">
      <t>シンセイ</t>
    </rPh>
    <rPh sb="9" eb="11">
      <t>ルイケイ</t>
    </rPh>
    <rPh sb="12" eb="14">
      <t>センタク</t>
    </rPh>
    <phoneticPr fontId="13"/>
  </si>
  <si>
    <t>年</t>
    <rPh sb="0" eb="1">
      <t>ネン</t>
    </rPh>
    <phoneticPr fontId="7"/>
  </si>
  <si>
    <t>月</t>
    <rPh sb="0" eb="1">
      <t>ゲツ</t>
    </rPh>
    <phoneticPr fontId="7"/>
  </si>
  <si>
    <t>事業所名</t>
    <rPh sb="0" eb="3">
      <t>ジギョウショ</t>
    </rPh>
    <rPh sb="3" eb="4">
      <t>メイ</t>
    </rPh>
    <phoneticPr fontId="12"/>
  </si>
  <si>
    <t>(1)記載する期間</t>
    <rPh sb="3" eb="5">
      <t>キサイ</t>
    </rPh>
    <rPh sb="7" eb="9">
      <t>キカン</t>
    </rPh>
    <phoneticPr fontId="7"/>
  </si>
  <si>
    <t>(2)予定/実績の別</t>
    <rPh sb="3" eb="5">
      <t>ヨテイ</t>
    </rPh>
    <rPh sb="6" eb="8">
      <t>ジッセキ</t>
    </rPh>
    <rPh sb="9" eb="10">
      <t>ベツ</t>
    </rPh>
    <phoneticPr fontId="7"/>
  </si>
  <si>
    <t>時間/週</t>
    <rPh sb="0" eb="2">
      <t>ジカン</t>
    </rPh>
    <rPh sb="3" eb="4">
      <t>シュウ</t>
    </rPh>
    <phoneticPr fontId="7"/>
  </si>
  <si>
    <t>時間/月</t>
    <rPh sb="0" eb="2">
      <t>ジカン</t>
    </rPh>
    <rPh sb="3" eb="4">
      <t>ツキ</t>
    </rPh>
    <phoneticPr fontId="7"/>
  </si>
  <si>
    <t>No.</t>
    <phoneticPr fontId="7"/>
  </si>
  <si>
    <t>(4)職種</t>
    <rPh sb="3" eb="5">
      <t>ショクシュ</t>
    </rPh>
    <phoneticPr fontId="7"/>
  </si>
  <si>
    <t>(7)氏名</t>
    <rPh sb="3" eb="5">
      <t>シメイ</t>
    </rPh>
    <phoneticPr fontId="7"/>
  </si>
  <si>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</si>
  <si>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</si>
  <si>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</si>
  <si>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</si>
  <si>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</si>
  <si>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</si>
  <si>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</si>
  <si>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2"/>
  </si>
  <si>
    <t>　(1) 「４週」・「暦月」のいずれかを選択してください。</t>
    <rPh sb="7" eb="8">
      <t>シュウ</t>
    </rPh>
    <rPh sb="11" eb="12">
      <t>レキ</t>
    </rPh>
    <rPh sb="12" eb="13">
      <t>ツキ</t>
    </rPh>
    <rPh sb="20" eb="22">
      <t>センタク</t>
    </rPh>
    <phoneticPr fontId="12"/>
  </si>
  <si>
    <t>　(2) 「予定」・「実績」のいずれかを選択してください。</t>
    <rPh sb="6" eb="8">
      <t>ヨテイ</t>
    </rPh>
    <rPh sb="11" eb="13">
      <t>ジッセキ</t>
    </rPh>
    <rPh sb="20" eb="22">
      <t>センタク</t>
    </rPh>
    <phoneticPr fontId="1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</si>
  <si>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2"/>
  </si>
  <si>
    <t>　(4) 従業者の職種を入力してください。</t>
    <rPh sb="5" eb="8">
      <t>ジュウギョウシャ</t>
    </rPh>
    <rPh sb="9" eb="11">
      <t>ショクシュ</t>
    </rPh>
    <rPh sb="12" eb="14">
      <t>ニュウリョク</t>
    </rPh>
    <phoneticPr fontId="12"/>
  </si>
  <si>
    <t xml:space="preserve"> 　　 記入の順序は、職種ごとにまとめてください。</t>
    <rPh sb="4" eb="6">
      <t>キニュウ</t>
    </rPh>
    <rPh sb="7" eb="9">
      <t>ジュンジョ</t>
    </rPh>
    <rPh sb="11" eb="13">
      <t>ショクシュ</t>
    </rPh>
    <phoneticPr fontId="1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</si>
  <si>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</si>
  <si>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記号</t>
    <rPh sb="0" eb="2">
      <t>キゴウ</t>
    </rPh>
    <phoneticPr fontId="12"/>
  </si>
  <si>
    <t>区分</t>
    <rPh sb="0" eb="2">
      <t>クブン</t>
    </rPh>
    <phoneticPr fontId="12"/>
  </si>
  <si>
    <t>常勤で専従</t>
    <rPh sb="0" eb="2">
      <t>ジョウキン</t>
    </rPh>
    <rPh sb="3" eb="5">
      <t>センジュウ</t>
    </rPh>
    <phoneticPr fontId="12"/>
  </si>
  <si>
    <t>常勤で兼務</t>
    <rPh sb="0" eb="2">
      <t>ジョウキン</t>
    </rPh>
    <rPh sb="3" eb="5">
      <t>ケンム</t>
    </rPh>
    <phoneticPr fontId="12"/>
  </si>
  <si>
    <t>非常勤で専従</t>
    <rPh sb="0" eb="3">
      <t>ヒジョウキン</t>
    </rPh>
    <rPh sb="4" eb="6">
      <t>センジュウ</t>
    </rPh>
    <phoneticPr fontId="12"/>
  </si>
  <si>
    <t>非常勤で兼務</t>
    <rPh sb="0" eb="3">
      <t>ヒジョウキン</t>
    </rPh>
    <rPh sb="4" eb="6">
      <t>ケンム</t>
    </rPh>
    <phoneticPr fontId="12"/>
  </si>
  <si>
    <t>（注）常勤・非常勤の区分について</t>
    <rPh sb="1" eb="2">
      <t>チュウ</t>
    </rPh>
    <rPh sb="3" eb="5">
      <t>ジョウキン</t>
    </rPh>
    <rPh sb="6" eb="9">
      <t>ヒジョウキン</t>
    </rPh>
    <rPh sb="10" eb="12">
      <t>クブン</t>
    </rPh>
    <phoneticPr fontId="1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</si>
  <si>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</si>
  <si>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2"/>
  </si>
  <si>
    <t>　(6) 従業者の保有する資格を入力してください。</t>
    <rPh sb="5" eb="8">
      <t>ジュウギョウシャ</t>
    </rPh>
    <rPh sb="9" eb="11">
      <t>ホユウ</t>
    </rPh>
    <rPh sb="13" eb="15">
      <t>シカク</t>
    </rPh>
    <rPh sb="16" eb="18">
      <t>ニュウリョク</t>
    </rPh>
    <phoneticPr fontId="1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</si>
  <si>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</si>
  <si>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2"/>
  </si>
  <si>
    <t>　(7) 従業者の氏名を記入してください。</t>
    <rPh sb="5" eb="8">
      <t>ジュウギョウシャ</t>
    </rPh>
    <rPh sb="9" eb="11">
      <t>シメイ</t>
    </rPh>
    <rPh sb="12" eb="14">
      <t>キニュウ</t>
    </rPh>
    <phoneticPr fontId="1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</si>
  <si>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</si>
  <si>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</si>
  <si>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</si>
  <si>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</si>
  <si>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</si>
  <si>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</si>
  <si>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2"/>
  </si>
  <si>
    <t>　　　 その他、特記事項欄としてもご活用ください。</t>
    <rPh sb="6" eb="7">
      <t>タ</t>
    </rPh>
    <rPh sb="8" eb="10">
      <t>トッキ</t>
    </rPh>
    <rPh sb="10" eb="12">
      <t>ジコウ</t>
    </rPh>
    <rPh sb="12" eb="13">
      <t>ラン</t>
    </rPh>
    <rPh sb="18" eb="20">
      <t>カツヨウ</t>
    </rPh>
    <phoneticPr fontId="10"/>
  </si>
  <si>
    <t xml:space="preserve"> （12) 必要項目を満たしていれば、各事業所で使用するシフト表等をもって代替書類として差し支えありません。</t>
  </si>
  <si>
    <t>≪要提出≫</t>
    <rPh sb="1" eb="2">
      <t>ヨウ</t>
    </rPh>
    <rPh sb="2" eb="4">
      <t>テイシュツ</t>
    </rPh>
    <phoneticPr fontId="6"/>
  </si>
  <si>
    <t>■シフト記号表（勤務時間帯）</t>
    <rPh sb="4" eb="6">
      <t>キゴウ</t>
    </rPh>
    <rPh sb="6" eb="7">
      <t>ヒョウ</t>
    </rPh>
    <rPh sb="8" eb="10">
      <t>キンム</t>
    </rPh>
    <rPh sb="10" eb="13">
      <t>ジカンタイ</t>
    </rPh>
    <phoneticPr fontId="6"/>
  </si>
  <si>
    <t>勤務時間</t>
    <rPh sb="0" eb="2">
      <t>キンム</t>
    </rPh>
    <rPh sb="2" eb="4">
      <t>ジカン</t>
    </rPh>
    <phoneticPr fontId="6"/>
  </si>
  <si>
    <t>日中の時間帯</t>
    <rPh sb="0" eb="2">
      <t>ニッチュウ</t>
    </rPh>
    <rPh sb="3" eb="6">
      <t>ジカンタイ</t>
    </rPh>
    <phoneticPr fontId="6"/>
  </si>
  <si>
    <t>日中の勤務時間</t>
    <rPh sb="0" eb="2">
      <t>ニッチュウ</t>
    </rPh>
    <rPh sb="3" eb="5">
      <t>キンム</t>
    </rPh>
    <rPh sb="5" eb="7">
      <t>ジカン</t>
    </rPh>
    <phoneticPr fontId="6"/>
  </si>
  <si>
    <t>夜間及び深夜の勤務時間</t>
    <rPh sb="0" eb="2">
      <t>ヤカン</t>
    </rPh>
    <rPh sb="2" eb="3">
      <t>オヨ</t>
    </rPh>
    <rPh sb="4" eb="6">
      <t>シンヤ</t>
    </rPh>
    <rPh sb="7" eb="9">
      <t>キンム</t>
    </rPh>
    <rPh sb="9" eb="11">
      <t>ジカン</t>
    </rPh>
    <phoneticPr fontId="6"/>
  </si>
  <si>
    <t>明けの勤務時間</t>
    <rPh sb="0" eb="1">
      <t>ア</t>
    </rPh>
    <rPh sb="3" eb="5">
      <t>キンム</t>
    </rPh>
    <rPh sb="5" eb="7">
      <t>ジカン</t>
    </rPh>
    <phoneticPr fontId="6"/>
  </si>
  <si>
    <t>夜間以外の</t>
    <rPh sb="0" eb="2">
      <t>ヤカン</t>
    </rPh>
    <rPh sb="2" eb="4">
      <t>イガイ</t>
    </rPh>
    <phoneticPr fontId="6"/>
  </si>
  <si>
    <t>記号</t>
    <rPh sb="0" eb="2">
      <t>キゴウ</t>
    </rPh>
    <phoneticPr fontId="6"/>
  </si>
  <si>
    <t>始業時間</t>
    <rPh sb="0" eb="2">
      <t>シギョウ</t>
    </rPh>
    <rPh sb="2" eb="4">
      <t>ジカン</t>
    </rPh>
    <phoneticPr fontId="6"/>
  </si>
  <si>
    <t>終業時間</t>
    <rPh sb="0" eb="2">
      <t>シュウギョウ</t>
    </rPh>
    <rPh sb="2" eb="4">
      <t>ジカン</t>
    </rPh>
    <phoneticPr fontId="6"/>
  </si>
  <si>
    <t>うち、休憩時間</t>
    <rPh sb="3" eb="5">
      <t>キュウケイ</t>
    </rPh>
    <rPh sb="5" eb="7">
      <t>ジカン</t>
    </rPh>
    <phoneticPr fontId="6"/>
  </si>
  <si>
    <t>勤務体系</t>
    <rPh sb="0" eb="2">
      <t>キンム</t>
    </rPh>
    <rPh sb="2" eb="4">
      <t>タイケイ</t>
    </rPh>
    <phoneticPr fontId="6"/>
  </si>
  <si>
    <t>開始</t>
    <rPh sb="0" eb="2">
      <t>カイシ</t>
    </rPh>
    <phoneticPr fontId="6"/>
  </si>
  <si>
    <t>終了</t>
    <rPh sb="0" eb="2">
      <t>シュウリョウ</t>
    </rPh>
    <phoneticPr fontId="6"/>
  </si>
  <si>
    <t>勤務時間計</t>
    <rPh sb="0" eb="2">
      <t>キンム</t>
    </rPh>
    <rPh sb="2" eb="4">
      <t>ジカン</t>
    </rPh>
    <rPh sb="4" eb="5">
      <t>ケイ</t>
    </rPh>
    <phoneticPr fontId="6"/>
  </si>
  <si>
    <t>：</t>
    <phoneticPr fontId="6"/>
  </si>
  <si>
    <t>～</t>
    <phoneticPr fontId="6"/>
  </si>
  <si>
    <t>（</t>
    <phoneticPr fontId="6"/>
  </si>
  <si>
    <t>）</t>
    <phoneticPr fontId="6"/>
  </si>
  <si>
    <t>休</t>
    <rPh sb="0" eb="1">
      <t>ヤス</t>
    </rPh>
    <phoneticPr fontId="6"/>
  </si>
  <si>
    <t>：</t>
    <phoneticPr fontId="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</si>
  <si>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
  </si>
  <si>
    <t>注２　行が不足する場合は、適宜３１行目以降をコピーして行を追加してください。</t>
    <rPh sb="0" eb="1">
      <t>チュウ</t>
    </rPh>
    <phoneticPr fontId="6"/>
  </si>
  <si>
    <t>(5)勤務形態
(時短の場合は□に✔）</t>
    <rPh sb="3" eb="5">
      <t>キンム</t>
    </rPh>
    <rPh sb="5" eb="7">
      <t>ケイタイ</t>
    </rPh>
    <rPh sb="9" eb="11">
      <t>ジタン</t>
    </rPh>
    <rPh sb="12" eb="14">
      <t>バアイ</t>
    </rPh>
    <phoneticPr fontId="7"/>
  </si>
  <si>
    <t>(A)常/専</t>
    <rPh sb="3" eb="4">
      <t>ツネ</t>
    </rPh>
    <rPh sb="5" eb="6">
      <t>セン</t>
    </rPh>
    <phoneticPr fontId="6"/>
  </si>
  <si>
    <t>(B)常/兼</t>
    <rPh sb="3" eb="4">
      <t>ツネ</t>
    </rPh>
    <rPh sb="5" eb="6">
      <t>カ</t>
    </rPh>
    <phoneticPr fontId="6"/>
  </si>
  <si>
    <t>(C)非/専</t>
    <rPh sb="3" eb="4">
      <t>ヒ</t>
    </rPh>
    <rPh sb="5" eb="6">
      <t>セン</t>
    </rPh>
    <phoneticPr fontId="6"/>
  </si>
  <si>
    <t>(D)非/兼</t>
    <rPh sb="3" eb="4">
      <t>ヒ</t>
    </rPh>
    <rPh sb="5" eb="6">
      <t>カ</t>
    </rPh>
    <phoneticPr fontId="6"/>
  </si>
  <si>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1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</si>
  <si>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12"/>
  </si>
  <si>
    <t>シフト記号</t>
    <rPh sb="3" eb="5">
      <t>キゴウ</t>
    </rPh>
    <phoneticPr fontId="6"/>
  </si>
  <si>
    <t>職種①</t>
    <rPh sb="0" eb="2">
      <t>ショクシュ</t>
    </rPh>
    <phoneticPr fontId="13"/>
  </si>
  <si>
    <t>職種②</t>
    <rPh sb="0" eb="2">
      <t>ショクシュ</t>
    </rPh>
    <phoneticPr fontId="13"/>
  </si>
  <si>
    <t>職種③</t>
    <rPh sb="0" eb="2">
      <t>ショクシュ</t>
    </rPh>
    <phoneticPr fontId="13"/>
  </si>
  <si>
    <t>職種④</t>
    <rPh sb="0" eb="2">
      <t>ショクシュ</t>
    </rPh>
    <phoneticPr fontId="13"/>
  </si>
  <si>
    <t>職種⑤</t>
    <rPh sb="0" eb="2">
      <t>ショクシュ</t>
    </rPh>
    <phoneticPr fontId="13"/>
  </si>
  <si>
    <t>職種⑥</t>
    <rPh sb="0" eb="2">
      <t>ショクシュ</t>
    </rPh>
    <phoneticPr fontId="13"/>
  </si>
  <si>
    <t>職種⑦</t>
    <rPh sb="0" eb="2">
      <t>ショクシュ</t>
    </rPh>
    <phoneticPr fontId="13"/>
  </si>
  <si>
    <t>職種⑧</t>
    <rPh sb="0" eb="2">
      <t>ショクシュ</t>
    </rPh>
    <phoneticPr fontId="13"/>
  </si>
  <si>
    <t>職種⑨</t>
    <phoneticPr fontId="13"/>
  </si>
  <si>
    <t>職種⑩</t>
    <phoneticPr fontId="13"/>
  </si>
  <si>
    <t>管理者</t>
    <rPh sb="0" eb="3">
      <t>カンリシャ</t>
    </rPh>
    <phoneticPr fontId="13"/>
  </si>
  <si>
    <t>その他職員</t>
    <rPh sb="2" eb="3">
      <t>タ</t>
    </rPh>
    <rPh sb="3" eb="5">
      <t>ショクイン</t>
    </rPh>
    <phoneticPr fontId="13"/>
  </si>
  <si>
    <t>一般相談支援事業</t>
    <rPh sb="2" eb="4">
      <t>ソウダン</t>
    </rPh>
    <rPh sb="4" eb="6">
      <t>シエン</t>
    </rPh>
    <rPh sb="6" eb="8">
      <t>ジギョウ</t>
    </rPh>
    <phoneticPr fontId="7"/>
  </si>
  <si>
    <t>相談支援専門員</t>
    <rPh sb="0" eb="7">
      <t>ソウダンシエンセンモンイン</t>
    </rPh>
    <phoneticPr fontId="13"/>
  </si>
  <si>
    <t>相談支援員</t>
    <rPh sb="0" eb="2">
      <t>ソウダン</t>
    </rPh>
    <rPh sb="2" eb="5">
      <t>シエンイン</t>
    </rPh>
    <phoneticPr fontId="13"/>
  </si>
  <si>
    <t>資格種類</t>
    <rPh sb="0" eb="2">
      <t>シカク</t>
    </rPh>
    <rPh sb="2" eb="4">
      <t>シュルイ</t>
    </rPh>
    <phoneticPr fontId="12"/>
  </si>
  <si>
    <t>介護福祉士</t>
    <rPh sb="0" eb="5">
      <t>カイゴフクシシ</t>
    </rPh>
    <phoneticPr fontId="13"/>
  </si>
  <si>
    <t>社会福祉士</t>
    <rPh sb="0" eb="2">
      <t>シャカイ</t>
    </rPh>
    <rPh sb="2" eb="4">
      <t>フクシ</t>
    </rPh>
    <rPh sb="4" eb="5">
      <t>シ</t>
    </rPh>
    <phoneticPr fontId="13"/>
  </si>
  <si>
    <t>精神保健福祉士</t>
    <rPh sb="0" eb="2">
      <t>セイシン</t>
    </rPh>
    <rPh sb="2" eb="4">
      <t>ホケン</t>
    </rPh>
    <rPh sb="4" eb="7">
      <t>フクシシ</t>
    </rPh>
    <phoneticPr fontId="13"/>
  </si>
  <si>
    <t>看護師</t>
    <rPh sb="0" eb="3">
      <t>カンゴシ</t>
    </rPh>
    <phoneticPr fontId="13"/>
  </si>
  <si>
    <t>准看護師</t>
    <rPh sb="0" eb="4">
      <t>ジュンカンゴシ</t>
    </rPh>
    <phoneticPr fontId="13"/>
  </si>
  <si>
    <t>強行（基礎）</t>
    <rPh sb="0" eb="2">
      <t>キョウコウ</t>
    </rPh>
    <rPh sb="3" eb="5">
      <t>キソ</t>
    </rPh>
    <phoneticPr fontId="13"/>
  </si>
  <si>
    <t>強行（実践）</t>
    <rPh sb="0" eb="2">
      <t>キョウコウ</t>
    </rPh>
    <rPh sb="3" eb="5">
      <t>ジッセン</t>
    </rPh>
    <phoneticPr fontId="13"/>
  </si>
  <si>
    <t>-</t>
    <phoneticPr fontId="6"/>
  </si>
  <si>
    <t>日中　　</t>
    <rPh sb="0" eb="2">
      <t>ニッチュウ</t>
    </rPh>
    <phoneticPr fontId="6"/>
  </si>
  <si>
    <t>夜間　　</t>
    <rPh sb="0" eb="2">
      <t>ヤカン</t>
    </rPh>
    <phoneticPr fontId="6"/>
  </si>
  <si>
    <t>常勤数(歴月)</t>
    <rPh sb="0" eb="2">
      <t>ジョウキン</t>
    </rPh>
    <rPh sb="2" eb="3">
      <t>スウ</t>
    </rPh>
    <rPh sb="4" eb="5">
      <t>レキ</t>
    </rPh>
    <rPh sb="5" eb="6">
      <t>ゲツ</t>
    </rPh>
    <phoneticPr fontId="6"/>
  </si>
  <si>
    <t>専従</t>
    <rPh sb="0" eb="2">
      <t>センジュウ</t>
    </rPh>
    <phoneticPr fontId="32"/>
  </si>
  <si>
    <t>兼務</t>
    <rPh sb="0" eb="2">
      <t>ケンム</t>
    </rPh>
    <phoneticPr fontId="32"/>
  </si>
  <si>
    <t>専従</t>
    <rPh sb="0" eb="2">
      <t>センジュウ</t>
    </rPh>
    <phoneticPr fontId="7"/>
  </si>
  <si>
    <t>兼務</t>
    <rPh sb="0" eb="2">
      <t>ケンム</t>
    </rPh>
    <phoneticPr fontId="7"/>
  </si>
  <si>
    <t>(12)常勤換算数</t>
    <rPh sb="4" eb="6">
      <t>ジョウキン</t>
    </rPh>
    <rPh sb="6" eb="8">
      <t>カンサン</t>
    </rPh>
    <rPh sb="8" eb="9">
      <t>スウ</t>
    </rPh>
    <phoneticPr fontId="7"/>
  </si>
  <si>
    <t>□</t>
  </si>
  <si>
    <t>常勤</t>
    <rPh sb="0" eb="2">
      <t>ジョウキン</t>
    </rPh>
    <phoneticPr fontId="9"/>
  </si>
  <si>
    <t>非常勤</t>
    <rPh sb="0" eb="3">
      <t>ヒジョウキン</t>
    </rPh>
    <phoneticPr fontId="6"/>
  </si>
  <si>
    <t>常勤換算数</t>
    <rPh sb="0" eb="2">
      <t>ジョウキン</t>
    </rPh>
    <rPh sb="2" eb="4">
      <t>カンサン</t>
    </rPh>
    <rPh sb="4" eb="5">
      <t>スウ</t>
    </rPh>
    <phoneticPr fontId="6"/>
  </si>
  <si>
    <t>専従</t>
    <rPh sb="0" eb="2">
      <t>センジュウ</t>
    </rPh>
    <phoneticPr fontId="6"/>
  </si>
  <si>
    <t>兼務</t>
    <rPh sb="0" eb="2">
      <t>ケンム</t>
    </rPh>
    <phoneticPr fontId="6"/>
  </si>
  <si>
    <t>合計</t>
    <rPh sb="0" eb="2">
      <t>ゴウケイ</t>
    </rPh>
    <phoneticPr fontId="6"/>
  </si>
  <si>
    <t>（管理者・サビ管・医師・その他職員を除く）</t>
    <rPh sb="1" eb="4">
      <t>カンリシャ</t>
    </rPh>
    <rPh sb="7" eb="8">
      <t>カン</t>
    </rPh>
    <rPh sb="9" eb="11">
      <t>イシ</t>
    </rPh>
    <rPh sb="14" eb="15">
      <t>タ</t>
    </rPh>
    <rPh sb="15" eb="17">
      <t>ショクイン</t>
    </rPh>
    <rPh sb="18" eb="19">
      <t>ノゾ</t>
    </rPh>
    <phoneticPr fontId="6"/>
  </si>
  <si>
    <t>氏名</t>
    <rPh sb="0" eb="2">
      <t>シメイ</t>
    </rPh>
    <phoneticPr fontId="23"/>
  </si>
  <si>
    <t>時間</t>
    <rPh sb="0" eb="2">
      <t>ジカン</t>
    </rPh>
    <phoneticPr fontId="23"/>
  </si>
  <si>
    <t>勤務形態一覧表(1)</t>
    <rPh sb="0" eb="2">
      <t>キンム</t>
    </rPh>
    <rPh sb="2" eb="4">
      <t>ケイタイ</t>
    </rPh>
    <rPh sb="4" eb="6">
      <t>イチラン</t>
    </rPh>
    <rPh sb="6" eb="7">
      <t>ヒョウ</t>
    </rPh>
    <phoneticPr fontId="23"/>
  </si>
  <si>
    <t>勤務形態一覧表(2)</t>
    <rPh sb="0" eb="2">
      <t>キンム</t>
    </rPh>
    <rPh sb="2" eb="4">
      <t>ケイタイ</t>
    </rPh>
    <rPh sb="4" eb="6">
      <t>イチラン</t>
    </rPh>
    <rPh sb="6" eb="7">
      <t>ヒョウ</t>
    </rPh>
    <phoneticPr fontId="23"/>
  </si>
  <si>
    <t>勤務形態一覧表(3)</t>
    <rPh sb="0" eb="2">
      <t>キンム</t>
    </rPh>
    <rPh sb="2" eb="4">
      <t>ケイタイ</t>
    </rPh>
    <rPh sb="4" eb="6">
      <t>イチラン</t>
    </rPh>
    <rPh sb="6" eb="7">
      <t>ヒョウ</t>
    </rPh>
    <phoneticPr fontId="23"/>
  </si>
  <si>
    <t>勤務形態一覧表(4)</t>
    <rPh sb="0" eb="2">
      <t>キンム</t>
    </rPh>
    <rPh sb="2" eb="4">
      <t>ケイタイ</t>
    </rPh>
    <rPh sb="4" eb="6">
      <t>イチラン</t>
    </rPh>
    <rPh sb="6" eb="7">
      <t>ヒョウ</t>
    </rPh>
    <phoneticPr fontId="23"/>
  </si>
  <si>
    <t>勤務形態一覧表(5)</t>
    <rPh sb="0" eb="2">
      <t>キンム</t>
    </rPh>
    <rPh sb="2" eb="4">
      <t>ケイタイ</t>
    </rPh>
    <rPh sb="4" eb="6">
      <t>イチラン</t>
    </rPh>
    <rPh sb="6" eb="7">
      <t>ヒョウ</t>
    </rPh>
    <phoneticPr fontId="23"/>
  </si>
  <si>
    <t>勤務形態一覧表(6)</t>
    <rPh sb="0" eb="2">
      <t>キンム</t>
    </rPh>
    <rPh sb="2" eb="4">
      <t>ケイタイ</t>
    </rPh>
    <rPh sb="4" eb="6">
      <t>イチラン</t>
    </rPh>
    <rPh sb="6" eb="7">
      <t>ヒョウ</t>
    </rPh>
    <phoneticPr fontId="23"/>
  </si>
  <si>
    <t>勤務形態一覧表(7)</t>
    <rPh sb="0" eb="2">
      <t>キンム</t>
    </rPh>
    <rPh sb="2" eb="4">
      <t>ケイタイ</t>
    </rPh>
    <rPh sb="4" eb="6">
      <t>イチラン</t>
    </rPh>
    <rPh sb="6" eb="7">
      <t>ヒョウ</t>
    </rPh>
    <phoneticPr fontId="23"/>
  </si>
  <si>
    <t>勤務形態一覧表(8)</t>
    <rPh sb="0" eb="2">
      <t>キンム</t>
    </rPh>
    <rPh sb="2" eb="4">
      <t>ケイタイ</t>
    </rPh>
    <rPh sb="4" eb="6">
      <t>イチラン</t>
    </rPh>
    <rPh sb="6" eb="7">
      <t>ヒョウ</t>
    </rPh>
    <phoneticPr fontId="23"/>
  </si>
  <si>
    <t>勤務形態一覧表(9)</t>
    <rPh sb="0" eb="2">
      <t>キンム</t>
    </rPh>
    <rPh sb="2" eb="4">
      <t>ケイタイ</t>
    </rPh>
    <rPh sb="4" eb="6">
      <t>イチラン</t>
    </rPh>
    <rPh sb="6" eb="7">
      <t>ヒョウ</t>
    </rPh>
    <phoneticPr fontId="23"/>
  </si>
  <si>
    <t>勤務形態一覧表(10)</t>
    <rPh sb="0" eb="2">
      <t>キンム</t>
    </rPh>
    <rPh sb="2" eb="4">
      <t>ケイタイ</t>
    </rPh>
    <rPh sb="4" eb="6">
      <t>イチラン</t>
    </rPh>
    <rPh sb="6" eb="7">
      <t>ヒョウ</t>
    </rPh>
    <phoneticPr fontId="23"/>
  </si>
  <si>
    <t>勤務時間数合計</t>
    <rPh sb="0" eb="2">
      <t>キンム</t>
    </rPh>
    <rPh sb="2" eb="4">
      <t>ジカン</t>
    </rPh>
    <rPh sb="4" eb="5">
      <t>スウ</t>
    </rPh>
    <rPh sb="5" eb="7">
      <t>ゴウケイ</t>
    </rPh>
    <phoneticPr fontId="23"/>
  </si>
  <si>
    <t>氏　名</t>
    <rPh sb="0" eb="1">
      <t>シ</t>
    </rPh>
    <rPh sb="2" eb="3">
      <t>ナ</t>
    </rPh>
    <phoneticPr fontId="23"/>
  </si>
  <si>
    <t>参照先シート</t>
    <rPh sb="0" eb="2">
      <t>サンショウ</t>
    </rPh>
    <rPh sb="2" eb="3">
      <t>サキ</t>
    </rPh>
    <phoneticPr fontId="23"/>
  </si>
  <si>
    <t>勤務時間計(４週)</t>
    <rPh sb="7" eb="8">
      <t>シュウ</t>
    </rPh>
    <phoneticPr fontId="6"/>
  </si>
  <si>
    <t>勤務時間計(歴月)</t>
    <rPh sb="6" eb="7">
      <t>レキ</t>
    </rPh>
    <rPh sb="7" eb="8">
      <t>ゲツ</t>
    </rPh>
    <phoneticPr fontId="6"/>
  </si>
  <si>
    <t>法人全体での勤務時間数合計</t>
    <rPh sb="0" eb="2">
      <t>ホウジン</t>
    </rPh>
    <rPh sb="2" eb="4">
      <t>ゼンタイ</t>
    </rPh>
    <rPh sb="6" eb="8">
      <t>キンム</t>
    </rPh>
    <rPh sb="8" eb="10">
      <t>ジカン</t>
    </rPh>
    <rPh sb="10" eb="11">
      <t>スウ</t>
    </rPh>
    <rPh sb="11" eb="13">
      <t>ゴウケイ</t>
    </rPh>
    <phoneticPr fontId="6"/>
  </si>
  <si>
    <t>常勤換算数</t>
    <rPh sb="0" eb="2">
      <t>ジョウキン</t>
    </rPh>
    <rPh sb="2" eb="4">
      <t>カンサン</t>
    </rPh>
    <rPh sb="4" eb="5">
      <t>スウ</t>
    </rPh>
    <phoneticPr fontId="6"/>
  </si>
  <si>
    <t>（色付きのセルのみ入力/選択してください。）</t>
    <rPh sb="1" eb="3">
      <t>イロツ</t>
    </rPh>
    <rPh sb="9" eb="11">
      <t>ニュウリョク</t>
    </rPh>
    <rPh sb="12" eb="14">
      <t>センタク</t>
    </rPh>
    <phoneticPr fontId="6"/>
  </si>
  <si>
    <t>≪提出不要≫</t>
    <rPh sb="1" eb="3">
      <t>テイシュツ</t>
    </rPh>
    <rPh sb="3" eb="5">
      <t>フヨウ</t>
    </rPh>
    <phoneticPr fontId="6"/>
  </si>
  <si>
    <t>管理者・従業者の勤務の体制及び勤務形態一覧表　作成要領　</t>
    <rPh sb="0" eb="3">
      <t>カンリシャ</t>
    </rPh>
    <rPh sb="4" eb="7">
      <t>ジュウギョウシャ</t>
    </rPh>
    <rPh sb="8" eb="10">
      <t>キンム</t>
    </rPh>
    <rPh sb="11" eb="13">
      <t>タイセイ</t>
    </rPh>
    <rPh sb="13" eb="14">
      <t>オヨ</t>
    </rPh>
    <rPh sb="15" eb="17">
      <t>キンム</t>
    </rPh>
    <rPh sb="17" eb="19">
      <t>ケイタイ</t>
    </rPh>
    <rPh sb="19" eb="21">
      <t>イチラン</t>
    </rPh>
    <rPh sb="21" eb="22">
      <t>ヒョウ</t>
    </rPh>
    <rPh sb="23" eb="25">
      <t>サクセイ</t>
    </rPh>
    <rPh sb="25" eb="27">
      <t>ヨウリョウ</t>
    </rPh>
    <phoneticPr fontId="7"/>
  </si>
  <si>
    <t xml:space="preserve"> ・・・必須入力項目です。印刷前に黄色着色セルが残っていることがないようにしてください。</t>
    <rPh sb="4" eb="6">
      <t>ヒッス</t>
    </rPh>
    <rPh sb="6" eb="8">
      <t>ニュウリョク</t>
    </rPh>
    <rPh sb="8" eb="10">
      <t>コウモク</t>
    </rPh>
    <rPh sb="13" eb="15">
      <t>インサツ</t>
    </rPh>
    <rPh sb="15" eb="16">
      <t>マエ</t>
    </rPh>
    <rPh sb="17" eb="19">
      <t>キイロ</t>
    </rPh>
    <rPh sb="19" eb="21">
      <t>チャクショク</t>
    </rPh>
    <rPh sb="24" eb="25">
      <t>ノコ</t>
    </rPh>
    <phoneticPr fontId="6"/>
  </si>
  <si>
    <t xml:space="preserve"> ・・・変更不可項目です。数式等の設定がされていますので、内容の変更、削除は絶対にしないでください。</t>
    <rPh sb="4" eb="6">
      <t>ヘンコウ</t>
    </rPh>
    <rPh sb="6" eb="8">
      <t>フカ</t>
    </rPh>
    <rPh sb="8" eb="10">
      <t>コウモク</t>
    </rPh>
    <rPh sb="13" eb="15">
      <t>スウシキ</t>
    </rPh>
    <rPh sb="15" eb="16">
      <t>トウ</t>
    </rPh>
    <rPh sb="17" eb="19">
      <t>セッテイ</t>
    </rPh>
    <rPh sb="29" eb="31">
      <t>ナイヨウ</t>
    </rPh>
    <rPh sb="32" eb="34">
      <t>ヘンコウ</t>
    </rPh>
    <rPh sb="35" eb="37">
      <t>サクジョ</t>
    </rPh>
    <rPh sb="38" eb="40">
      <t>ゼッタイ</t>
    </rPh>
    <phoneticPr fontId="6"/>
  </si>
  <si>
    <r>
      <rPr>
        <b/>
        <sz val="11"/>
        <rFont val="ＭＳ Ｐゴシック"/>
        <family val="3"/>
        <charset val="128"/>
        <scheme val="minor"/>
      </rPr>
      <t>なお、「管理者・従業者の勤務の体制及び勤務形態一覧表」の提出に際しては、</t>
    </r>
    <r>
      <rPr>
        <b/>
        <sz val="11"/>
        <color rgb="FFFF0000"/>
        <rFont val="ＭＳ Ｐゴシック"/>
        <family val="3"/>
        <charset val="128"/>
        <scheme val="minor"/>
      </rPr>
      <t>「シフト記号表」も必ず提出してください。</t>
    </r>
    <rPh sb="4" eb="7">
      <t>カンリシャ</t>
    </rPh>
    <rPh sb="8" eb="11">
      <t>ジュウギョウシャ</t>
    </rPh>
    <rPh sb="12" eb="14">
      <t>キンム</t>
    </rPh>
    <rPh sb="15" eb="17">
      <t>タイセイ</t>
    </rPh>
    <rPh sb="17" eb="18">
      <t>オヨ</t>
    </rPh>
    <rPh sb="19" eb="21">
      <t>キンム</t>
    </rPh>
    <rPh sb="21" eb="23">
      <t>ケイタイ</t>
    </rPh>
    <rPh sb="23" eb="25">
      <t>イチラン</t>
    </rPh>
    <rPh sb="25" eb="26">
      <t>ヒョウ</t>
    </rPh>
    <rPh sb="28" eb="30">
      <t>テイシュツ</t>
    </rPh>
    <rPh sb="31" eb="32">
      <t>サイ</t>
    </rPh>
    <rPh sb="40" eb="42">
      <t>キゴウ</t>
    </rPh>
    <rPh sb="42" eb="43">
      <t>ヒョウ</t>
    </rPh>
    <rPh sb="45" eb="46">
      <t>カナラ</t>
    </rPh>
    <rPh sb="47" eb="49">
      <t>テイシュツ</t>
    </rPh>
    <phoneticPr fontId="6"/>
  </si>
  <si>
    <t>下記の記入方法に従って、入力してください。</t>
    <rPh sb="0" eb="2">
      <t>カキ</t>
    </rPh>
    <rPh sb="3" eb="5">
      <t>キニュウ</t>
    </rPh>
    <rPh sb="5" eb="7">
      <t>ホウホウ</t>
    </rPh>
    <rPh sb="8" eb="9">
      <t>シタガ</t>
    </rPh>
    <rPh sb="12" eb="14">
      <t>ニュウリョク</t>
    </rPh>
    <phoneticPr fontId="6"/>
  </si>
  <si>
    <t>１．事業所に関する項目（2～6行目）の入力</t>
    <rPh sb="2" eb="5">
      <t>ジギョウショ</t>
    </rPh>
    <rPh sb="6" eb="7">
      <t>カン</t>
    </rPh>
    <rPh sb="9" eb="11">
      <t>コウモク</t>
    </rPh>
    <rPh sb="15" eb="17">
      <t>ギョウメ</t>
    </rPh>
    <rPh sb="19" eb="21">
      <t>ニュウリョク</t>
    </rPh>
    <phoneticPr fontId="6"/>
  </si>
  <si>
    <t>① 「年月」、「サービス種別」、「事業所名」、「定員」及び「常勤の従業者が勤務すべき時間数（通常／時短）」を入力してください。</t>
    <rPh sb="3" eb="5">
      <t>ネンゲツ</t>
    </rPh>
    <rPh sb="12" eb="14">
      <t>シュベツ</t>
    </rPh>
    <rPh sb="17" eb="20">
      <t>ジギョウショ</t>
    </rPh>
    <rPh sb="20" eb="21">
      <t>メイ</t>
    </rPh>
    <rPh sb="27" eb="28">
      <t>オヨ</t>
    </rPh>
    <rPh sb="30" eb="32">
      <t>ジョウキン</t>
    </rPh>
    <rPh sb="33" eb="36">
      <t>ジュウギョウシャ</t>
    </rPh>
    <rPh sb="37" eb="39">
      <t>キンム</t>
    </rPh>
    <rPh sb="42" eb="45">
      <t>ジカンスウ</t>
    </rPh>
    <rPh sb="46" eb="48">
      <t>ツウジョウ</t>
    </rPh>
    <rPh sb="49" eb="51">
      <t>ジタン</t>
    </rPh>
    <rPh sb="54" eb="56">
      <t>ニュウリョク</t>
    </rPh>
    <phoneticPr fontId="6"/>
  </si>
  <si>
    <t>　</t>
    <phoneticPr fontId="6"/>
  </si>
  <si>
    <t>③ 「４週 or 暦月」についは、１ヶ月の変形労働時間制を採用している事業所のみ「暦月」を、それ以外の事業所については「４週」を選択してください。</t>
    <phoneticPr fontId="6"/>
  </si>
  <si>
    <t>④ 「４週」を選択した場合、事業所における「１日あたり」及び「１週間あたり」の常勤の職員が勤務すべき時間数を入力してください。</t>
    <rPh sb="4" eb="5">
      <t>シュウ</t>
    </rPh>
    <rPh sb="7" eb="9">
      <t>センタク</t>
    </rPh>
    <rPh sb="11" eb="13">
      <t>バアイ</t>
    </rPh>
    <rPh sb="54" eb="56">
      <t>ニュウリョク</t>
    </rPh>
    <phoneticPr fontId="6"/>
  </si>
  <si>
    <t>「暦月」を選択した場合、事業所における「１日あたり」及び「１月あたり」の常勤の職員が勤務すべき時間数を入力してください。</t>
    <rPh sb="1" eb="2">
      <t>レキ</t>
    </rPh>
    <rPh sb="2" eb="3">
      <t>ゲツ</t>
    </rPh>
    <rPh sb="5" eb="7">
      <t>センタク</t>
    </rPh>
    <rPh sb="9" eb="11">
      <t>バアイ</t>
    </rPh>
    <rPh sb="30" eb="31">
      <t>ツキ</t>
    </rPh>
    <rPh sb="51" eb="53">
      <t>ニュウリョク</t>
    </rPh>
    <phoneticPr fontId="6"/>
  </si>
  <si>
    <t>⑤ 育児・介護休業法等による短時間勤務制度等を利用する者がいる事業所は入力してください。内容は③において</t>
    <rPh sb="2" eb="4">
      <t>イクジ</t>
    </rPh>
    <rPh sb="5" eb="7">
      <t>カイゴ</t>
    </rPh>
    <rPh sb="7" eb="10">
      <t>キュウギョウホウ</t>
    </rPh>
    <rPh sb="10" eb="11">
      <t>トウ</t>
    </rPh>
    <rPh sb="14" eb="17">
      <t>タンジカン</t>
    </rPh>
    <rPh sb="17" eb="19">
      <t>キンム</t>
    </rPh>
    <rPh sb="19" eb="21">
      <t>セイド</t>
    </rPh>
    <rPh sb="21" eb="22">
      <t>トウ</t>
    </rPh>
    <rPh sb="23" eb="25">
      <t>リヨウ</t>
    </rPh>
    <rPh sb="27" eb="28">
      <t>モノ</t>
    </rPh>
    <rPh sb="31" eb="34">
      <t>ジギョウショ</t>
    </rPh>
    <rPh sb="35" eb="37">
      <t>ニュウリョク</t>
    </rPh>
    <rPh sb="44" eb="46">
      <t>ナイヨウ</t>
    </rPh>
    <phoneticPr fontId="6"/>
  </si>
  <si>
    <t>「４週」を選択した場合、事業所における「１週間あたり」の当該措置が講じられている常勤の職員が勤務すべき時間数を入力してください。</t>
    <rPh sb="2" eb="3">
      <t>シュウ</t>
    </rPh>
    <rPh sb="5" eb="7">
      <t>センタク</t>
    </rPh>
    <rPh sb="9" eb="11">
      <t>バアイ</t>
    </rPh>
    <rPh sb="28" eb="30">
      <t>トウガイ</t>
    </rPh>
    <rPh sb="30" eb="32">
      <t>ソチ</t>
    </rPh>
    <rPh sb="33" eb="34">
      <t>コウ</t>
    </rPh>
    <rPh sb="55" eb="57">
      <t>ニュウリョク</t>
    </rPh>
    <phoneticPr fontId="6"/>
  </si>
  <si>
    <t>「暦月」を選択した場合、事業所における「１月あたり」の当該措置が講じられている常勤の職員が勤務すべき時間数を入力してください。</t>
    <rPh sb="1" eb="2">
      <t>レキ</t>
    </rPh>
    <rPh sb="2" eb="3">
      <t>ゲツ</t>
    </rPh>
    <rPh sb="5" eb="7">
      <t>センタク</t>
    </rPh>
    <rPh sb="9" eb="11">
      <t>バアイ</t>
    </rPh>
    <rPh sb="21" eb="22">
      <t>ツキ</t>
    </rPh>
    <rPh sb="54" eb="56">
      <t>ニュウリョク</t>
    </rPh>
    <phoneticPr fontId="6"/>
  </si>
  <si>
    <t>２．シフト記号表の作成</t>
    <rPh sb="5" eb="7">
      <t>キゴウ</t>
    </rPh>
    <rPh sb="7" eb="8">
      <t>ヒョウ</t>
    </rPh>
    <rPh sb="9" eb="11">
      <t>サクセイ</t>
    </rPh>
    <phoneticPr fontId="6"/>
  </si>
  <si>
    <t xml:space="preserve">【例】勤務時間のうち休憩時間が1時間の場合は「1:00」、45分の場合は「00:45」と入力 </t>
    <rPh sb="1" eb="2">
      <t>レイ</t>
    </rPh>
    <rPh sb="3" eb="5">
      <t>キンム</t>
    </rPh>
    <rPh sb="5" eb="7">
      <t>ジカン</t>
    </rPh>
    <rPh sb="10" eb="12">
      <t>キュウケイ</t>
    </rPh>
    <rPh sb="12" eb="14">
      <t>ジカン</t>
    </rPh>
    <rPh sb="44" eb="46">
      <t>ニュウリョク</t>
    </rPh>
    <phoneticPr fontId="6"/>
  </si>
  <si>
    <t>　</t>
    <phoneticPr fontId="6"/>
  </si>
  <si>
    <t>３．管理者等に関する項目（11～22行目）の入力</t>
    <rPh sb="2" eb="5">
      <t>カンリシャ</t>
    </rPh>
    <rPh sb="5" eb="6">
      <t>トウ</t>
    </rPh>
    <rPh sb="7" eb="8">
      <t>カン</t>
    </rPh>
    <rPh sb="10" eb="12">
      <t>コウモク</t>
    </rPh>
    <rPh sb="18" eb="20">
      <t>ギョウメ</t>
    </rPh>
    <rPh sb="22" eb="24">
      <t>ニュウリョク</t>
    </rPh>
    <phoneticPr fontId="6"/>
  </si>
  <si>
    <t>① 「資格」については、プルダウンから保有する資格及び修了した研修を選択してください。</t>
    <rPh sb="3" eb="5">
      <t>シカク</t>
    </rPh>
    <rPh sb="25" eb="26">
      <t>オヨ</t>
    </rPh>
    <rPh sb="27" eb="29">
      <t>シュウリョウ</t>
    </rPh>
    <rPh sb="31" eb="33">
      <t>ケンシュウ</t>
    </rPh>
    <phoneticPr fontId="6"/>
  </si>
  <si>
    <t>なお、保有する全ての資格を入力する必要はなく、人員基準及び加算算定上、求められる資格等を入力してください。</t>
    <rPh sb="13" eb="15">
      <t>ニュウリョク</t>
    </rPh>
    <rPh sb="17" eb="19">
      <t>ヒツヨウ</t>
    </rPh>
    <rPh sb="27" eb="28">
      <t>オヨ</t>
    </rPh>
    <rPh sb="29" eb="31">
      <t>カサン</t>
    </rPh>
    <rPh sb="31" eb="33">
      <t>サンテイ</t>
    </rPh>
    <phoneticPr fontId="6"/>
  </si>
  <si>
    <r>
      <t>※選択した資格及び研修に関して、</t>
    </r>
    <r>
      <rPr>
        <b/>
        <u/>
        <sz val="11"/>
        <rFont val="ＭＳ Ｐゴシック"/>
        <family val="3"/>
        <charset val="128"/>
        <scheme val="minor"/>
      </rPr>
      <t>必要に応じて、</t>
    </r>
    <r>
      <rPr>
        <b/>
        <sz val="11"/>
        <rFont val="ＭＳ Ｐゴシック"/>
        <family val="3"/>
        <charset val="128"/>
        <scheme val="minor"/>
      </rPr>
      <t>資格証又は研修修了証等の写しを添付資料として提出してください。</t>
    </r>
    <rPh sb="1" eb="3">
      <t>センタク</t>
    </rPh>
    <rPh sb="5" eb="7">
      <t>シカク</t>
    </rPh>
    <rPh sb="7" eb="8">
      <t>オヨ</t>
    </rPh>
    <rPh sb="9" eb="11">
      <t>ケンシュウ</t>
    </rPh>
    <rPh sb="12" eb="13">
      <t>カン</t>
    </rPh>
    <rPh sb="16" eb="18">
      <t>ヒツヨウ</t>
    </rPh>
    <rPh sb="19" eb="20">
      <t>オウ</t>
    </rPh>
    <rPh sb="23" eb="26">
      <t>シカクショウ</t>
    </rPh>
    <rPh sb="26" eb="27">
      <t>マタ</t>
    </rPh>
    <rPh sb="28" eb="30">
      <t>ケンシュウ</t>
    </rPh>
    <rPh sb="30" eb="32">
      <t>シュウリョウ</t>
    </rPh>
    <rPh sb="32" eb="34">
      <t>ショウトウ</t>
    </rPh>
    <rPh sb="35" eb="36">
      <t>ウツ</t>
    </rPh>
    <rPh sb="38" eb="40">
      <t>テンプ</t>
    </rPh>
    <rPh sb="40" eb="42">
      <t>シリョウ</t>
    </rPh>
    <rPh sb="45" eb="47">
      <t>テイシュツ</t>
    </rPh>
    <phoneticPr fontId="6"/>
  </si>
  <si>
    <t>② 「勤務形態」について選択してください。</t>
    <phoneticPr fontId="6"/>
  </si>
  <si>
    <t>（左記をクリックすると該当ページへ移ります。）</t>
    <phoneticPr fontId="6"/>
  </si>
  <si>
    <t>なお、育児・介護休業法による短時間勤務制度等を利用する者については、</t>
    <phoneticPr fontId="6"/>
  </si>
  <si>
    <t>「事業所に関する項目」の⑤の時間数を満たしているかどうかで判断し、「常勤専従（短縮）」又は「常勤兼務（短縮）」のいずれかを選択してください。</t>
    <rPh sb="1" eb="4">
      <t>ジギョウショ</t>
    </rPh>
    <rPh sb="5" eb="6">
      <t>カン</t>
    </rPh>
    <rPh sb="8" eb="10">
      <t>コウモク</t>
    </rPh>
    <rPh sb="14" eb="16">
      <t>ジカン</t>
    </rPh>
    <rPh sb="16" eb="17">
      <t>スウ</t>
    </rPh>
    <rPh sb="18" eb="19">
      <t>ミ</t>
    </rPh>
    <rPh sb="29" eb="31">
      <t>ハンダン</t>
    </rPh>
    <rPh sb="34" eb="36">
      <t>ジョウキン</t>
    </rPh>
    <rPh sb="36" eb="38">
      <t>センジュウ</t>
    </rPh>
    <rPh sb="39" eb="41">
      <t>タンシュク</t>
    </rPh>
    <rPh sb="43" eb="44">
      <t>マタ</t>
    </rPh>
    <rPh sb="46" eb="48">
      <t>ジョウキン</t>
    </rPh>
    <rPh sb="48" eb="50">
      <t>ケンム</t>
    </rPh>
    <rPh sb="51" eb="53">
      <t>タンシュク</t>
    </rPh>
    <rPh sb="61" eb="63">
      <t>センタク</t>
    </rPh>
    <phoneticPr fontId="6"/>
  </si>
  <si>
    <t>③ 管理者等の氏名を記入してください。</t>
    <rPh sb="2" eb="5">
      <t>カンリシャ</t>
    </rPh>
    <rPh sb="5" eb="6">
      <t>トウ</t>
    </rPh>
    <rPh sb="7" eb="9">
      <t>シメイ</t>
    </rPh>
    <rPh sb="10" eb="12">
      <t>キニュウ</t>
    </rPh>
    <phoneticPr fontId="6"/>
  </si>
  <si>
    <t>④ 「シフト記号表」を基に、当該職員の勤務時間のシフト記号を選択又は入力してください。</t>
    <rPh sb="6" eb="8">
      <t>キゴウ</t>
    </rPh>
    <rPh sb="8" eb="9">
      <t>ヒョウ</t>
    </rPh>
    <rPh sb="11" eb="12">
      <t>モト</t>
    </rPh>
    <rPh sb="14" eb="16">
      <t>トウガイ</t>
    </rPh>
    <rPh sb="16" eb="18">
      <t>ショクイン</t>
    </rPh>
    <rPh sb="19" eb="21">
      <t>キンム</t>
    </rPh>
    <rPh sb="21" eb="23">
      <t>ジカン</t>
    </rPh>
    <rPh sb="27" eb="29">
      <t>キゴウ</t>
    </rPh>
    <rPh sb="30" eb="32">
      <t>センタク</t>
    </rPh>
    <rPh sb="32" eb="33">
      <t>マタ</t>
    </rPh>
    <rPh sb="34" eb="36">
      <t>ニュウリョク</t>
    </rPh>
    <phoneticPr fontId="6"/>
  </si>
  <si>
    <t>なお、入力することができる時間数は、当該事業所において常勤の従業者が当該月に勤務すべき勤務時間数が上限となります。</t>
    <rPh sb="34" eb="36">
      <t>トウガイ</t>
    </rPh>
    <rPh sb="36" eb="37">
      <t>ツキ</t>
    </rPh>
    <phoneticPr fontId="6"/>
  </si>
  <si>
    <r>
      <t>⑤ 事業所の休業日等の</t>
    </r>
    <r>
      <rPr>
        <sz val="11"/>
        <color rgb="FFFF0000"/>
        <rFont val="ＭＳ Ｐゴシック"/>
        <family val="3"/>
        <charset val="128"/>
        <scheme val="minor"/>
      </rPr>
      <t>公休の場合はシフト記号は選択せず、空欄</t>
    </r>
    <r>
      <rPr>
        <sz val="11"/>
        <rFont val="ＭＳ Ｐゴシック"/>
        <family val="3"/>
        <charset val="128"/>
        <scheme val="minor"/>
      </rPr>
      <t>としてください。</t>
    </r>
    <rPh sb="2" eb="5">
      <t>ジギョウショ</t>
    </rPh>
    <rPh sb="6" eb="9">
      <t>キュウギョウビ</t>
    </rPh>
    <rPh sb="9" eb="10">
      <t>トウ</t>
    </rPh>
    <rPh sb="11" eb="13">
      <t>コウキュウ</t>
    </rPh>
    <rPh sb="14" eb="16">
      <t>バアイ</t>
    </rPh>
    <rPh sb="20" eb="22">
      <t>キゴウ</t>
    </rPh>
    <rPh sb="23" eb="25">
      <t>センタク</t>
    </rPh>
    <rPh sb="28" eb="30">
      <t>クウラン</t>
    </rPh>
    <phoneticPr fontId="6"/>
  </si>
  <si>
    <t>「兼務先の事業所等の名称」、「職種」及び「兼務先でのひと月の勤務時間数」を記入してください。</t>
    <rPh sb="18" eb="19">
      <t>オヨ</t>
    </rPh>
    <phoneticPr fontId="6"/>
  </si>
  <si>
    <t>※同一事業所内の兼務についても「職種」及び「ひと月の勤務時間数」を記入してください。</t>
    <rPh sb="1" eb="3">
      <t>ドウイツ</t>
    </rPh>
    <rPh sb="3" eb="6">
      <t>ジギョウショ</t>
    </rPh>
    <rPh sb="6" eb="7">
      <t>ナイ</t>
    </rPh>
    <rPh sb="8" eb="10">
      <t>ケンム</t>
    </rPh>
    <rPh sb="19" eb="20">
      <t>オヨ</t>
    </rPh>
    <phoneticPr fontId="6"/>
  </si>
  <si>
    <t>４．職員等に関する項目</t>
    <rPh sb="2" eb="4">
      <t>ショクイン</t>
    </rPh>
    <rPh sb="4" eb="5">
      <t>トウ</t>
    </rPh>
    <rPh sb="6" eb="7">
      <t>カン</t>
    </rPh>
    <rPh sb="9" eb="11">
      <t>コウモク</t>
    </rPh>
    <phoneticPr fontId="6"/>
  </si>
  <si>
    <t>② 「資格」以降の記入事項については、上記「管理者等に関する項目」の①～⑦と同様に入力してください。</t>
    <rPh sb="3" eb="5">
      <t>シカク</t>
    </rPh>
    <rPh sb="6" eb="8">
      <t>イコウ</t>
    </rPh>
    <rPh sb="9" eb="11">
      <t>キニュウ</t>
    </rPh>
    <rPh sb="11" eb="13">
      <t>ジコウ</t>
    </rPh>
    <rPh sb="12" eb="13">
      <t>キジ</t>
    </rPh>
    <rPh sb="19" eb="21">
      <t>ジョウキ</t>
    </rPh>
    <rPh sb="38" eb="40">
      <t>ドウヨウ</t>
    </rPh>
    <rPh sb="41" eb="43">
      <t>ニュウリョク</t>
    </rPh>
    <phoneticPr fontId="6"/>
  </si>
  <si>
    <t>５．注意事項</t>
    <rPh sb="2" eb="4">
      <t>チュウイ</t>
    </rPh>
    <rPh sb="4" eb="6">
      <t>ジコウ</t>
    </rPh>
    <phoneticPr fontId="6"/>
  </si>
  <si>
    <t>【判断フロー図】</t>
    <rPh sb="1" eb="3">
      <t>ハンダン</t>
    </rPh>
    <rPh sb="6" eb="7">
      <t>ズ</t>
    </rPh>
    <phoneticPr fontId="7"/>
  </si>
  <si>
    <t>資料①</t>
    <rPh sb="0" eb="2">
      <t>シリョウ</t>
    </rPh>
    <phoneticPr fontId="7"/>
  </si>
  <si>
    <r>
      <t xml:space="preserve">当該事業所及び併設する事業所での勤務時間の合計が、
「常勤の従業者が勤務すべき時間数」に達しているか。
</t>
    </r>
    <r>
      <rPr>
        <b/>
        <u/>
        <sz val="11"/>
        <rFont val="ＭＳ Ｐゴシック"/>
        <family val="3"/>
        <charset val="128"/>
      </rPr>
      <t>※正規・非正規の雇用の形態は考慮しません。</t>
    </r>
    <rPh sb="0" eb="2">
      <t>トウガイ</t>
    </rPh>
    <rPh sb="2" eb="5">
      <t>ジギョウショ</t>
    </rPh>
    <rPh sb="5" eb="6">
      <t>オヨ</t>
    </rPh>
    <rPh sb="7" eb="9">
      <t>ヘイセツ</t>
    </rPh>
    <rPh sb="11" eb="14">
      <t>ジギョウショ</t>
    </rPh>
    <rPh sb="16" eb="18">
      <t>キンム</t>
    </rPh>
    <rPh sb="18" eb="20">
      <t>ジカン</t>
    </rPh>
    <rPh sb="21" eb="23">
      <t>ゴウケイ</t>
    </rPh>
    <rPh sb="44" eb="45">
      <t>タッ</t>
    </rPh>
    <rPh sb="53" eb="55">
      <t>セイキ</t>
    </rPh>
    <rPh sb="56" eb="57">
      <t>ヒ</t>
    </rPh>
    <rPh sb="57" eb="59">
      <t>セイキ</t>
    </rPh>
    <phoneticPr fontId="7"/>
  </si>
  <si>
    <t>達している</t>
    <rPh sb="0" eb="1">
      <t>タッ</t>
    </rPh>
    <phoneticPr fontId="7"/>
  </si>
  <si>
    <t>達していない</t>
    <rPh sb="0" eb="1">
      <t>タッ</t>
    </rPh>
    <phoneticPr fontId="7"/>
  </si>
  <si>
    <t>常勤</t>
    <rPh sb="0" eb="2">
      <t>ジョウキン</t>
    </rPh>
    <phoneticPr fontId="7"/>
  </si>
  <si>
    <t>非常勤</t>
    <rPh sb="0" eb="3">
      <t>ヒジョウキン</t>
    </rPh>
    <phoneticPr fontId="7"/>
  </si>
  <si>
    <t>当該事業所において、２以上の職種に従事しているか。
※併設する事業所で従事する場合も含む。</t>
    <rPh sb="0" eb="2">
      <t>トウガイ</t>
    </rPh>
    <rPh sb="2" eb="5">
      <t>ジギョウショ</t>
    </rPh>
    <rPh sb="11" eb="13">
      <t>イジョウ</t>
    </rPh>
    <rPh sb="14" eb="16">
      <t>ショクシュ</t>
    </rPh>
    <rPh sb="17" eb="19">
      <t>ジュウジ</t>
    </rPh>
    <rPh sb="35" eb="37">
      <t>ジュウジ</t>
    </rPh>
    <rPh sb="39" eb="41">
      <t>バアイ</t>
    </rPh>
    <rPh sb="42" eb="43">
      <t>フク</t>
    </rPh>
    <phoneticPr fontId="7"/>
  </si>
  <si>
    <t>していない</t>
    <phoneticPr fontId="7"/>
  </si>
  <si>
    <t>している</t>
    <phoneticPr fontId="7"/>
  </si>
  <si>
    <t>常勤・専従</t>
    <rPh sb="0" eb="2">
      <t>ジョウキン</t>
    </rPh>
    <rPh sb="3" eb="5">
      <t>センジュウ</t>
    </rPh>
    <phoneticPr fontId="7"/>
  </si>
  <si>
    <t>常勤・兼務</t>
    <rPh sb="0" eb="2">
      <t>ジョウキン</t>
    </rPh>
    <rPh sb="3" eb="5">
      <t>ケンム</t>
    </rPh>
    <phoneticPr fontId="7"/>
  </si>
  <si>
    <t>非常勤・専従</t>
    <rPh sb="0" eb="3">
      <t>ヒジョウキン</t>
    </rPh>
    <rPh sb="4" eb="6">
      <t>センジュウ</t>
    </rPh>
    <phoneticPr fontId="7"/>
  </si>
  <si>
    <t>非常勤・兼務</t>
    <rPh sb="0" eb="3">
      <t>ヒジョウキン</t>
    </rPh>
    <rPh sb="4" eb="6">
      <t>ケンム</t>
    </rPh>
    <phoneticPr fontId="7"/>
  </si>
  <si>
    <t>戻る</t>
    <rPh sb="0" eb="1">
      <t>モド</t>
    </rPh>
    <phoneticPr fontId="6"/>
  </si>
  <si>
    <t>→</t>
    <phoneticPr fontId="23"/>
  </si>
  <si>
    <t>常勤数(４週)</t>
    <phoneticPr fontId="6"/>
  </si>
  <si>
    <t>夜勤の時間帯</t>
    <rPh sb="0" eb="2">
      <t>ヤキン</t>
    </rPh>
    <rPh sb="3" eb="6">
      <t>ジカンタイ</t>
    </rPh>
    <phoneticPr fontId="6"/>
  </si>
  <si>
    <t>基準上必要な員数</t>
    <rPh sb="0" eb="3">
      <t>キジュンジョウ</t>
    </rPh>
    <rPh sb="3" eb="5">
      <t>ヒツヨウ</t>
    </rPh>
    <rPh sb="6" eb="8">
      <t>インスウ</t>
    </rPh>
    <phoneticPr fontId="6"/>
  </si>
  <si>
    <t>実務者研修修了者</t>
    <rPh sb="0" eb="3">
      <t>ジツムシャ</t>
    </rPh>
    <rPh sb="3" eb="5">
      <t>ケンシュウ</t>
    </rPh>
    <rPh sb="5" eb="8">
      <t>シュウリョウシャ</t>
    </rPh>
    <phoneticPr fontId="13"/>
  </si>
  <si>
    <t>行動援護養成者研修</t>
    <rPh sb="0" eb="4">
      <t>コウドウエンゴ</t>
    </rPh>
    <rPh sb="4" eb="9">
      <t>ヨウセイシャケンシュウ</t>
    </rPh>
    <phoneticPr fontId="13"/>
  </si>
  <si>
    <t>その他</t>
    <rPh sb="2" eb="3">
      <t>タ</t>
    </rPh>
    <phoneticPr fontId="13"/>
  </si>
  <si>
    <t>高次脳機能障害支援者養成研修</t>
    <rPh sb="0" eb="10">
      <t>コウジノウキノウショウガイシエンシャ</t>
    </rPh>
    <rPh sb="10" eb="14">
      <t>ヨウセイケンシュウ</t>
    </rPh>
    <phoneticPr fontId="23"/>
  </si>
  <si>
    <t>公認心理士</t>
    <rPh sb="0" eb="2">
      <t>コウニン</t>
    </rPh>
    <rPh sb="2" eb="5">
      <t>シンリシ</t>
    </rPh>
    <phoneticPr fontId="13"/>
  </si>
  <si>
    <t>障害者ピアサポート研修</t>
    <rPh sb="0" eb="3">
      <t>ショウガイシャ</t>
    </rPh>
    <rPh sb="9" eb="11">
      <t>ケンシュウ</t>
    </rPh>
    <phoneticPr fontId="23"/>
  </si>
  <si>
    <t>作業療法士</t>
    <rPh sb="0" eb="5">
      <t>サギョウリョウホウシ</t>
    </rPh>
    <phoneticPr fontId="23"/>
  </si>
  <si>
    <t>現任研修</t>
    <rPh sb="0" eb="2">
      <t>ゲンニン</t>
    </rPh>
    <rPh sb="2" eb="4">
      <t>ケンシュウ</t>
    </rPh>
    <phoneticPr fontId="23"/>
  </si>
  <si>
    <t>主任研修</t>
    <phoneticPr fontId="23"/>
  </si>
  <si>
    <t>精神障害者の障害特性や支援技法に関する研修</t>
    <phoneticPr fontId="23"/>
  </si>
  <si>
    <t>医療的ケアに関する研修</t>
    <rPh sb="6" eb="7">
      <t>カン</t>
    </rPh>
    <phoneticPr fontId="23"/>
  </si>
  <si>
    <t>(6)資格及び研修</t>
    <rPh sb="3" eb="5">
      <t>シカク</t>
    </rPh>
    <rPh sb="5" eb="6">
      <t>オヨ</t>
    </rPh>
    <rPh sb="7" eb="9">
      <t>ケンシュウ</t>
    </rPh>
    <phoneticPr fontId="7"/>
  </si>
  <si>
    <t>特定相談支援</t>
    <rPh sb="0" eb="2">
      <t>トクテイ</t>
    </rPh>
    <rPh sb="2" eb="4">
      <t>ソウダン</t>
    </rPh>
    <rPh sb="4" eb="6">
      <t>シエン</t>
    </rPh>
    <phoneticPr fontId="12"/>
  </si>
  <si>
    <t>障害児相談支援</t>
    <rPh sb="0" eb="3">
      <t>ショウガイジ</t>
    </rPh>
    <rPh sb="3" eb="5">
      <t>ソウダン</t>
    </rPh>
    <rPh sb="5" eb="7">
      <t>シエン</t>
    </rPh>
    <phoneticPr fontId="12"/>
  </si>
  <si>
    <t>(11)兼務状況
（兼務先／兼務する職務内容／勤務時間）等</t>
    <rPh sb="23" eb="25">
      <t>キンム</t>
    </rPh>
    <rPh sb="25" eb="27">
      <t>ジカン</t>
    </rPh>
    <phoneticPr fontId="7"/>
  </si>
  <si>
    <t>取扱件数算出表</t>
    <rPh sb="0" eb="2">
      <t>トリアツカイ</t>
    </rPh>
    <rPh sb="2" eb="4">
      <t>ケンスウ</t>
    </rPh>
    <rPh sb="4" eb="6">
      <t>サンシュツ</t>
    </rPh>
    <rPh sb="6" eb="7">
      <t>ヒョウ</t>
    </rPh>
    <phoneticPr fontId="6"/>
  </si>
  <si>
    <t>届出提出月</t>
    <phoneticPr fontId="6"/>
  </si>
  <si>
    <t>令和</t>
  </si>
  <si>
    <t>年</t>
  </si>
  <si>
    <t>月</t>
  </si>
  <si>
    <t>サービス提供年月</t>
    <rPh sb="4" eb="6">
      <t>テイキョウ</t>
    </rPh>
    <rPh sb="6" eb="8">
      <t>ネンゲツ</t>
    </rPh>
    <phoneticPr fontId="23"/>
  </si>
  <si>
    <t>過去6月の平均</t>
    <rPh sb="0" eb="2">
      <t>カコ</t>
    </rPh>
    <rPh sb="3" eb="4">
      <t>ツキ</t>
    </rPh>
    <rPh sb="5" eb="7">
      <t>ヘイキン</t>
    </rPh>
    <phoneticPr fontId="6"/>
  </si>
  <si>
    <t>計画相談(件）</t>
    <rPh sb="0" eb="2">
      <t>ケイカク</t>
    </rPh>
    <rPh sb="2" eb="4">
      <t>ソウダン</t>
    </rPh>
    <rPh sb="5" eb="6">
      <t>ケン</t>
    </rPh>
    <phoneticPr fontId="6"/>
  </si>
  <si>
    <t>障害児相談(件）</t>
    <rPh sb="0" eb="3">
      <t>ショウガイジ</t>
    </rPh>
    <rPh sb="3" eb="5">
      <t>ソウダン</t>
    </rPh>
    <rPh sb="6" eb="7">
      <t>ケン</t>
    </rPh>
    <phoneticPr fontId="6"/>
  </si>
  <si>
    <t>対応件数合計(件）</t>
    <rPh sb="0" eb="2">
      <t>タイオウ</t>
    </rPh>
    <rPh sb="2" eb="4">
      <t>ケンスウ</t>
    </rPh>
    <rPh sb="4" eb="6">
      <t>ゴウケイ</t>
    </rPh>
    <rPh sb="7" eb="8">
      <t>ケン</t>
    </rPh>
    <phoneticPr fontId="23"/>
  </si>
  <si>
    <t>①</t>
    <phoneticPr fontId="6"/>
  </si>
  <si>
    <t>相談支援専門員(人）</t>
    <rPh sb="0" eb="2">
      <t>ソウダン</t>
    </rPh>
    <rPh sb="2" eb="4">
      <t>シエン</t>
    </rPh>
    <rPh sb="4" eb="7">
      <t>センモンイン</t>
    </rPh>
    <rPh sb="8" eb="9">
      <t>ニン</t>
    </rPh>
    <phoneticPr fontId="6"/>
  </si>
  <si>
    <t>相談支援員(人）</t>
    <rPh sb="0" eb="2">
      <t>ソウダン</t>
    </rPh>
    <rPh sb="2" eb="4">
      <t>シエン</t>
    </rPh>
    <rPh sb="4" eb="5">
      <t>イン</t>
    </rPh>
    <rPh sb="6" eb="7">
      <t>ニン</t>
    </rPh>
    <phoneticPr fontId="6"/>
  </si>
  <si>
    <t>相談支援専門員等の合計（人）</t>
    <rPh sb="0" eb="2">
      <t>ソウダン</t>
    </rPh>
    <rPh sb="2" eb="4">
      <t>シエン</t>
    </rPh>
    <rPh sb="4" eb="7">
      <t>センモンイン</t>
    </rPh>
    <rPh sb="7" eb="8">
      <t>トウ</t>
    </rPh>
    <rPh sb="9" eb="11">
      <t>ゴウケイ</t>
    </rPh>
    <rPh sb="12" eb="13">
      <t>ニン</t>
    </rPh>
    <phoneticPr fontId="23"/>
  </si>
  <si>
    <t>②</t>
    <phoneticPr fontId="6"/>
  </si>
  <si>
    <t>①÷②</t>
    <phoneticPr fontId="6"/>
  </si>
  <si>
    <t>前６月の平均取扱件数（件）</t>
    <rPh sb="0" eb="1">
      <t>マエ</t>
    </rPh>
    <rPh sb="2" eb="3">
      <t>ツキ</t>
    </rPh>
    <rPh sb="4" eb="6">
      <t>ヘイキン</t>
    </rPh>
    <rPh sb="6" eb="8">
      <t>トリアツカ</t>
    </rPh>
    <rPh sb="8" eb="10">
      <t>ケンスウ</t>
    </rPh>
    <rPh sb="11" eb="12">
      <t>ケン</t>
    </rPh>
    <phoneticPr fontId="6"/>
  </si>
  <si>
    <t>件</t>
    <rPh sb="0" eb="1">
      <t>ケン</t>
    </rPh>
    <phoneticPr fontId="6"/>
  </si>
  <si>
    <r>
      <t>※</t>
    </r>
    <r>
      <rPr>
        <b/>
        <sz val="11"/>
        <color rgb="FFFF0000"/>
        <rFont val="ＭＳ Ｐゴシック"/>
        <family val="3"/>
        <charset val="128"/>
        <scheme val="minor"/>
      </rPr>
      <t>39件</t>
    </r>
    <r>
      <rPr>
        <b/>
        <sz val="11"/>
        <rFont val="ＭＳ Ｐゴシック"/>
        <family val="3"/>
        <charset val="128"/>
        <scheme val="minor"/>
      </rPr>
      <t>を上回っている場合</t>
    </r>
    <r>
      <rPr>
        <b/>
        <sz val="11"/>
        <color rgb="FFFF0000"/>
        <rFont val="ＭＳ Ｐゴシック"/>
        <family val="3"/>
        <charset val="128"/>
        <scheme val="minor"/>
      </rPr>
      <t>、機能強化型の算定は不可</t>
    </r>
    <r>
      <rPr>
        <b/>
        <sz val="11"/>
        <color theme="1"/>
        <rFont val="ＭＳ Ｐゴシック"/>
        <family val="3"/>
        <charset val="128"/>
        <scheme val="minor"/>
      </rPr>
      <t>。</t>
    </r>
    <rPh sb="3" eb="4">
      <t>ケン</t>
    </rPh>
    <rPh sb="5" eb="7">
      <t>ウワマワ</t>
    </rPh>
    <rPh sb="11" eb="13">
      <t>バアイ</t>
    </rPh>
    <rPh sb="14" eb="16">
      <t>キノウ</t>
    </rPh>
    <rPh sb="16" eb="18">
      <t>キョウカ</t>
    </rPh>
    <rPh sb="18" eb="19">
      <t>ガタ</t>
    </rPh>
    <rPh sb="20" eb="22">
      <t>サンテイ</t>
    </rPh>
    <rPh sb="23" eb="25">
      <t>フカ</t>
    </rPh>
    <phoneticPr fontId="6"/>
  </si>
  <si>
    <r>
      <t>※</t>
    </r>
    <r>
      <rPr>
        <b/>
        <sz val="11"/>
        <color rgb="FFFF0000"/>
        <rFont val="ＭＳ Ｐゴシック"/>
        <family val="3"/>
        <charset val="128"/>
        <scheme val="minor"/>
      </rPr>
      <t>Ⅱ型の算定が必要</t>
    </r>
    <r>
      <rPr>
        <b/>
        <sz val="11"/>
        <color theme="1"/>
        <rFont val="ＭＳ Ｐゴシック"/>
        <family val="3"/>
        <charset val="128"/>
        <scheme val="minor"/>
      </rPr>
      <t>になりますので、ご確認ください。</t>
    </r>
    <rPh sb="2" eb="3">
      <t>ガタ</t>
    </rPh>
    <rPh sb="4" eb="6">
      <t>サンテイ</t>
    </rPh>
    <rPh sb="7" eb="9">
      <t>ヒツヨウ</t>
    </rPh>
    <rPh sb="18" eb="19">
      <t>カク</t>
    </rPh>
    <phoneticPr fontId="6"/>
  </si>
  <si>
    <r>
      <t>黄色のセルに入力すると、水色のセルに結果が表示されます。</t>
    </r>
    <r>
      <rPr>
        <sz val="11"/>
        <color rgb="FFFF0000"/>
        <rFont val="ＭＳ Ｐゴシック"/>
        <family val="3"/>
        <charset val="128"/>
        <scheme val="minor"/>
      </rPr>
      <t>※一般相談支援は不要です。</t>
    </r>
    <rPh sb="0" eb="2">
      <t>キイロ</t>
    </rPh>
    <rPh sb="6" eb="8">
      <t>ニュウリョク</t>
    </rPh>
    <rPh sb="12" eb="14">
      <t>ミズイロ</t>
    </rPh>
    <rPh sb="18" eb="20">
      <t>ケッカ</t>
    </rPh>
    <rPh sb="21" eb="23">
      <t>ヒョウジ</t>
    </rPh>
    <rPh sb="29" eb="31">
      <t>イッパン</t>
    </rPh>
    <rPh sb="31" eb="33">
      <t>ソウダン</t>
    </rPh>
    <rPh sb="33" eb="35">
      <t>シエン</t>
    </rPh>
    <rPh sb="36" eb="38">
      <t>フヨウ</t>
    </rPh>
    <phoneticPr fontId="6"/>
  </si>
  <si>
    <t xml:space="preserve"> ・・・記号及び数字の入力が可能な項目です。</t>
    <rPh sb="4" eb="7">
      <t>キゴウオヨ</t>
    </rPh>
    <rPh sb="8" eb="10">
      <t>スウジ</t>
    </rPh>
    <rPh sb="11" eb="13">
      <t>ニュウリョク</t>
    </rPh>
    <rPh sb="14" eb="16">
      <t>カノウ</t>
    </rPh>
    <rPh sb="17" eb="19">
      <t>コウモク</t>
    </rPh>
    <phoneticPr fontId="6"/>
  </si>
  <si>
    <t xml:space="preserve"> ・・・選択肢から入力する項目です。</t>
    <rPh sb="4" eb="7">
      <t>センタクシ</t>
    </rPh>
    <rPh sb="9" eb="11">
      <t>ニュウリョク</t>
    </rPh>
    <rPh sb="13" eb="15">
      <t>コウモク</t>
    </rPh>
    <phoneticPr fontId="6"/>
  </si>
  <si>
    <t xml:space="preserve"> ① 身近な地域に指定特定相談支援事業者がない場合
 ② 支給決定又は支給決定の変更によりサービス内容に著しく変動があった者のうち、 当該支給決定等から概ね３ヶ月以内の場合（サービス利用支援とその直後の継続サー ビス利用支援は一体的な業務であること、また、指定特定相談支援事業者の変更に当 たっては利用者が別の事業者と契約を締結し直すことが必要となるため、一定期間を 猶予する。） 
③ その他市町村がやむを得ないと認める場合 </t>
    <phoneticPr fontId="23"/>
  </si>
  <si>
    <t>次に掲げる①～③の場合に限り、兼務を認める。</t>
    <rPh sb="12" eb="13">
      <t>カギ</t>
    </rPh>
    <rPh sb="15" eb="17">
      <t>ケンム</t>
    </rPh>
    <rPh sb="18" eb="19">
      <t>ミト</t>
    </rPh>
    <phoneticPr fontId="23"/>
  </si>
  <si>
    <t>【兼務について】</t>
    <rPh sb="1" eb="3">
      <t>ケンム</t>
    </rPh>
    <phoneticPr fontId="23"/>
  </si>
  <si>
    <t>相談支援専門員を併設する事業所・ 施設等の業務に従事させることができる場合</t>
    <rPh sb="35" eb="37">
      <t>バアイ</t>
    </rPh>
    <phoneticPr fontId="23"/>
  </si>
  <si>
    <t>▶</t>
    <phoneticPr fontId="23"/>
  </si>
  <si>
    <t>以下の（１）から（５）のいずれも満たしていること</t>
    <phoneticPr fontId="23"/>
  </si>
  <si>
    <t>担当する利用者が利用する指定障害福祉サービス事業所等の業務と兼務する場合</t>
    <rPh sb="34" eb="36">
      <t>バアイ</t>
    </rPh>
    <phoneticPr fontId="23"/>
  </si>
  <si>
    <r>
      <t>※上記以外の場合は、指定障害福祉サービス事業所等との</t>
    </r>
    <r>
      <rPr>
        <u/>
        <sz val="11"/>
        <rFont val="ＭＳ Ｐゴシック"/>
        <family val="3"/>
        <charset val="128"/>
      </rPr>
      <t>中立性の確保</t>
    </r>
    <r>
      <rPr>
        <sz val="11"/>
        <rFont val="ＭＳ Ｐゴシック"/>
        <family val="3"/>
        <charset val="128"/>
      </rPr>
      <t>や、 指定障害福祉サービス事業所等と</t>
    </r>
    <r>
      <rPr>
        <u/>
        <sz val="11"/>
        <rFont val="ＭＳ Ｐゴシック"/>
        <family val="3"/>
        <charset val="128"/>
      </rPr>
      <t>異なる視点での検討</t>
    </r>
    <r>
      <rPr>
        <sz val="11"/>
        <rFont val="ＭＳ Ｐゴシック"/>
        <family val="3"/>
        <charset val="128"/>
      </rPr>
      <t>が欠如しかねないことから、当該利用者が利用する指定障害福祉サービス事業所等の業務と</t>
    </r>
    <r>
      <rPr>
        <u/>
        <sz val="11"/>
        <rFont val="ＭＳ Ｐゴシック"/>
        <family val="3"/>
        <charset val="128"/>
      </rPr>
      <t>兼務しない相談支援専門員が継続サービス利用支援を実施する</t>
    </r>
    <r>
      <rPr>
        <sz val="11"/>
        <rFont val="ＭＳ Ｐゴシック"/>
        <family val="3"/>
        <charset val="128"/>
      </rPr>
      <t>こと。</t>
    </r>
    <rPh sb="1" eb="3">
      <t>ジョウキ</t>
    </rPh>
    <rPh sb="3" eb="5">
      <t>イガイ</t>
    </rPh>
    <rPh sb="6" eb="8">
      <t>バアイ</t>
    </rPh>
    <phoneticPr fontId="23"/>
  </si>
  <si>
    <r>
      <t>（１）相談支援専門員は、同一相談支援事業所の</t>
    </r>
    <r>
      <rPr>
        <b/>
        <sz val="11"/>
        <color rgb="FF000000"/>
        <rFont val="ＭＳ Ｐゴシック"/>
        <family val="3"/>
        <charset val="128"/>
        <scheme val="minor"/>
      </rPr>
      <t>管理者を兼務</t>
    </r>
    <r>
      <rPr>
        <sz val="11"/>
        <color rgb="FF000000"/>
        <rFont val="ＭＳ Ｐゴシック"/>
        <family val="3"/>
        <charset val="128"/>
        <scheme val="minor"/>
      </rPr>
      <t>しない。 
（２）相談支援専門員は、他の指定障害福祉サービス事業所等において、</t>
    </r>
    <r>
      <rPr>
        <b/>
        <sz val="11"/>
        <color rgb="FF000000"/>
        <rFont val="ＭＳ Ｐゴシック"/>
        <family val="3"/>
        <charset val="128"/>
        <scheme val="minor"/>
      </rPr>
      <t>サービス管理責任者及びサービス提供責任者</t>
    </r>
    <r>
      <rPr>
        <sz val="11"/>
        <color rgb="FF000000"/>
        <rFont val="ＭＳ Ｐゴシック"/>
        <family val="3"/>
        <charset val="128"/>
        <scheme val="minor"/>
      </rPr>
      <t>を兼務しない。 
（３）兼務する場合にあっても、相談支援専門員の勤務時間は、</t>
    </r>
    <r>
      <rPr>
        <b/>
        <sz val="11"/>
        <color rgb="FF000000"/>
        <rFont val="ＭＳ Ｐゴシック"/>
        <family val="3"/>
        <charset val="128"/>
        <scheme val="minor"/>
      </rPr>
      <t>相談支援事業所の営業日における</t>
    </r>
    <r>
      <rPr>
        <b/>
        <sz val="11"/>
        <color rgb="FFFF0000"/>
        <rFont val="ＭＳ Ｐゴシック"/>
        <family val="3"/>
        <charset val="128"/>
        <scheme val="minor"/>
      </rPr>
      <t>サービス提供時間の半分以上</t>
    </r>
    <r>
      <rPr>
        <b/>
        <sz val="11"/>
        <color rgb="FF000000"/>
        <rFont val="ＭＳ Ｐゴシック"/>
        <family val="3"/>
        <charset val="128"/>
        <scheme val="minor"/>
      </rPr>
      <t>となるように割り振る</t>
    </r>
    <r>
      <rPr>
        <sz val="11"/>
        <color rgb="FF000000"/>
        <rFont val="ＭＳ Ｐゴシック"/>
        <family val="3"/>
        <charset val="128"/>
        <scheme val="minor"/>
      </rPr>
      <t>こと。また、</t>
    </r>
    <r>
      <rPr>
        <u/>
        <sz val="11"/>
        <color rgb="FF000000"/>
        <rFont val="ＭＳ Ｐゴシック"/>
        <family val="3"/>
        <charset val="128"/>
        <scheme val="minor"/>
      </rPr>
      <t>兼務先である障害福祉サービス事業所等においては、当該法人が就業規則等で定める勤務時間から相談支援専門員の勤務時間を差し引いた勤務時間とする</t>
    </r>
    <r>
      <rPr>
        <sz val="11"/>
        <color rgb="FF000000"/>
        <rFont val="ＭＳ Ｐゴシック"/>
        <family val="3"/>
        <charset val="128"/>
        <scheme val="minor"/>
      </rPr>
      <t>こと。
（４）兼務のため、相談支援事業所のサービス提供時間帯において相談支援専門員が不在となる時間にあっては、</t>
    </r>
    <r>
      <rPr>
        <b/>
        <sz val="11"/>
        <color rgb="FF000000"/>
        <rFont val="ＭＳ Ｐゴシック"/>
        <family val="3"/>
        <charset val="128"/>
        <scheme val="minor"/>
      </rPr>
      <t>管理者が必ず配置されている</t>
    </r>
    <r>
      <rPr>
        <sz val="11"/>
        <color rgb="FF000000"/>
        <rFont val="ＭＳ Ｐゴシック"/>
        <family val="3"/>
        <charset val="128"/>
        <scheme val="minor"/>
      </rPr>
      <t xml:space="preserve">こと。 
（５）兼務先の併設する事業所・施設等は、当該相談支援専門員が相談支援業務の突発的事態に対応することがあっても、当該事業所・施設等の人員配置基準等に支障が生 じないよう勤務体制を確保していること。 </t>
    </r>
    <phoneticPr fontId="23"/>
  </si>
  <si>
    <t>詳細は「【参考】常勤や兼務の考え方」を参照してください。</t>
  </si>
  <si>
    <t xml:space="preserve"> ・・・直接入力が可能な項目です。</t>
    <rPh sb="4" eb="6">
      <t>チョクセツ</t>
    </rPh>
    <rPh sb="6" eb="8">
      <t>ニュウリョク</t>
    </rPh>
    <rPh sb="9" eb="11">
      <t>カノウ</t>
    </rPh>
    <rPh sb="12" eb="14">
      <t>コウモク</t>
    </rPh>
    <phoneticPr fontId="6"/>
  </si>
  <si>
    <t>② 【取扱件数算出表】から算出した平均取扱件数を35で割った数を「基準上必要な員数」に入力してください。（任意の計算表を使用可能）</t>
    <rPh sb="3" eb="5">
      <t>トリアツカイ</t>
    </rPh>
    <rPh sb="5" eb="7">
      <t>ケンスウ</t>
    </rPh>
    <rPh sb="7" eb="9">
      <t>サンシュツ</t>
    </rPh>
    <rPh sb="9" eb="10">
      <t>ヒョウ</t>
    </rPh>
    <rPh sb="13" eb="15">
      <t>サンシュツ</t>
    </rPh>
    <rPh sb="17" eb="19">
      <t>ヘイキン</t>
    </rPh>
    <rPh sb="19" eb="21">
      <t>トリアツカイ</t>
    </rPh>
    <rPh sb="21" eb="23">
      <t>ケンスウ</t>
    </rPh>
    <rPh sb="27" eb="28">
      <t>ワ</t>
    </rPh>
    <rPh sb="30" eb="31">
      <t>カズ</t>
    </rPh>
    <rPh sb="33" eb="35">
      <t>キジュン</t>
    </rPh>
    <rPh sb="35" eb="36">
      <t>ジョウ</t>
    </rPh>
    <rPh sb="36" eb="38">
      <t>ヒツヨウ</t>
    </rPh>
    <rPh sb="39" eb="41">
      <t>インスウ</t>
    </rPh>
    <rPh sb="43" eb="45">
      <t>ニュウリョク</t>
    </rPh>
    <rPh sb="53" eb="55">
      <t>ニンイ</t>
    </rPh>
    <rPh sb="56" eb="59">
      <t>ケイサンヒョウ</t>
    </rPh>
    <rPh sb="60" eb="62">
      <t>シヨウ</t>
    </rPh>
    <rPh sb="62" eb="64">
      <t>カノウ</t>
    </rPh>
    <phoneticPr fontId="6"/>
  </si>
  <si>
    <r>
      <t>⑥ 公休日以外に</t>
    </r>
    <r>
      <rPr>
        <sz val="11"/>
        <color rgb="FFFF0000"/>
        <rFont val="ＭＳ Ｐゴシック"/>
        <family val="3"/>
        <charset val="128"/>
        <scheme val="minor"/>
      </rPr>
      <t>有給休暇、欠勤により事業所に不在となる場合は「休」を選択</t>
    </r>
    <r>
      <rPr>
        <sz val="11"/>
        <rFont val="ＭＳ Ｐゴシック"/>
        <family val="3"/>
        <charset val="128"/>
        <scheme val="minor"/>
      </rPr>
      <t>してください。</t>
    </r>
    <rPh sb="2" eb="4">
      <t>コウキュウ</t>
    </rPh>
    <rPh sb="4" eb="5">
      <t>ビ</t>
    </rPh>
    <rPh sb="5" eb="7">
      <t>イガイ</t>
    </rPh>
    <rPh sb="8" eb="10">
      <t>ユウキュウ</t>
    </rPh>
    <rPh sb="10" eb="12">
      <t>キュウカ</t>
    </rPh>
    <rPh sb="13" eb="15">
      <t>ケッキン</t>
    </rPh>
    <rPh sb="18" eb="21">
      <t>ジギョウショ</t>
    </rPh>
    <rPh sb="22" eb="24">
      <t>フザイ</t>
    </rPh>
    <rPh sb="27" eb="29">
      <t>バアイ</t>
    </rPh>
    <rPh sb="31" eb="32">
      <t>ヤス</t>
    </rPh>
    <rPh sb="34" eb="36">
      <t>センタク</t>
    </rPh>
    <phoneticPr fontId="6"/>
  </si>
  <si>
    <r>
      <t>　※</t>
    </r>
    <r>
      <rPr>
        <u/>
        <sz val="11"/>
        <rFont val="ＭＳ Ｐゴシック"/>
        <family val="3"/>
        <charset val="128"/>
        <scheme val="minor"/>
      </rPr>
      <t>非常勤職員の場合は、勤務しないものとして勤務時間に算入されません</t>
    </r>
    <r>
      <rPr>
        <sz val="11"/>
        <rFont val="ＭＳ Ｐゴシック"/>
        <family val="3"/>
        <charset val="128"/>
        <scheme val="minor"/>
      </rPr>
      <t>。</t>
    </r>
    <phoneticPr fontId="23"/>
  </si>
  <si>
    <t>① 「職種」について、プルダウンから選択してください。</t>
    <rPh sb="3" eb="5">
      <t>ショクシュ</t>
    </rPh>
    <rPh sb="18" eb="20">
      <t>センタク</t>
    </rPh>
    <phoneticPr fontId="6"/>
  </si>
  <si>
    <r>
      <t>② 同一法人の他の事業所と兼務する職員がいる場合は、</t>
    </r>
    <r>
      <rPr>
        <sz val="11"/>
        <color rgb="FFFF0000"/>
        <rFont val="ＭＳ Ｐゴシック"/>
        <family val="3"/>
        <charset val="128"/>
        <scheme val="minor"/>
      </rPr>
      <t>組織体制図等の兼務の状況がわかる資料を添付</t>
    </r>
    <r>
      <rPr>
        <sz val="11"/>
        <rFont val="ＭＳ Ｐゴシック"/>
        <family val="3"/>
        <charset val="128"/>
        <scheme val="minor"/>
      </rPr>
      <t>してください。</t>
    </r>
    <rPh sb="2" eb="4">
      <t>ドウイツ</t>
    </rPh>
    <rPh sb="4" eb="6">
      <t>ホウジン</t>
    </rPh>
    <rPh sb="7" eb="8">
      <t>タ</t>
    </rPh>
    <rPh sb="9" eb="12">
      <t>ジギョウショ</t>
    </rPh>
    <rPh sb="13" eb="15">
      <t>ケンム</t>
    </rPh>
    <rPh sb="17" eb="19">
      <t>ショクイン</t>
    </rPh>
    <rPh sb="22" eb="24">
      <t>バアイ</t>
    </rPh>
    <rPh sb="26" eb="28">
      <t>ソシキ</t>
    </rPh>
    <rPh sb="31" eb="32">
      <t>トウ</t>
    </rPh>
    <rPh sb="33" eb="35">
      <t>ケンム</t>
    </rPh>
    <rPh sb="36" eb="38">
      <t>ジョウキョウ</t>
    </rPh>
    <rPh sb="42" eb="44">
      <t>シリョウ</t>
    </rPh>
    <phoneticPr fontId="6"/>
  </si>
  <si>
    <r>
      <t>① 複数の職種を兼務する職員については、</t>
    </r>
    <r>
      <rPr>
        <b/>
        <u/>
        <sz val="11"/>
        <color rgb="FFFF0000"/>
        <rFont val="ＭＳ Ｐゴシック"/>
        <family val="3"/>
        <charset val="128"/>
        <scheme val="minor"/>
      </rPr>
      <t>必ず職種ごとの勤務時間数を記載してください。</t>
    </r>
    <r>
      <rPr>
        <sz val="11"/>
        <rFont val="ＭＳ Ｐゴシック"/>
        <family val="3"/>
        <charset val="128"/>
        <scheme val="minor"/>
      </rPr>
      <t>※管理者との兼務の場合も同様です。</t>
    </r>
    <rPh sb="2" eb="4">
      <t>フクスウ</t>
    </rPh>
    <rPh sb="5" eb="7">
      <t>ショクシュ</t>
    </rPh>
    <rPh sb="8" eb="10">
      <t>ケンム</t>
    </rPh>
    <rPh sb="12" eb="14">
      <t>ショクイン</t>
    </rPh>
    <rPh sb="20" eb="21">
      <t>カナラ</t>
    </rPh>
    <rPh sb="43" eb="46">
      <t>カンリシャ</t>
    </rPh>
    <rPh sb="48" eb="50">
      <t>ケンム</t>
    </rPh>
    <rPh sb="51" eb="53">
      <t>バアイ</t>
    </rPh>
    <rPh sb="54" eb="56">
      <t>ドウヨウ</t>
    </rPh>
    <phoneticPr fontId="6"/>
  </si>
  <si>
    <t>⑧ 「４週の合計」及び「週平均勤務時間数」が自動計算されます。誤りがないか確認してください。</t>
    <rPh sb="4" eb="5">
      <t>シュウ</t>
    </rPh>
    <rPh sb="6" eb="8">
      <t>ゴウケイ</t>
    </rPh>
    <rPh sb="9" eb="10">
      <t>オヨ</t>
    </rPh>
    <phoneticPr fontId="6"/>
  </si>
  <si>
    <t>⑨「勤務形態」において、「常勤兼務」、「非常勤兼務」又は「常勤兼務（短縮）」を選択した場合は、</t>
    <rPh sb="2" eb="4">
      <t>キンム</t>
    </rPh>
    <rPh sb="4" eb="6">
      <t>ケイタイ</t>
    </rPh>
    <rPh sb="13" eb="15">
      <t>ジョウキン</t>
    </rPh>
    <rPh sb="15" eb="17">
      <t>ケンム</t>
    </rPh>
    <rPh sb="20" eb="23">
      <t>ヒジョウキン</t>
    </rPh>
    <rPh sb="23" eb="25">
      <t>ケンム</t>
    </rPh>
    <rPh sb="26" eb="27">
      <t>マタ</t>
    </rPh>
    <rPh sb="34" eb="36">
      <t>タンシュク</t>
    </rPh>
    <rPh sb="39" eb="41">
      <t>センタク</t>
    </rPh>
    <rPh sb="43" eb="45">
      <t>バアイ</t>
    </rPh>
    <phoneticPr fontId="6"/>
  </si>
  <si>
    <r>
      <t>⑦ 研修や出張等により、事業所で勤務する予定がない日の場合は、</t>
    </r>
    <r>
      <rPr>
        <sz val="11"/>
        <color rgb="FFFF0000"/>
        <rFont val="ＭＳ Ｐゴシック"/>
        <family val="3"/>
        <charset val="128"/>
        <scheme val="minor"/>
      </rPr>
      <t>「研・出」等を作成し、選択</t>
    </r>
    <r>
      <rPr>
        <sz val="11"/>
        <rFont val="ＭＳ Ｐゴシック"/>
        <family val="3"/>
        <charset val="128"/>
        <scheme val="minor"/>
      </rPr>
      <t>してください。</t>
    </r>
    <rPh sb="2" eb="4">
      <t>ケンシュウ</t>
    </rPh>
    <rPh sb="32" eb="33">
      <t>ケン</t>
    </rPh>
    <rPh sb="34" eb="35">
      <t>イズル</t>
    </rPh>
    <rPh sb="36" eb="37">
      <t>ナド</t>
    </rPh>
    <rPh sb="38" eb="40">
      <t>サクセイ</t>
    </rPh>
    <rPh sb="42" eb="44">
      <t>センタク</t>
    </rPh>
    <phoneticPr fontId="23"/>
  </si>
  <si>
    <r>
      <t>勤務時間</t>
    </r>
    <r>
      <rPr>
        <b/>
        <sz val="10"/>
        <color rgb="FFFF0000"/>
        <rFont val="ＭＳ Ｐゴシック"/>
        <family val="3"/>
        <charset val="128"/>
        <scheme val="minor"/>
      </rPr>
      <t>【入力必須！】</t>
    </r>
    <rPh sb="0" eb="2">
      <t>キンム</t>
    </rPh>
    <rPh sb="2" eb="4">
      <t>ジカン</t>
    </rPh>
    <rPh sb="5" eb="7">
      <t>ニュウリョク</t>
    </rPh>
    <rPh sb="7" eb="9">
      <t>ヒッス</t>
    </rPh>
    <phoneticPr fontId="6"/>
  </si>
  <si>
    <t>①左上、勤務時間に事業所で定められている勤務時間を必ず入力してください。</t>
    <rPh sb="1" eb="3">
      <t>ヒダリウエ</t>
    </rPh>
    <rPh sb="4" eb="6">
      <t>キンム</t>
    </rPh>
    <rPh sb="6" eb="8">
      <t>ジカン</t>
    </rPh>
    <rPh sb="9" eb="12">
      <t>ジギョウショ</t>
    </rPh>
    <rPh sb="13" eb="14">
      <t>サダ</t>
    </rPh>
    <rPh sb="20" eb="22">
      <t>キンム</t>
    </rPh>
    <rPh sb="22" eb="24">
      <t>ジカン</t>
    </rPh>
    <rPh sb="25" eb="26">
      <t>カナラ</t>
    </rPh>
    <rPh sb="27" eb="29">
      <t>ニュウリョク</t>
    </rPh>
    <phoneticPr fontId="23"/>
  </si>
  <si>
    <t>② シフトごとに「始業時間」及び「終業時間」を24時間表記で入力してください。</t>
    <rPh sb="9" eb="11">
      <t>シギョウ</t>
    </rPh>
    <rPh sb="11" eb="13">
      <t>ジカン</t>
    </rPh>
    <rPh sb="14" eb="15">
      <t>オヨ</t>
    </rPh>
    <rPh sb="17" eb="19">
      <t>シュウギョウ</t>
    </rPh>
    <rPh sb="19" eb="21">
      <t>ジカン</t>
    </rPh>
    <rPh sb="30" eb="32">
      <t>ニュウリョク</t>
    </rPh>
    <phoneticPr fontId="6"/>
  </si>
  <si>
    <t>③ 「休憩時間」を入力してください。なお、休憩時間がない場合も「0：00」と入力してください。</t>
    <rPh sb="9" eb="11">
      <t>ニュウリョク</t>
    </rPh>
    <phoneticPr fontId="6"/>
  </si>
  <si>
    <t>④ 「勤務体系」を選択してください。</t>
    <rPh sb="3" eb="5">
      <t>キンム</t>
    </rPh>
    <rPh sb="5" eb="7">
      <t>タイケイ</t>
    </rPh>
    <rPh sb="9" eb="11">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</si>
</sst>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09]d;@"/>
    <numFmt numFmtId="177" formatCode="aaa"/>
    <numFmt numFmtId="178" formatCode="0.0_ "/>
    <numFmt numFmtId="179" formatCode="h:mm;@"/>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b/>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FF0000"/>
      <name val="ＭＳ Ｐゴシック"/>
      <family val="3"/>
      <charset val="128"/>
      <scheme val="minor"/>
    </font>
    <font>
      <sz val="6"/>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0"/>
      <color rgb="FFFF0000"/>
      <name val="ＭＳ ゴシック"/>
      <family val="3"/>
      <charset val="128"/>
    </font>
    <font>
      <sz val="10"/>
      <color rgb="FFFF0000"/>
      <name val="ＭＳ ゴシック"/>
      <family val="3"/>
      <charset val="128"/>
    </font>
    <font>
      <sz val="6"/>
      <name val="ＭＳ ゴシック"/>
      <family val="3"/>
      <charset val="128"/>
    </font>
    <font>
      <sz val="6"/>
      <color theme="0"/>
      <name val="ＭＳ ゴシック"/>
      <family val="3"/>
      <charset val="128"/>
    </font>
    <font>
      <sz val="9"/>
      <color rgb="FFFF0000"/>
      <name val="ＭＳ ゴシック"/>
      <family val="3"/>
      <charset val="128"/>
    </font>
    <font>
      <sz val="11"/>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u/>
      <sz val="8.25"/>
      <color indexed="12"/>
      <name val="ＭＳ Ｐゴシック"/>
      <family val="3"/>
      <charset val="128"/>
    </font>
    <font>
      <sz val="11"/>
      <color rgb="FFFF0000"/>
      <name val="ＭＳ Ｐゴシック"/>
      <family val="3"/>
      <charset val="128"/>
    </font>
    <font>
      <b/>
      <u/>
      <sz val="11"/>
      <name val="ＭＳ Ｐゴシック"/>
      <family val="3"/>
      <charset val="128"/>
    </font>
    <font>
      <b/>
      <sz val="11"/>
      <name val="ＭＳ Ｐゴシック"/>
      <family val="3"/>
      <charset val="128"/>
    </font>
    <font>
      <u/>
      <sz val="12"/>
      <color indexed="12"/>
      <name val="ＭＳ Ｐゴシック"/>
      <family val="3"/>
      <charset val="128"/>
    </font>
    <font>
      <sz val="11"/>
      <color theme="0"/>
      <name val="ＭＳ Ｐゴシック"/>
      <family val="3"/>
      <charset val="128"/>
      <scheme val="minor"/>
    </font>
    <font>
      <sz val="9"/>
      <color theme="0"/>
      <name val="ＭＳ Ｐゴシック"/>
      <family val="2"/>
      <charset val="128"/>
      <scheme val="minor"/>
    </font>
    <font>
      <sz val="10"/>
      <color theme="0"/>
      <name val="ＭＳ Ｐゴシック"/>
      <family val="2"/>
      <charset val="128"/>
      <scheme val="minor"/>
    </font>
    <font>
      <sz val="9"/>
      <color theme="0"/>
      <name val="ＭＳ Ｐゴシック"/>
      <family val="3"/>
      <charset val="128"/>
      <scheme val="minor"/>
    </font>
    <font>
      <sz val="10"/>
      <color theme="0"/>
      <name val="ＭＳ Ｐゴシック"/>
      <family val="3"/>
      <charset val="128"/>
      <scheme val="minor"/>
    </font>
    <font>
      <b/>
      <sz val="11"/>
      <color theme="0"/>
      <name val="ＭＳ Ｐゴシック"/>
      <family val="3"/>
      <charset val="128"/>
      <scheme val="minor"/>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18"/>
      <color theme="0"/>
      <name val="HGP創英角ｺﾞｼｯｸUB"/>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0.5"/>
      <color rgb="FF000000"/>
      <name val="Meiryo UI"/>
      <family val="3"/>
      <charset val="128"/>
    </font>
    <font>
      <sz val="9"/>
      <color rgb="FF242424"/>
      <name val="Meiryo UI"/>
      <family val="3"/>
      <charset val="128"/>
    </font>
    <font>
      <b/>
      <sz val="11"/>
      <color theme="1"/>
      <name val="ＭＳ Ｐゴシック"/>
      <family val="3"/>
      <charset val="128"/>
      <scheme val="minor"/>
    </font>
    <font>
      <sz val="11"/>
      <color theme="1"/>
      <name val="游ゴシック"/>
      <family val="2"/>
      <charset val="128"/>
    </font>
    <font>
      <b/>
      <u/>
      <sz val="9"/>
      <color indexed="81"/>
      <name val="MS P ゴシック"/>
      <family val="3"/>
      <charset val="128"/>
    </font>
    <font>
      <sz val="11"/>
      <color rgb="FF000000"/>
      <name val="ＭＳ Ｐゴシック"/>
      <family val="3"/>
      <charset val="128"/>
      <scheme val="minor"/>
    </font>
    <font>
      <sz val="11"/>
      <name val="Segoe UI Symbol"/>
      <family val="3"/>
    </font>
    <font>
      <b/>
      <sz val="11"/>
      <color rgb="FF000000"/>
      <name val="ＭＳ Ｐゴシック"/>
      <family val="3"/>
      <charset val="128"/>
      <scheme val="minor"/>
    </font>
    <font>
      <u/>
      <sz val="11"/>
      <color rgb="FF000000"/>
      <name val="ＭＳ Ｐゴシック"/>
      <family val="3"/>
      <charset val="128"/>
      <scheme val="minor"/>
    </font>
    <font>
      <u/>
      <sz val="11"/>
      <name val="ＭＳ Ｐゴシック"/>
      <family val="3"/>
      <charset val="128"/>
    </font>
    <font>
      <u/>
      <sz val="11"/>
      <color indexed="12"/>
      <name val="ＭＳ Ｐゴシック"/>
      <family val="3"/>
      <charset val="128"/>
    </font>
    <font>
      <u/>
      <sz val="11"/>
      <name val="ＭＳ Ｐゴシック"/>
      <family val="3"/>
      <charset val="128"/>
      <scheme val="minor"/>
    </font>
    <font>
      <b/>
      <u/>
      <sz val="11"/>
      <color rgb="FFFF0000"/>
      <name val="ＭＳ Ｐゴシック"/>
      <family val="3"/>
      <charset val="128"/>
      <scheme val="minor"/>
    </font>
    <font>
      <b/>
      <sz val="8"/>
      <color indexed="81"/>
      <name val="MS P ゴシック"/>
      <family val="3"/>
      <charset val="128"/>
    </font>
    <font>
      <b/>
      <sz val="10"/>
      <color theme="0"/>
      <name val="ＭＳ Ｐゴシック"/>
      <family val="3"/>
      <charset val="128"/>
      <scheme val="minor"/>
    </font>
    <font>
      <b/>
      <sz val="10"/>
      <color rgb="FFFF0000"/>
      <name val="ＭＳ Ｐゴシック"/>
      <family val="3"/>
      <charset val="128"/>
      <scheme val="minor"/>
    </font>
    <font>
      <sz val="8"/>
      <color indexed="81"/>
      <name val="MS P ゴシック"/>
      <family val="3"/>
      <charset val="128"/>
    </font>
    <font>
      <u/>
      <sz val="8"/>
      <color indexed="81"/>
      <name val="MS P ゴシック"/>
      <family val="3"/>
      <charset val="128"/>
    </font>
  </fonts>
  <fills count="2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2DCDB"/>
        <bgColor indexed="64"/>
      </patternFill>
    </fill>
    <fill>
      <patternFill patternType="solid">
        <fgColor rgb="FFDAEEF3"/>
        <bgColor indexed="64"/>
      </patternFill>
    </fill>
    <fill>
      <patternFill patternType="solid">
        <fgColor indexed="9"/>
        <bgColor indexed="64"/>
      </patternFill>
    </fill>
    <fill>
      <patternFill patternType="solid">
        <fgColor rgb="FFFFFF00"/>
        <bgColor rgb="FF000000"/>
      </patternFill>
    </fill>
    <fill>
      <patternFill patternType="solid">
        <fgColor rgb="FFFFFFFF"/>
        <bgColor rgb="FF000000"/>
      </patternFill>
    </fill>
    <fill>
      <patternFill patternType="solid">
        <fgColor theme="0"/>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thin">
        <color auto="1"/>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4" fillId="0" borderId="0">
      <alignment vertical="center"/>
    </xf>
    <xf numFmtId="0" fontId="15" fillId="0" borderId="0">
      <alignment vertical="center"/>
    </xf>
    <xf numFmtId="0" fontId="4" fillId="0" borderId="0"/>
    <xf numFmtId="6" fontId="4" fillId="0" borderId="0" applyFont="0" applyFill="0" applyBorder="0" applyAlignment="0" applyProtection="0"/>
    <xf numFmtId="0" fontId="4" fillId="0" borderId="0"/>
    <xf numFmtId="0" fontId="4" fillId="0" borderId="0"/>
    <xf numFmtId="0" fontId="14" fillId="0" borderId="0">
      <alignment vertical="center"/>
    </xf>
    <xf numFmtId="0" fontId="2" fillId="0" borderId="0">
      <alignment vertical="center"/>
    </xf>
    <xf numFmtId="38" fontId="4" fillId="0" borderId="0" applyFont="0" applyFill="0" applyBorder="0" applyAlignment="0" applyProtection="0"/>
    <xf numFmtId="0" fontId="1" fillId="0" borderId="0">
      <alignment vertical="center"/>
    </xf>
    <xf numFmtId="0" fontId="40" fillId="0" borderId="0" applyNumberFormat="0" applyFill="0" applyBorder="0" applyAlignment="0" applyProtection="0">
      <alignment vertical="top"/>
      <protection locked="0"/>
    </xf>
    <xf numFmtId="0" fontId="4" fillId="0" borderId="0">
      <alignment vertical="center"/>
    </xf>
  </cellStyleXfs>
  <cellXfs count="381">
    <xf numFmtId="0" fontId="0" fillId="0" borderId="0" xfId="0">
      <alignment vertical="center"/>
    </xf>
    <xf numFmtId="0" fontId="8" fillId="0" borderId="0" xfId="1" applyFont="1" applyAlignment="1">
      <alignment vertical="center" textRotation="255" shrinkToFit="1"/>
    </xf>
    <xf numFmtId="0" fontId="8" fillId="0" borderId="0" xfId="1" applyFont="1">
      <alignment vertical="center"/>
    </xf>
    <xf numFmtId="0" fontId="16" fillId="0" borderId="0" xfId="1" applyFont="1">
      <alignment vertical="center"/>
    </xf>
    <xf numFmtId="0" fontId="29" fillId="8" borderId="25" xfId="0" applyFont="1" applyFill="1" applyBorder="1">
      <alignment vertical="center"/>
    </xf>
    <xf numFmtId="0" fontId="29" fillId="8" borderId="26" xfId="0" applyFont="1"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3" xfId="0" applyFill="1" applyBorder="1">
      <alignment vertical="center"/>
    </xf>
    <xf numFmtId="0" fontId="0" fillId="3" borderId="24" xfId="0" applyFill="1" applyBorder="1">
      <alignment vertical="center"/>
    </xf>
    <xf numFmtId="0" fontId="29" fillId="3" borderId="22" xfId="0" applyFont="1" applyFill="1" applyBorder="1">
      <alignment vertical="center"/>
    </xf>
    <xf numFmtId="0" fontId="29" fillId="3" borderId="23" xfId="0" applyFont="1" applyFill="1" applyBorder="1">
      <alignment vertical="center"/>
    </xf>
    <xf numFmtId="0" fontId="0" fillId="6" borderId="0" xfId="0" applyFill="1" applyAlignment="1">
      <alignment horizontal="left" vertical="center"/>
    </xf>
    <xf numFmtId="0" fontId="0" fillId="6" borderId="0" xfId="0" applyFill="1">
      <alignment vertical="center"/>
    </xf>
    <xf numFmtId="0" fontId="0" fillId="6" borderId="0" xfId="0" applyFill="1" applyAlignment="1">
      <alignment horizontal="center" vertical="center"/>
    </xf>
    <xf numFmtId="0" fontId="3" fillId="6" borderId="0" xfId="0" applyFont="1" applyFill="1" applyAlignment="1">
      <alignment horizontal="left" vertical="center"/>
    </xf>
    <xf numFmtId="0" fontId="24" fillId="6" borderId="0" xfId="0" applyFont="1" applyFill="1" applyAlignment="1">
      <alignment vertical="center" shrinkToFit="1"/>
    </xf>
    <xf numFmtId="0" fontId="3" fillId="6" borderId="0" xfId="0" applyFont="1" applyFill="1">
      <alignment vertical="center"/>
    </xf>
    <xf numFmtId="0" fontId="25" fillId="6" borderId="0" xfId="0" applyFont="1" applyFill="1" applyAlignment="1">
      <alignment horizontal="center" vertical="center" shrinkToFit="1"/>
    </xf>
    <xf numFmtId="0" fontId="26" fillId="6" borderId="10" xfId="0" applyFont="1" applyFill="1" applyBorder="1" applyAlignment="1">
      <alignment horizontal="center" vertical="center" shrinkToFit="1"/>
    </xf>
    <xf numFmtId="0" fontId="26" fillId="6" borderId="10" xfId="0" applyFont="1" applyFill="1" applyBorder="1" applyAlignment="1">
      <alignment vertical="center" shrinkToFit="1"/>
    </xf>
    <xf numFmtId="0" fontId="26" fillId="6" borderId="0" xfId="0" applyFont="1" applyFill="1" applyAlignment="1">
      <alignment vertical="center" shrinkToFit="1"/>
    </xf>
    <xf numFmtId="0" fontId="26" fillId="6" borderId="0" xfId="0" applyFont="1" applyFill="1" applyAlignment="1">
      <alignment horizontal="center" vertical="center" shrinkToFit="1"/>
    </xf>
    <xf numFmtId="0" fontId="0" fillId="6" borderId="0" xfId="0" applyFill="1" applyAlignment="1">
      <alignment horizontal="center" vertical="center" shrinkToFit="1"/>
    </xf>
    <xf numFmtId="0" fontId="24" fillId="6" borderId="0" xfId="0" applyFont="1" applyFill="1" applyAlignment="1">
      <alignment horizontal="center" vertical="center" shrinkToFit="1"/>
    </xf>
    <xf numFmtId="0" fontId="24" fillId="6" borderId="0" xfId="0" applyFont="1" applyFill="1" applyAlignment="1">
      <alignment horizontal="right" vertical="center"/>
    </xf>
    <xf numFmtId="0" fontId="11" fillId="6" borderId="0" xfId="0" applyFont="1" applyFill="1">
      <alignment vertical="center"/>
    </xf>
    <xf numFmtId="0" fontId="0" fillId="6" borderId="1" xfId="0" applyFill="1" applyBorder="1" applyAlignment="1">
      <alignment horizontal="center" vertical="center"/>
    </xf>
    <xf numFmtId="179" fontId="0" fillId="6" borderId="1" xfId="0" applyNumberFormat="1" applyFill="1" applyBorder="1" applyAlignment="1">
      <alignment horizontal="center" vertical="center"/>
    </xf>
    <xf numFmtId="179" fontId="0" fillId="0" borderId="1" xfId="0" applyNumberFormat="1" applyBorder="1" applyAlignment="1" applyProtection="1">
      <alignment horizontal="center" vertical="center"/>
      <protection locked="0"/>
    </xf>
    <xf numFmtId="0" fontId="0" fillId="6" borderId="0" xfId="0" applyFill="1" applyAlignment="1">
      <alignment horizontal="right" vertical="center"/>
    </xf>
    <xf numFmtId="0" fontId="0" fillId="6" borderId="0" xfId="0" applyFill="1" applyAlignment="1" applyProtection="1">
      <alignment horizontal="center" vertical="center" shrinkToFit="1"/>
      <protection locked="0"/>
    </xf>
    <xf numFmtId="0" fontId="24" fillId="6" borderId="0" xfId="0" applyFont="1" applyFill="1" applyAlignment="1" applyProtection="1">
      <alignment horizontal="center" vertical="center" shrinkToFit="1"/>
      <protection locked="0"/>
    </xf>
    <xf numFmtId="0" fontId="24" fillId="6" borderId="0" xfId="0" applyFont="1" applyFill="1" applyAlignment="1" applyProtection="1">
      <alignment horizontal="right" vertical="center"/>
      <protection locked="0"/>
    </xf>
    <xf numFmtId="0" fontId="11" fillId="6" borderId="0" xfId="0" applyFont="1" applyFill="1" applyProtection="1">
      <alignment vertical="center"/>
      <protection locked="0"/>
    </xf>
    <xf numFmtId="0" fontId="0" fillId="6" borderId="0" xfId="0" applyFill="1" applyProtection="1">
      <alignment vertical="center"/>
      <protection locked="0"/>
    </xf>
    <xf numFmtId="179" fontId="0" fillId="0" borderId="11" xfId="0" applyNumberFormat="1" applyBorder="1" applyAlignment="1" applyProtection="1">
      <alignment horizontal="center" vertical="center"/>
      <protection locked="0"/>
    </xf>
    <xf numFmtId="0" fontId="0" fillId="0" borderId="1" xfId="0" applyBorder="1" applyAlignment="1">
      <alignment horizontal="center" vertical="center"/>
    </xf>
    <xf numFmtId="0" fontId="24" fillId="7" borderId="4" xfId="0" applyFont="1" applyFill="1" applyBorder="1" applyAlignment="1">
      <alignment vertical="center" shrinkToFit="1"/>
    </xf>
    <xf numFmtId="0" fontId="24" fillId="7" borderId="8" xfId="0" applyFont="1" applyFill="1" applyBorder="1" applyAlignment="1">
      <alignment vertical="center" shrinkToFit="1"/>
    </xf>
    <xf numFmtId="0" fontId="27" fillId="7" borderId="5" xfId="0" applyFont="1" applyFill="1" applyBorder="1" applyAlignment="1">
      <alignment horizontal="center" vertical="center" shrinkToFit="1"/>
    </xf>
    <xf numFmtId="0" fontId="24" fillId="7" borderId="5" xfId="0" applyFont="1" applyFill="1" applyBorder="1" applyAlignment="1">
      <alignment vertical="center" shrinkToFit="1"/>
    </xf>
    <xf numFmtId="0" fontId="0" fillId="7" borderId="4" xfId="0" applyFill="1" applyBorder="1">
      <alignment vertical="center"/>
    </xf>
    <xf numFmtId="0" fontId="0" fillId="7" borderId="8" xfId="0" applyFill="1" applyBorder="1">
      <alignment vertical="center"/>
    </xf>
    <xf numFmtId="0" fontId="28" fillId="6" borderId="0" xfId="0" applyFont="1" applyFill="1">
      <alignment vertical="center"/>
    </xf>
    <xf numFmtId="0" fontId="29" fillId="6" borderId="0" xfId="0" applyFont="1" applyFill="1" applyAlignment="1">
      <alignment horizontal="center" vertical="center"/>
    </xf>
    <xf numFmtId="0" fontId="29" fillId="6" borderId="0" xfId="0" applyFont="1" applyFill="1">
      <alignment vertical="center"/>
    </xf>
    <xf numFmtId="0" fontId="16" fillId="0" borderId="14" xfId="1" applyFont="1" applyBorder="1">
      <alignment vertical="center"/>
    </xf>
    <xf numFmtId="0" fontId="16" fillId="0" borderId="16" xfId="1" applyFont="1" applyBorder="1">
      <alignment vertical="center"/>
    </xf>
    <xf numFmtId="0" fontId="16" fillId="0" borderId="17" xfId="1" applyFont="1" applyBorder="1">
      <alignment vertical="center"/>
    </xf>
    <xf numFmtId="0" fontId="0" fillId="0" borderId="0" xfId="0" applyAlignment="1">
      <alignment horizontal="center" vertical="center"/>
    </xf>
    <xf numFmtId="0" fontId="0" fillId="5" borderId="4" xfId="0" applyFill="1" applyBorder="1">
      <alignment vertical="center"/>
    </xf>
    <xf numFmtId="0" fontId="0" fillId="5" borderId="1"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3" borderId="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9" xfId="0" applyFill="1" applyBorder="1">
      <alignment vertical="center"/>
    </xf>
    <xf numFmtId="0" fontId="0" fillId="4" borderId="1"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12" xfId="0" applyFill="1" applyBorder="1">
      <alignment vertical="center"/>
    </xf>
    <xf numFmtId="0" fontId="16" fillId="0" borderId="0" xfId="1" applyFont="1" applyAlignment="1">
      <alignment vertical="center" wrapText="1"/>
    </xf>
    <xf numFmtId="0" fontId="0" fillId="11" borderId="44" xfId="0" applyFill="1" applyBorder="1">
      <alignment vertical="center"/>
    </xf>
    <xf numFmtId="0" fontId="0" fillId="11" borderId="45" xfId="0" applyFill="1" applyBorder="1">
      <alignment vertical="center"/>
    </xf>
    <xf numFmtId="0" fontId="0" fillId="11" borderId="46" xfId="0" applyFill="1" applyBorder="1">
      <alignment vertical="center"/>
    </xf>
    <xf numFmtId="0" fontId="0" fillId="12" borderId="4" xfId="0" applyFill="1" applyBorder="1">
      <alignment vertical="center"/>
    </xf>
    <xf numFmtId="0" fontId="0" fillId="12" borderId="5" xfId="0" applyFill="1" applyBorder="1" applyAlignment="1">
      <alignment horizontal="center" vertical="center"/>
    </xf>
    <xf numFmtId="0" fontId="0" fillId="12" borderId="1" xfId="0" applyFill="1" applyBorder="1" applyAlignment="1">
      <alignment horizontal="center" vertical="center"/>
    </xf>
    <xf numFmtId="0" fontId="0" fillId="13" borderId="41" xfId="0" applyFill="1" applyBorder="1">
      <alignment vertical="center"/>
    </xf>
    <xf numFmtId="0" fontId="0" fillId="13" borderId="42" xfId="0" applyFill="1" applyBorder="1">
      <alignment vertical="center"/>
    </xf>
    <xf numFmtId="0" fontId="0" fillId="13" borderId="43" xfId="0" quotePrefix="1" applyFill="1" applyBorder="1">
      <alignment vertical="center"/>
    </xf>
    <xf numFmtId="0" fontId="0" fillId="13" borderId="35" xfId="0" applyFill="1" applyBorder="1">
      <alignment vertical="center"/>
    </xf>
    <xf numFmtId="0" fontId="0" fillId="13" borderId="36" xfId="0" applyFill="1" applyBorder="1">
      <alignment vertical="center"/>
    </xf>
    <xf numFmtId="0" fontId="0" fillId="13" borderId="37" xfId="0" quotePrefix="1" applyFill="1" applyBorder="1">
      <alignment vertical="center"/>
    </xf>
    <xf numFmtId="0" fontId="0" fillId="13" borderId="38" xfId="0" applyFill="1" applyBorder="1">
      <alignment vertical="center"/>
    </xf>
    <xf numFmtId="0" fontId="0" fillId="13" borderId="39" xfId="0" applyFill="1" applyBorder="1">
      <alignment vertical="center"/>
    </xf>
    <xf numFmtId="0" fontId="0" fillId="13" borderId="40" xfId="0" quotePrefix="1" applyFill="1" applyBorder="1">
      <alignment vertical="center"/>
    </xf>
    <xf numFmtId="0" fontId="0" fillId="6" borderId="0" xfId="0" quotePrefix="1" applyFill="1">
      <alignment vertical="center"/>
    </xf>
    <xf numFmtId="0" fontId="5"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alignment vertical="center"/>
    </xf>
    <xf numFmtId="0" fontId="11" fillId="0" borderId="0" xfId="0"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8" fillId="0" borderId="0" xfId="1" applyFont="1" applyAlignment="1">
      <alignment vertical="center" wrapText="1"/>
    </xf>
    <xf numFmtId="0" fontId="16" fillId="0" borderId="1" xfId="2" applyFont="1" applyBorder="1" applyAlignment="1">
      <alignment horizontal="center" vertical="center" wrapText="1"/>
    </xf>
    <xf numFmtId="0" fontId="16" fillId="0" borderId="4" xfId="1" applyFont="1" applyBorder="1">
      <alignment vertical="center"/>
    </xf>
    <xf numFmtId="0" fontId="16" fillId="0" borderId="1"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176" fontId="16" fillId="0" borderId="1" xfId="1" applyNumberFormat="1" applyFont="1" applyBorder="1">
      <alignment vertical="center"/>
    </xf>
    <xf numFmtId="177" fontId="16" fillId="0" borderId="1" xfId="1" applyNumberFormat="1" applyFont="1" applyBorder="1">
      <alignment vertical="center"/>
    </xf>
    <xf numFmtId="0" fontId="32" fillId="9" borderId="12" xfId="1" applyFont="1" applyFill="1" applyBorder="1" applyAlignment="1">
      <alignment horizontal="center" vertical="center"/>
    </xf>
    <xf numFmtId="0" fontId="16" fillId="6" borderId="1" xfId="1" applyFont="1" applyFill="1" applyBorder="1" applyAlignment="1">
      <alignment horizontal="right" vertical="center"/>
    </xf>
    <xf numFmtId="0" fontId="33" fillId="10" borderId="9" xfId="1" applyFont="1" applyFill="1" applyBorder="1" applyAlignment="1">
      <alignment horizontal="center" vertical="center"/>
    </xf>
    <xf numFmtId="0" fontId="32" fillId="0" borderId="11" xfId="1" applyFont="1" applyBorder="1" applyAlignment="1">
      <alignment horizontal="center" vertical="center"/>
    </xf>
    <xf numFmtId="0" fontId="16" fillId="15" borderId="1" xfId="1" applyFont="1" applyFill="1" applyBorder="1" applyAlignment="1" applyProtection="1">
      <alignment horizontal="right" vertical="center"/>
      <protection locked="0"/>
    </xf>
    <xf numFmtId="0" fontId="35" fillId="6" borderId="0" xfId="10" applyFont="1" applyFill="1">
      <alignment vertical="center"/>
    </xf>
    <xf numFmtId="0" fontId="22" fillId="6" borderId="0" xfId="10" applyFont="1" applyFill="1">
      <alignment vertical="center"/>
    </xf>
    <xf numFmtId="0" fontId="29" fillId="6" borderId="0" xfId="10" applyFont="1" applyFill="1">
      <alignment vertical="center"/>
    </xf>
    <xf numFmtId="0" fontId="36" fillId="6" borderId="0" xfId="10" applyFont="1" applyFill="1" applyAlignment="1">
      <alignment horizontal="left" vertical="center"/>
    </xf>
    <xf numFmtId="0" fontId="37" fillId="6" borderId="0" xfId="10" applyFont="1" applyFill="1" applyAlignment="1">
      <alignment horizontal="left" vertical="center"/>
    </xf>
    <xf numFmtId="0" fontId="29" fillId="6" borderId="0" xfId="10" applyFont="1" applyFill="1" applyAlignment="1">
      <alignment horizontal="left" vertical="center"/>
    </xf>
    <xf numFmtId="0" fontId="29" fillId="6" borderId="0" xfId="10" applyFont="1" applyFill="1" applyAlignment="1"/>
    <xf numFmtId="0" fontId="22" fillId="6" borderId="0" xfId="10" applyFont="1" applyFill="1" applyAlignment="1">
      <alignment horizontal="left"/>
    </xf>
    <xf numFmtId="0" fontId="29" fillId="6" borderId="0" xfId="10" applyFont="1" applyFill="1" applyAlignment="1">
      <alignment horizontal="left"/>
    </xf>
    <xf numFmtId="0" fontId="22" fillId="6" borderId="0" xfId="10" applyFont="1" applyFill="1" applyAlignment="1">
      <alignment horizontal="left" vertical="center"/>
    </xf>
    <xf numFmtId="0" fontId="37" fillId="6" borderId="0" xfId="10" applyFont="1" applyFill="1" applyAlignment="1">
      <alignment horizontal="left"/>
    </xf>
    <xf numFmtId="0" fontId="29" fillId="6" borderId="0" xfId="10" applyFont="1" applyFill="1" applyAlignment="1">
      <alignment horizontal="left" vertical="center" indent="1"/>
    </xf>
    <xf numFmtId="0" fontId="37" fillId="6" borderId="0" xfId="10" applyFont="1" applyFill="1" applyAlignment="1">
      <alignment horizontal="left" vertical="center" indent="1"/>
    </xf>
    <xf numFmtId="0" fontId="29" fillId="6" borderId="0" xfId="10" applyFont="1" applyFill="1" applyAlignment="1">
      <alignment vertical="center" shrinkToFit="1"/>
    </xf>
    <xf numFmtId="0" fontId="41" fillId="6" borderId="0" xfId="11" applyFont="1" applyFill="1" applyAlignment="1" applyProtection="1">
      <alignment vertical="center"/>
    </xf>
    <xf numFmtId="0" fontId="4" fillId="6" borderId="0" xfId="11" applyFont="1" applyFill="1" applyAlignment="1" applyProtection="1">
      <alignment vertical="center"/>
    </xf>
    <xf numFmtId="0" fontId="4" fillId="6" borderId="0" xfId="11" applyFont="1" applyFill="1" applyAlignment="1" applyProtection="1">
      <alignment horizontal="left" vertical="center" indent="1"/>
    </xf>
    <xf numFmtId="0" fontId="29" fillId="6" borderId="0" xfId="10" applyFont="1" applyFill="1" applyAlignment="1">
      <alignment wrapText="1"/>
    </xf>
    <xf numFmtId="0" fontId="29" fillId="6" borderId="0" xfId="10" applyFont="1" applyFill="1" applyAlignment="1">
      <alignment vertical="center" wrapText="1"/>
    </xf>
    <xf numFmtId="0" fontId="29" fillId="16" borderId="0" xfId="1" applyFont="1" applyFill="1">
      <alignment vertical="center"/>
    </xf>
    <xf numFmtId="0" fontId="29" fillId="16" borderId="0" xfId="1" applyFont="1" applyFill="1" applyAlignment="1">
      <alignment horizontal="left" vertical="center"/>
    </xf>
    <xf numFmtId="0" fontId="4" fillId="0" borderId="0" xfId="12">
      <alignment vertical="center"/>
    </xf>
    <xf numFmtId="0" fontId="4" fillId="0" borderId="50" xfId="12" applyBorder="1">
      <alignment vertical="center"/>
    </xf>
    <xf numFmtId="0" fontId="4" fillId="0" borderId="51" xfId="12" applyBorder="1">
      <alignment vertical="center"/>
    </xf>
    <xf numFmtId="0" fontId="4" fillId="0" borderId="0" xfId="12" applyAlignment="1">
      <alignment horizontal="center" vertical="center"/>
    </xf>
    <xf numFmtId="0" fontId="4" fillId="0" borderId="52" xfId="12" applyBorder="1">
      <alignment vertical="center"/>
    </xf>
    <xf numFmtId="0" fontId="4" fillId="0" borderId="53" xfId="12" applyBorder="1">
      <alignment vertical="center"/>
    </xf>
    <xf numFmtId="0" fontId="4" fillId="0" borderId="54" xfId="12" applyBorder="1">
      <alignment vertical="center"/>
    </xf>
    <xf numFmtId="0" fontId="22" fillId="6" borderId="0" xfId="0" applyFont="1" applyFill="1" applyAlignment="1">
      <alignment horizontal="center" vertical="center"/>
    </xf>
    <xf numFmtId="0" fontId="26" fillId="9" borderId="0" xfId="0" applyFont="1" applyFill="1" applyAlignment="1">
      <alignment vertical="center" shrinkToFit="1"/>
    </xf>
    <xf numFmtId="0" fontId="24" fillId="9" borderId="0" xfId="0" applyFont="1" applyFill="1" applyAlignment="1">
      <alignment horizontal="center" vertical="center" shrinkToFit="1"/>
    </xf>
    <xf numFmtId="0" fontId="22" fillId="9" borderId="0" xfId="0" applyFont="1" applyFill="1" applyAlignment="1">
      <alignment horizontal="center" vertical="center"/>
    </xf>
    <xf numFmtId="0" fontId="0" fillId="9" borderId="0" xfId="0" applyFill="1" applyAlignment="1">
      <alignment horizontal="left" vertical="center"/>
    </xf>
    <xf numFmtId="0" fontId="0" fillId="9" borderId="0" xfId="0" applyFill="1">
      <alignment vertical="center"/>
    </xf>
    <xf numFmtId="179" fontId="0" fillId="9" borderId="0" xfId="0" applyNumberFormat="1" applyFill="1" applyAlignment="1">
      <alignment horizontal="center" vertical="center"/>
    </xf>
    <xf numFmtId="0" fontId="46" fillId="9" borderId="0" xfId="0" applyFont="1" applyFill="1" applyAlignment="1">
      <alignment horizontal="center" vertical="center" shrinkToFit="1"/>
    </xf>
    <xf numFmtId="0" fontId="47" fillId="9" borderId="0" xfId="0" applyFont="1" applyFill="1" applyAlignment="1">
      <alignment horizontal="center" vertical="center" shrinkToFit="1"/>
    </xf>
    <xf numFmtId="0" fontId="45" fillId="6" borderId="1" xfId="0" applyFont="1" applyFill="1" applyBorder="1" applyAlignment="1">
      <alignment horizontal="center" vertical="center"/>
    </xf>
    <xf numFmtId="0" fontId="16" fillId="0" borderId="0" xfId="1" applyFont="1" applyProtection="1">
      <alignment vertical="center"/>
      <protection locked="0"/>
    </xf>
    <xf numFmtId="0" fontId="16" fillId="0" borderId="0" xfId="1" applyFont="1" applyAlignment="1" applyProtection="1">
      <alignment horizontal="center" vertical="center"/>
      <protection locked="0"/>
    </xf>
    <xf numFmtId="0" fontId="10" fillId="0" borderId="0" xfId="1" applyFont="1" applyProtection="1">
      <alignment vertical="center"/>
      <protection locked="0"/>
    </xf>
    <xf numFmtId="0" fontId="8" fillId="0" borderId="0" xfId="1" applyFont="1" applyProtection="1">
      <alignment vertical="center"/>
      <protection locked="0"/>
    </xf>
    <xf numFmtId="0" fontId="17" fillId="0" borderId="0" xfId="1" applyFont="1" applyAlignment="1" applyProtection="1">
      <alignment horizontal="center" vertical="center"/>
      <protection locked="0"/>
    </xf>
    <xf numFmtId="0" fontId="17" fillId="0" borderId="0" xfId="2" applyFont="1" applyAlignment="1" applyProtection="1">
      <alignment horizontal="center" vertical="center"/>
      <protection locked="0"/>
    </xf>
    <xf numFmtId="0" fontId="17" fillId="0" borderId="0" xfId="1" applyFont="1" applyProtection="1">
      <alignment vertical="center"/>
      <protection locked="0"/>
    </xf>
    <xf numFmtId="0" fontId="18" fillId="0" borderId="0" xfId="2" applyFont="1" applyAlignment="1" applyProtection="1">
      <alignment horizontal="center" vertical="center"/>
      <protection locked="0"/>
    </xf>
    <xf numFmtId="0" fontId="18" fillId="0" borderId="0" xfId="1" applyFont="1" applyProtection="1">
      <alignment vertical="center"/>
      <protection locked="0"/>
    </xf>
    <xf numFmtId="0" fontId="18" fillId="0" borderId="0" xfId="1" applyFont="1" applyAlignment="1" applyProtection="1">
      <alignment horizontal="center" vertical="center"/>
      <protection locked="0"/>
    </xf>
    <xf numFmtId="0" fontId="16" fillId="0" borderId="0" xfId="1" applyFont="1" applyAlignment="1" applyProtection="1">
      <alignment vertical="center" wrapText="1"/>
      <protection locked="0"/>
    </xf>
    <xf numFmtId="0" fontId="16" fillId="0" borderId="0" xfId="1" applyFont="1" applyAlignment="1" applyProtection="1">
      <alignment horizontal="left" vertical="center"/>
      <protection locked="0"/>
    </xf>
    <xf numFmtId="0" fontId="10" fillId="0" borderId="0" xfId="1" applyFont="1" applyAlignment="1" applyProtection="1">
      <alignment horizontal="left" vertical="center"/>
      <protection locked="0"/>
    </xf>
    <xf numFmtId="0" fontId="16" fillId="0" borderId="0" xfId="1" applyFont="1" applyAlignment="1" applyProtection="1">
      <alignment vertical="center" textRotation="255" shrinkToFit="1"/>
      <protection locked="0"/>
    </xf>
    <xf numFmtId="0" fontId="16" fillId="0" borderId="1"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8" fillId="0" borderId="0" xfId="1" applyFont="1" applyAlignment="1" applyProtection="1">
      <alignment vertical="center" textRotation="255" shrinkToFit="1"/>
      <protection locked="0"/>
    </xf>
    <xf numFmtId="0" fontId="16" fillId="2" borderId="0" xfId="1" applyFont="1" applyFill="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6" fillId="14" borderId="0" xfId="1" applyFont="1" applyFill="1" applyAlignment="1" applyProtection="1">
      <alignment horizontal="center" vertical="center" shrinkToFit="1"/>
      <protection locked="0"/>
    </xf>
    <xf numFmtId="0" fontId="16" fillId="4" borderId="0" xfId="1" applyFont="1" applyFill="1" applyAlignment="1" applyProtection="1">
      <alignment horizontal="center" vertical="center"/>
      <protection locked="0"/>
    </xf>
    <xf numFmtId="0" fontId="10" fillId="4" borderId="0" xfId="1" applyFont="1" applyFill="1" applyAlignment="1" applyProtection="1">
      <alignment horizontal="center" vertical="center"/>
      <protection locked="0"/>
    </xf>
    <xf numFmtId="0" fontId="10" fillId="0" borderId="0" xfId="1" applyFont="1" applyAlignment="1" applyProtection="1">
      <alignment horizontal="center" vertical="center"/>
      <protection locked="0"/>
    </xf>
    <xf numFmtId="0" fontId="33" fillId="10" borderId="0" xfId="1" applyFont="1" applyFill="1" applyAlignment="1" applyProtection="1">
      <alignment horizontal="center" vertical="center"/>
      <protection locked="0"/>
    </xf>
    <xf numFmtId="0" fontId="16" fillId="6" borderId="0" xfId="1" applyFont="1" applyFill="1" applyAlignment="1" applyProtection="1">
      <alignment horizontal="right" vertical="center"/>
      <protection locked="0"/>
    </xf>
    <xf numFmtId="178" fontId="16" fillId="0" borderId="0" xfId="1" applyNumberFormat="1" applyFont="1" applyAlignment="1" applyProtection="1">
      <alignment horizontal="center" vertical="center"/>
      <protection locked="0"/>
    </xf>
    <xf numFmtId="0" fontId="34" fillId="0" borderId="0" xfId="1" applyFont="1" applyAlignment="1" applyProtection="1">
      <alignment horizontal="center" vertical="center" wrapText="1"/>
      <protection locked="0"/>
    </xf>
    <xf numFmtId="0" fontId="16" fillId="14" borderId="11" xfId="1" applyFont="1" applyFill="1" applyBorder="1" applyAlignment="1" applyProtection="1">
      <alignment vertical="center" shrinkToFit="1"/>
      <protection locked="0"/>
    </xf>
    <xf numFmtId="0" fontId="16" fillId="14" borderId="12" xfId="1" applyFont="1" applyFill="1" applyBorder="1" applyAlignment="1" applyProtection="1">
      <alignment vertical="center" shrinkToFit="1"/>
      <protection locked="0"/>
    </xf>
    <xf numFmtId="0" fontId="16" fillId="0" borderId="0" xfId="1" applyFont="1" applyAlignment="1">
      <alignment horizontal="center" vertical="center" wrapText="1"/>
    </xf>
    <xf numFmtId="0" fontId="29" fillId="8" borderId="36" xfId="0" applyFont="1" applyFill="1" applyBorder="1">
      <alignment vertical="center"/>
    </xf>
    <xf numFmtId="0" fontId="29" fillId="8" borderId="57" xfId="0" applyFont="1" applyFill="1" applyBorder="1">
      <alignment vertical="center"/>
    </xf>
    <xf numFmtId="0" fontId="29" fillId="8" borderId="59" xfId="0" applyFont="1" applyFill="1" applyBorder="1">
      <alignment vertical="center"/>
    </xf>
    <xf numFmtId="179" fontId="0" fillId="0" borderId="1" xfId="0" applyNumberFormat="1" applyBorder="1" applyAlignment="1">
      <alignment horizontal="center" vertical="center"/>
    </xf>
    <xf numFmtId="0" fontId="48" fillId="6" borderId="0" xfId="0" applyFont="1" applyFill="1" applyAlignment="1">
      <alignment horizontal="center" vertical="center" shrinkToFit="1"/>
    </xf>
    <xf numFmtId="0" fontId="49" fillId="6" borderId="0" xfId="0" applyFont="1" applyFill="1" applyAlignment="1">
      <alignment horizontal="center" vertical="center" shrinkToFit="1"/>
    </xf>
    <xf numFmtId="0" fontId="45" fillId="6" borderId="0" xfId="0" applyFont="1" applyFill="1" applyAlignment="1">
      <alignment horizontal="center" vertical="center"/>
    </xf>
    <xf numFmtId="0" fontId="50" fillId="6" borderId="0" xfId="0" applyFont="1" applyFill="1" applyAlignment="1">
      <alignment horizontal="center" vertical="center"/>
    </xf>
    <xf numFmtId="0" fontId="45" fillId="6" borderId="0" xfId="0" applyFont="1" applyFill="1" applyAlignment="1">
      <alignment horizontal="left" vertical="center"/>
    </xf>
    <xf numFmtId="0" fontId="45" fillId="6" borderId="0" xfId="0" applyFont="1" applyFill="1">
      <alignment vertical="center"/>
    </xf>
    <xf numFmtId="0" fontId="54" fillId="6" borderId="0" xfId="0" applyFont="1" applyFill="1" applyAlignment="1">
      <alignment horizontal="center" vertical="center"/>
    </xf>
    <xf numFmtId="0" fontId="48" fillId="6" borderId="0" xfId="0" applyFont="1" applyFill="1" applyAlignment="1">
      <alignment vertical="center" shrinkToFit="1"/>
    </xf>
    <xf numFmtId="179" fontId="45" fillId="6" borderId="0" xfId="0" applyNumberFormat="1" applyFont="1" applyFill="1" applyAlignment="1">
      <alignment horizontal="center" vertical="center"/>
    </xf>
    <xf numFmtId="0" fontId="47" fillId="6" borderId="0" xfId="0" applyFont="1" applyFill="1" applyAlignment="1">
      <alignment horizontal="center" vertical="center" shrinkToFit="1"/>
    </xf>
    <xf numFmtId="0" fontId="29" fillId="3" borderId="60" xfId="0" applyFont="1" applyFill="1" applyBorder="1">
      <alignment vertical="center"/>
    </xf>
    <xf numFmtId="0" fontId="29" fillId="8" borderId="58" xfId="0" applyFont="1" applyFill="1" applyBorder="1">
      <alignment vertical="center"/>
    </xf>
    <xf numFmtId="0" fontId="0" fillId="3" borderId="60" xfId="0" applyFill="1" applyBorder="1">
      <alignment vertical="center"/>
    </xf>
    <xf numFmtId="0" fontId="16" fillId="6" borderId="61" xfId="1" applyFont="1" applyFill="1" applyBorder="1" applyAlignment="1">
      <alignment horizontal="right" vertical="center"/>
    </xf>
    <xf numFmtId="0" fontId="16" fillId="14" borderId="9" xfId="1" applyFont="1" applyFill="1" applyBorder="1" applyAlignment="1" applyProtection="1">
      <alignment vertical="center" shrinkToFit="1"/>
      <protection locked="0"/>
    </xf>
    <xf numFmtId="0" fontId="57" fillId="0" borderId="0" xfId="0" applyFont="1">
      <alignment vertical="center"/>
    </xf>
    <xf numFmtId="0" fontId="58" fillId="0" borderId="0" xfId="0" applyFont="1" applyAlignment="1">
      <alignment horizontal="right" vertical="center"/>
    </xf>
    <xf numFmtId="0" fontId="58" fillId="17" borderId="1" xfId="0" applyFont="1" applyFill="1" applyBorder="1" applyAlignment="1" applyProtection="1">
      <alignment horizontal="right" vertical="center"/>
      <protection locked="0"/>
    </xf>
    <xf numFmtId="0" fontId="58" fillId="0" borderId="0" xfId="0" applyFont="1" applyAlignment="1">
      <alignment horizontal="left" vertical="center"/>
    </xf>
    <xf numFmtId="0" fontId="58" fillId="0" borderId="0" xfId="0" applyFont="1">
      <alignment vertical="center"/>
    </xf>
    <xf numFmtId="0" fontId="0" fillId="0" borderId="62" xfId="0" applyBorder="1" applyAlignment="1">
      <alignment horizontal="centerContinuous" vertical="center" shrinkToFit="1"/>
    </xf>
    <xf numFmtId="0" fontId="59" fillId="0" borderId="62" xfId="0" applyFont="1" applyBorder="1">
      <alignment vertical="center"/>
    </xf>
    <xf numFmtId="0" fontId="0" fillId="0" borderId="62" xfId="0" applyBorder="1">
      <alignment vertical="center"/>
    </xf>
    <xf numFmtId="0" fontId="61" fillId="17" borderId="63" xfId="0" applyFont="1" applyFill="1" applyBorder="1" applyAlignment="1" applyProtection="1">
      <alignment horizontal="right" vertical="center" shrinkToFit="1"/>
      <protection locked="0"/>
    </xf>
    <xf numFmtId="0" fontId="59" fillId="0" borderId="63" xfId="0" applyFont="1" applyBorder="1">
      <alignment vertical="center"/>
    </xf>
    <xf numFmtId="0" fontId="61" fillId="17" borderId="64" xfId="0" applyFont="1" applyFill="1" applyBorder="1" applyAlignment="1" applyProtection="1">
      <alignment horizontal="right" vertical="center" shrinkToFit="1"/>
      <protection locked="0"/>
    </xf>
    <xf numFmtId="0" fontId="59" fillId="0" borderId="65" xfId="0" applyFont="1" applyBorder="1">
      <alignment vertical="center"/>
    </xf>
    <xf numFmtId="0" fontId="60" fillId="0" borderId="11" xfId="0" applyFont="1" applyBorder="1" applyAlignment="1">
      <alignment horizontal="centerContinuous" vertical="center" shrinkToFit="1"/>
    </xf>
    <xf numFmtId="0" fontId="61" fillId="18" borderId="11" xfId="0" applyFont="1" applyFill="1" applyBorder="1" applyAlignment="1">
      <alignment horizontal="right" vertical="center" shrinkToFit="1"/>
    </xf>
    <xf numFmtId="0" fontId="59" fillId="0" borderId="66" xfId="0" applyFont="1" applyBorder="1">
      <alignment vertical="center"/>
    </xf>
    <xf numFmtId="0" fontId="61" fillId="17" borderId="67" xfId="0" applyFont="1" applyFill="1" applyBorder="1" applyAlignment="1" applyProtection="1">
      <alignment horizontal="right" vertical="center" shrinkToFit="1"/>
      <protection locked="0"/>
    </xf>
    <xf numFmtId="0" fontId="59" fillId="0" borderId="68" xfId="0" applyFont="1" applyBorder="1">
      <alignment vertical="center"/>
    </xf>
    <xf numFmtId="0" fontId="60" fillId="0" borderId="1" xfId="0" applyFont="1" applyBorder="1" applyAlignment="1">
      <alignment horizontal="centerContinuous" vertical="center" shrinkToFit="1"/>
    </xf>
    <xf numFmtId="0" fontId="0" fillId="0" borderId="1" xfId="0" applyBorder="1" applyAlignment="1">
      <alignment horizontal="centerContinuous" vertical="center" shrinkToFit="1"/>
    </xf>
    <xf numFmtId="0" fontId="61" fillId="19" borderId="1" xfId="0" applyFont="1" applyFill="1" applyBorder="1" applyAlignment="1">
      <alignment vertical="center" shrinkToFit="1"/>
    </xf>
    <xf numFmtId="0" fontId="61" fillId="19" borderId="4" xfId="0" applyFont="1" applyFill="1" applyBorder="1" applyAlignment="1">
      <alignment vertical="center" shrinkToFit="1"/>
    </xf>
    <xf numFmtId="0" fontId="60" fillId="0" borderId="0" xfId="0" applyFont="1" applyAlignment="1">
      <alignment horizontal="centerContinuous" vertical="center" shrinkToFit="1"/>
    </xf>
    <xf numFmtId="0" fontId="60" fillId="9" borderId="66" xfId="0" applyFont="1" applyFill="1" applyBorder="1" applyAlignment="1" applyProtection="1">
      <alignment horizontal="centerContinuous" vertical="center" shrinkToFit="1"/>
      <protection locked="0"/>
    </xf>
    <xf numFmtId="0" fontId="0" fillId="9" borderId="66" xfId="0" applyFill="1" applyBorder="1" applyAlignment="1" applyProtection="1">
      <alignment horizontal="centerContinuous" vertical="center" shrinkToFit="1"/>
      <protection locked="0"/>
    </xf>
    <xf numFmtId="1" fontId="0" fillId="0" borderId="66" xfId="0" applyNumberFormat="1" applyBorder="1">
      <alignment vertical="center"/>
    </xf>
    <xf numFmtId="179" fontId="0" fillId="3" borderId="0" xfId="0" applyNumberFormat="1"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179" fontId="0" fillId="3" borderId="1" xfId="0" applyNumberFormat="1" applyFill="1" applyBorder="1" applyAlignment="1" applyProtection="1">
      <alignment horizontal="center" vertical="center"/>
      <protection locked="0"/>
    </xf>
    <xf numFmtId="179" fontId="0" fillId="3" borderId="1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4" fillId="0" borderId="0" xfId="12" applyAlignment="1">
      <alignment vertical="center" wrapText="1"/>
    </xf>
    <xf numFmtId="0" fontId="4" fillId="0" borderId="0" xfId="12" applyAlignment="1">
      <alignment horizontal="left" vertical="center" wrapText="1"/>
    </xf>
    <xf numFmtId="0" fontId="64" fillId="0" borderId="0" xfId="12" applyFont="1" applyAlignment="1">
      <alignment horizontal="right" vertical="center"/>
    </xf>
    <xf numFmtId="0" fontId="64" fillId="0" borderId="50" xfId="12" applyFont="1" applyBorder="1" applyAlignment="1">
      <alignment horizontal="right" vertical="center"/>
    </xf>
    <xf numFmtId="0" fontId="4" fillId="0" borderId="53" xfId="12" applyBorder="1" applyAlignment="1">
      <alignment horizontal="center" vertical="center"/>
    </xf>
    <xf numFmtId="0" fontId="68" fillId="6" borderId="0" xfId="11" applyFont="1" applyFill="1" applyAlignment="1" applyProtection="1">
      <alignment vertical="center"/>
    </xf>
    <xf numFmtId="0" fontId="16" fillId="3" borderId="1" xfId="1" applyFont="1" applyFill="1" applyBorder="1" applyAlignment="1" applyProtection="1">
      <alignment horizontal="right" vertical="center"/>
      <protection locked="0"/>
    </xf>
    <xf numFmtId="0" fontId="15" fillId="3" borderId="0" xfId="0" applyFont="1" applyFill="1" applyProtection="1">
      <alignment vertical="center"/>
      <protection locked="0"/>
    </xf>
    <xf numFmtId="0" fontId="29" fillId="6" borderId="0" xfId="10" applyFont="1" applyFill="1" applyAlignment="1">
      <alignment horizontal="center" vertical="center"/>
    </xf>
    <xf numFmtId="179" fontId="0" fillId="3" borderId="0" xfId="0" applyNumberFormat="1" applyFill="1" applyBorder="1" applyAlignment="1" applyProtection="1">
      <alignment horizontal="center" vertical="center"/>
      <protection locked="0"/>
    </xf>
    <xf numFmtId="0" fontId="38" fillId="11" borderId="1" xfId="10" applyFont="1" applyFill="1" applyBorder="1" applyAlignment="1">
      <alignment horizontal="left" vertical="center"/>
    </xf>
    <xf numFmtId="0" fontId="29" fillId="3" borderId="1" xfId="10" applyFont="1" applyFill="1" applyBorder="1" applyAlignment="1">
      <alignment horizontal="left" vertical="center"/>
    </xf>
    <xf numFmtId="0" fontId="29" fillId="2" borderId="1" xfId="10" applyFont="1" applyFill="1" applyBorder="1" applyAlignment="1">
      <alignment horizontal="left" vertical="center"/>
    </xf>
    <xf numFmtId="0" fontId="29" fillId="0" borderId="1" xfId="10" applyFont="1" applyBorder="1" applyAlignment="1">
      <alignment horizontal="left" vertical="center"/>
    </xf>
    <xf numFmtId="0" fontId="29" fillId="4" borderId="4" xfId="10" applyFont="1" applyFill="1" applyBorder="1" applyAlignment="1">
      <alignment horizontal="center" vertical="center"/>
    </xf>
    <xf numFmtId="0" fontId="29" fillId="4" borderId="8" xfId="10" applyFont="1" applyFill="1" applyBorder="1" applyAlignment="1">
      <alignment horizontal="center" vertical="center"/>
    </xf>
    <xf numFmtId="0" fontId="29" fillId="4" borderId="5" xfId="10" applyFont="1" applyFill="1" applyBorder="1" applyAlignment="1">
      <alignment horizontal="center" vertical="center"/>
    </xf>
    <xf numFmtId="0" fontId="22"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50" fillId="6" borderId="0" xfId="0" applyFont="1" applyFill="1" applyAlignment="1">
      <alignment horizontal="center" vertical="center"/>
    </xf>
    <xf numFmtId="0" fontId="72" fillId="9" borderId="0" xfId="0" applyFont="1" applyFill="1" applyAlignment="1">
      <alignment horizontal="center" vertical="center"/>
    </xf>
    <xf numFmtId="0" fontId="26" fillId="6" borderId="10" xfId="0" applyFont="1" applyFill="1" applyBorder="1" applyAlignment="1">
      <alignment horizontal="center" vertical="center" shrinkToFit="1"/>
    </xf>
    <xf numFmtId="0" fontId="51" fillId="0" borderId="2" xfId="0" applyFont="1" applyBorder="1" applyAlignment="1">
      <alignment horizontal="center" vertical="center"/>
    </xf>
    <xf numFmtId="0" fontId="52" fillId="0" borderId="2" xfId="0" applyFont="1" applyBorder="1" applyAlignment="1">
      <alignment horizontal="center" vertical="center"/>
    </xf>
    <xf numFmtId="0" fontId="53" fillId="0" borderId="2" xfId="1" applyFont="1" applyBorder="1" applyAlignment="1">
      <alignment horizontal="center" vertical="center"/>
    </xf>
    <xf numFmtId="0" fontId="16" fillId="0" borderId="55" xfId="1" applyFont="1" applyBorder="1" applyAlignment="1">
      <alignment horizontal="center" vertical="center"/>
    </xf>
    <xf numFmtId="0" fontId="16" fillId="0" borderId="56" xfId="1" applyFont="1" applyBorder="1" applyAlignment="1">
      <alignment horizontal="center" vertical="center"/>
    </xf>
    <xf numFmtId="0" fontId="16" fillId="3" borderId="4" xfId="2"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6" fillId="6" borderId="61" xfId="2" applyFont="1" applyFill="1" applyBorder="1" applyAlignment="1" applyProtection="1">
      <alignment horizontal="center" vertical="center"/>
      <protection locked="0"/>
    </xf>
    <xf numFmtId="0" fontId="16" fillId="6" borderId="69" xfId="2" applyFont="1" applyFill="1" applyBorder="1" applyAlignment="1" applyProtection="1">
      <alignment horizontal="center" vertical="center" wrapText="1"/>
      <protection locked="0"/>
    </xf>
    <xf numFmtId="0" fontId="16" fillId="6" borderId="70" xfId="2" applyFont="1" applyFill="1" applyBorder="1" applyAlignment="1" applyProtection="1">
      <alignment horizontal="center" vertical="center" wrapText="1"/>
      <protection locked="0"/>
    </xf>
    <xf numFmtId="0" fontId="16" fillId="6" borderId="71" xfId="2" applyFont="1" applyFill="1" applyBorder="1" applyAlignment="1" applyProtection="1">
      <alignment horizontal="center" vertical="center" wrapText="1"/>
      <protection locked="0"/>
    </xf>
    <xf numFmtId="0" fontId="16" fillId="0" borderId="4" xfId="2" applyFont="1" applyBorder="1" applyAlignment="1">
      <alignment horizontal="center" vertical="center"/>
    </xf>
    <xf numFmtId="0" fontId="16" fillId="0" borderId="8" xfId="2" applyFont="1" applyBorder="1" applyAlignment="1">
      <alignment horizontal="center" vertical="center"/>
    </xf>
    <xf numFmtId="0" fontId="16" fillId="0" borderId="5" xfId="2"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8" xfId="2" applyFont="1" applyBorder="1" applyAlignment="1">
      <alignment horizontal="center" vertical="center" wrapText="1"/>
    </xf>
    <xf numFmtId="0" fontId="34" fillId="0" borderId="12" xfId="1" applyFont="1" applyBorder="1" applyAlignment="1">
      <alignment horizontal="center" vertical="center" wrapText="1"/>
    </xf>
    <xf numFmtId="178" fontId="16" fillId="0" borderId="11" xfId="1" applyNumberFormat="1" applyFont="1" applyBorder="1" applyAlignment="1">
      <alignment horizontal="center" vertical="center"/>
    </xf>
    <xf numFmtId="178" fontId="16" fillId="0" borderId="12" xfId="1" applyNumberFormat="1" applyFont="1" applyBorder="1" applyAlignment="1">
      <alignment horizontal="center" vertical="center"/>
    </xf>
    <xf numFmtId="178" fontId="16" fillId="0" borderId="9" xfId="1" applyNumberFormat="1" applyFont="1" applyBorder="1" applyAlignment="1">
      <alignment horizontal="center" vertical="center"/>
    </xf>
    <xf numFmtId="0" fontId="16" fillId="0" borderId="1" xfId="1" applyFont="1" applyBorder="1" applyAlignment="1">
      <alignment horizontal="center" vertical="center" wrapText="1"/>
    </xf>
    <xf numFmtId="0" fontId="10" fillId="0" borderId="1" xfId="1" applyFont="1" applyBorder="1">
      <alignment vertical="center"/>
    </xf>
    <xf numFmtId="0" fontId="16" fillId="0" borderId="1" xfId="1" applyFont="1" applyBorder="1" applyAlignment="1">
      <alignment horizontal="center" vertical="center"/>
    </xf>
    <xf numFmtId="49" fontId="16" fillId="0" borderId="4" xfId="1" applyNumberFormat="1" applyFont="1" applyBorder="1" applyAlignment="1">
      <alignment horizontal="center" vertical="center"/>
    </xf>
    <xf numFmtId="49" fontId="16" fillId="0" borderId="8" xfId="1" applyNumberFormat="1" applyFont="1" applyBorder="1" applyAlignment="1">
      <alignment horizontal="center" vertical="center"/>
    </xf>
    <xf numFmtId="49" fontId="16" fillId="0" borderId="5" xfId="1" applyNumberFormat="1" applyFont="1" applyBorder="1" applyAlignment="1">
      <alignment horizontal="center" vertical="center"/>
    </xf>
    <xf numFmtId="0" fontId="16" fillId="0" borderId="5"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9" xfId="1" applyFont="1" applyBorder="1" applyAlignment="1">
      <alignment horizontal="center" vertical="center"/>
    </xf>
    <xf numFmtId="0" fontId="16" fillId="2" borderId="11" xfId="1" applyFont="1" applyFill="1" applyBorder="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6" fillId="2" borderId="9" xfId="1" applyFont="1" applyFill="1" applyBorder="1" applyAlignment="1" applyProtection="1">
      <alignment horizontal="center" vertical="center"/>
      <protection locked="0"/>
    </xf>
    <xf numFmtId="0" fontId="16" fillId="2" borderId="27" xfId="1" applyFont="1" applyFill="1" applyBorder="1" applyAlignment="1" applyProtection="1">
      <alignment horizontal="center" vertical="center"/>
      <protection locked="0"/>
    </xf>
    <xf numFmtId="0" fontId="16" fillId="2" borderId="31" xfId="1" applyFont="1" applyFill="1" applyBorder="1" applyAlignment="1" applyProtection="1">
      <alignment horizontal="center" vertical="center"/>
      <protection locked="0"/>
    </xf>
    <xf numFmtId="0" fontId="16" fillId="2" borderId="28" xfId="1" applyFont="1" applyFill="1" applyBorder="1" applyAlignment="1" applyProtection="1">
      <alignment horizontal="center" vertical="center"/>
      <protection locked="0"/>
    </xf>
    <xf numFmtId="0" fontId="10" fillId="2" borderId="29" xfId="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10" fillId="2" borderId="30" xfId="1" applyFont="1" applyFill="1" applyBorder="1" applyAlignment="1" applyProtection="1">
      <alignment horizontal="center" vertical="center"/>
      <protection locked="0"/>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9" xfId="1" applyFont="1" applyBorder="1" applyAlignment="1">
      <alignment horizontal="center" vertical="center"/>
    </xf>
    <xf numFmtId="0" fontId="16" fillId="4" borderId="3" xfId="1" applyFont="1" applyFill="1" applyBorder="1" applyAlignment="1" applyProtection="1">
      <alignment horizontal="center" vertical="center"/>
      <protection locked="0"/>
    </xf>
    <xf numFmtId="0" fontId="16" fillId="4" borderId="13" xfId="1" applyFont="1" applyFill="1" applyBorder="1" applyAlignment="1" applyProtection="1">
      <alignment horizontal="center" vertical="center"/>
      <protection locked="0"/>
    </xf>
    <xf numFmtId="0" fontId="16" fillId="4" borderId="6" xfId="1" applyFont="1" applyFill="1" applyBorder="1" applyAlignment="1" applyProtection="1">
      <alignment horizontal="center" vertical="center"/>
      <protection locked="0"/>
    </xf>
    <xf numFmtId="0" fontId="16" fillId="4" borderId="15" xfId="1" applyFont="1" applyFill="1" applyBorder="1" applyAlignment="1" applyProtection="1">
      <alignment horizontal="center" vertical="center"/>
      <protection locked="0"/>
    </xf>
    <xf numFmtId="0" fontId="16" fillId="4" borderId="7" xfId="1" applyFont="1" applyFill="1" applyBorder="1" applyAlignment="1" applyProtection="1">
      <alignment horizontal="center" vertical="center"/>
      <protection locked="0"/>
    </xf>
    <xf numFmtId="0" fontId="16" fillId="4" borderId="18" xfId="1" applyFont="1" applyFill="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3" xfId="1" applyFont="1" applyBorder="1" applyAlignment="1">
      <alignment horizontal="center" vertical="center"/>
    </xf>
    <xf numFmtId="0" fontId="16" fillId="0" borderId="13" xfId="1" applyFont="1" applyBorder="1" applyAlignment="1">
      <alignment horizontal="center" vertical="center"/>
    </xf>
    <xf numFmtId="0" fontId="16" fillId="0" borderId="7" xfId="1" applyFont="1" applyBorder="1" applyAlignment="1">
      <alignment horizontal="center" vertical="center"/>
    </xf>
    <xf numFmtId="0" fontId="16" fillId="0" borderId="18"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6" fillId="0" borderId="10" xfId="1" applyFont="1" applyBorder="1" applyAlignment="1">
      <alignment horizontal="center" vertical="top"/>
    </xf>
    <xf numFmtId="0" fontId="16" fillId="0" borderId="2" xfId="1" applyFont="1" applyBorder="1" applyAlignment="1">
      <alignment horizontal="center" vertical="top"/>
    </xf>
    <xf numFmtId="0" fontId="16" fillId="0" borderId="1" xfId="2" applyFont="1" applyBorder="1" applyAlignment="1">
      <alignment horizontal="center" vertical="center"/>
    </xf>
    <xf numFmtId="0" fontId="16" fillId="0" borderId="3"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8" xfId="1" applyFont="1" applyBorder="1" applyAlignment="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10" fillId="0" borderId="5" xfId="1" applyFont="1" applyBorder="1" applyAlignment="1">
      <alignment horizontal="center" vertical="center"/>
    </xf>
    <xf numFmtId="0" fontId="10" fillId="2" borderId="4"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5" fillId="3" borderId="0" xfId="0" applyFont="1" applyFill="1" applyProtection="1">
      <alignment vertical="center"/>
      <protection locked="0"/>
    </xf>
    <xf numFmtId="0" fontId="10" fillId="3" borderId="2" xfId="1" applyFont="1" applyFill="1" applyBorder="1" applyAlignment="1" applyProtection="1">
      <alignment horizontal="center" vertical="center"/>
      <protection locked="0"/>
    </xf>
    <xf numFmtId="0" fontId="10" fillId="0" borderId="2" xfId="1" applyFont="1" applyBorder="1" applyAlignment="1">
      <alignment horizontal="center" vertical="center"/>
    </xf>
    <xf numFmtId="0" fontId="10" fillId="0" borderId="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center" vertical="center"/>
    </xf>
    <xf numFmtId="0" fontId="16" fillId="0" borderId="15" xfId="1" applyFont="1" applyBorder="1" applyAlignment="1">
      <alignment horizontal="center" vertical="center"/>
    </xf>
    <xf numFmtId="0" fontId="16" fillId="0" borderId="2" xfId="1" applyFont="1" applyBorder="1" applyAlignment="1">
      <alignment horizontal="center" vertical="center"/>
    </xf>
    <xf numFmtId="0" fontId="10" fillId="4" borderId="3" xfId="1" applyFont="1" applyFill="1" applyBorder="1" applyAlignment="1" applyProtection="1">
      <alignment horizontal="center" vertical="center"/>
      <protection locked="0"/>
    </xf>
    <xf numFmtId="0" fontId="10" fillId="4" borderId="13" xfId="1" applyFont="1" applyFill="1" applyBorder="1" applyAlignment="1" applyProtection="1">
      <alignment horizontal="center" vertical="center"/>
      <protection locked="0"/>
    </xf>
    <xf numFmtId="0" fontId="10" fillId="4" borderId="6"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18" xfId="1" applyFont="1" applyFill="1" applyBorder="1" applyAlignment="1" applyProtection="1">
      <alignment horizontal="center" vertical="center"/>
      <protection locked="0"/>
    </xf>
    <xf numFmtId="0" fontId="16" fillId="14" borderId="27" xfId="1" applyFont="1" applyFill="1" applyBorder="1" applyAlignment="1" applyProtection="1">
      <alignment horizontal="center" vertical="center"/>
      <protection locked="0"/>
    </xf>
    <xf numFmtId="0" fontId="16" fillId="14" borderId="31" xfId="1" applyFont="1" applyFill="1" applyBorder="1" applyAlignment="1" applyProtection="1">
      <alignment horizontal="center" vertical="center"/>
      <protection locked="0"/>
    </xf>
    <xf numFmtId="0" fontId="16" fillId="14" borderId="28" xfId="1" applyFont="1" applyFill="1" applyBorder="1" applyAlignment="1" applyProtection="1">
      <alignment horizontal="center" vertical="center"/>
      <protection locked="0"/>
    </xf>
    <xf numFmtId="0" fontId="60" fillId="0" borderId="63" xfId="0" applyFont="1" applyBorder="1" applyAlignment="1">
      <alignment horizontal="center" vertical="center" shrinkToFit="1"/>
    </xf>
    <xf numFmtId="0" fontId="60" fillId="0" borderId="64" xfId="0" applyFont="1" applyBorder="1" applyAlignment="1">
      <alignment horizontal="center" vertical="center" shrinkToFit="1"/>
    </xf>
    <xf numFmtId="0" fontId="60" fillId="0" borderId="67" xfId="0" applyFont="1" applyBorder="1" applyAlignment="1">
      <alignment horizontal="center" vertical="center" shrinkToFit="1"/>
    </xf>
    <xf numFmtId="0" fontId="44" fillId="0" borderId="0" xfId="11" applyFont="1" applyAlignment="1" applyProtection="1">
      <alignment horizontal="center" vertical="center"/>
    </xf>
    <xf numFmtId="0" fontId="43" fillId="0" borderId="47" xfId="12" applyFont="1" applyBorder="1" applyAlignment="1">
      <alignment horizontal="center" vertical="center"/>
    </xf>
    <xf numFmtId="0" fontId="43" fillId="0" borderId="48" xfId="12" applyFont="1" applyBorder="1" applyAlignment="1">
      <alignment horizontal="center" vertical="center"/>
    </xf>
    <xf numFmtId="0" fontId="43" fillId="0" borderId="49" xfId="12" applyFont="1" applyBorder="1" applyAlignment="1">
      <alignment horizontal="center" vertical="center"/>
    </xf>
    <xf numFmtId="0" fontId="63" fillId="0" borderId="4" xfId="0" applyFont="1" applyBorder="1" applyAlignment="1">
      <alignment horizontal="left" vertical="center" wrapText="1"/>
    </xf>
    <xf numFmtId="0" fontId="63" fillId="0" borderId="8" xfId="0" applyFont="1" applyBorder="1" applyAlignment="1">
      <alignment horizontal="left" vertical="center" wrapText="1"/>
    </xf>
    <xf numFmtId="0" fontId="63" fillId="0" borderId="5" xfId="0" applyFont="1" applyBorder="1" applyAlignment="1">
      <alignment horizontal="left" vertical="center" wrapText="1"/>
    </xf>
    <xf numFmtId="0" fontId="4" fillId="0" borderId="0" xfId="12" applyAlignment="1">
      <alignment horizontal="left" vertical="center" wrapText="1"/>
    </xf>
    <xf numFmtId="0" fontId="4" fillId="0" borderId="0" xfId="12" applyAlignment="1">
      <alignment horizontal="left" vertical="center"/>
    </xf>
    <xf numFmtId="0" fontId="4" fillId="0" borderId="4" xfId="12" applyBorder="1" applyAlignment="1">
      <alignment horizontal="left" vertical="center" wrapText="1"/>
    </xf>
    <xf numFmtId="0" fontId="4" fillId="0" borderId="8" xfId="12" applyBorder="1" applyAlignment="1">
      <alignment horizontal="left" vertical="center" wrapText="1"/>
    </xf>
    <xf numFmtId="0" fontId="4" fillId="0" borderId="5" xfId="12" applyBorder="1" applyAlignment="1">
      <alignment horizontal="left" vertical="center" wrapText="1"/>
    </xf>
    <xf numFmtId="0" fontId="43" fillId="0" borderId="0" xfId="12" applyFont="1" applyAlignment="1">
      <alignment horizontal="left" vertical="center"/>
    </xf>
    <xf numFmtId="0" fontId="43" fillId="0" borderId="51" xfId="12" applyFont="1" applyBorder="1" applyAlignment="1">
      <alignment horizontal="left" vertical="center"/>
    </xf>
    <xf numFmtId="0" fontId="4" fillId="0" borderId="0" xfId="12" applyAlignment="1">
      <alignment horizontal="center" vertical="center"/>
    </xf>
    <xf numFmtId="0" fontId="4" fillId="0" borderId="3" xfId="12" applyBorder="1" applyAlignment="1">
      <alignment horizontal="center" vertical="center" wrapText="1"/>
    </xf>
    <xf numFmtId="0" fontId="4" fillId="0" borderId="10" xfId="12" applyBorder="1" applyAlignment="1">
      <alignment horizontal="center" vertical="center" wrapText="1"/>
    </xf>
    <xf numFmtId="0" fontId="4" fillId="0" borderId="13" xfId="12" applyBorder="1" applyAlignment="1">
      <alignment horizontal="center" vertical="center" wrapText="1"/>
    </xf>
    <xf numFmtId="0" fontId="4" fillId="0" borderId="6" xfId="12" applyBorder="1" applyAlignment="1">
      <alignment horizontal="center" vertical="center" wrapText="1"/>
    </xf>
    <xf numFmtId="0" fontId="4" fillId="0" borderId="0" xfId="12" applyAlignment="1">
      <alignment horizontal="center" vertical="center" wrapText="1"/>
    </xf>
    <xf numFmtId="0" fontId="4" fillId="0" borderId="15" xfId="12" applyBorder="1" applyAlignment="1">
      <alignment horizontal="center" vertical="center" wrapText="1"/>
    </xf>
    <xf numFmtId="0" fontId="4" fillId="0" borderId="7" xfId="12" applyBorder="1" applyAlignment="1">
      <alignment horizontal="center" vertical="center" wrapText="1"/>
    </xf>
    <xf numFmtId="0" fontId="4" fillId="0" borderId="2" xfId="12" applyBorder="1" applyAlignment="1">
      <alignment horizontal="center" vertical="center" wrapText="1"/>
    </xf>
    <xf numFmtId="0" fontId="4" fillId="0" borderId="18" xfId="12" applyBorder="1" applyAlignment="1">
      <alignment horizontal="center" vertical="center" wrapText="1"/>
    </xf>
    <xf numFmtId="0" fontId="4" fillId="0" borderId="4" xfId="12" applyBorder="1" applyAlignment="1">
      <alignment horizontal="center" vertical="center"/>
    </xf>
    <xf numFmtId="0" fontId="4" fillId="0" borderId="8" xfId="12" applyBorder="1" applyAlignment="1">
      <alignment horizontal="center" vertical="center"/>
    </xf>
    <xf numFmtId="0" fontId="4" fillId="0" borderId="5" xfId="12" applyBorder="1" applyAlignment="1">
      <alignment horizontal="center" vertical="center"/>
    </xf>
  </cellXfs>
  <cellStyles count="13">
    <cellStyle name="Normal 2" xfId="3"/>
    <cellStyle name="ハイパーリンク" xfId="11" builtinId="8"/>
    <cellStyle name="桁区切り 2" xfId="9"/>
    <cellStyle name="通貨 2" xfId="4"/>
    <cellStyle name="標準" xfId="0" builtinId="0"/>
    <cellStyle name="標準 2" xfId="2"/>
    <cellStyle name="標準 2 2" xfId="5"/>
    <cellStyle name="標準 3" xfId="6"/>
    <cellStyle name="標準 3 2" xfId="12"/>
    <cellStyle name="標準 4" xfId="7"/>
    <cellStyle name="標準 5" xfId="8"/>
    <cellStyle name="標準 6" xfId="10"/>
    <cellStyle name="標準_③-２加算様式（就労）" xfId="1"/>
  </cellStyles>
  <dxfs count="11">
    <dxf>
      <font>
        <color rgb="FF9C0006"/>
      </font>
      <fill>
        <patternFill>
          <bgColor rgb="FFFFC7CE"/>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2DCDB"/>
      <color rgb="FF00B0F0"/>
      <color rgb="FF366092"/>
      <color rgb="FFCCFFCC"/>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180109</xdr:colOff>
      <xdr:row>1</xdr:row>
      <xdr:rowOff>55417</xdr:rowOff>
    </xdr:from>
    <xdr:to>
      <xdr:col>71</xdr:col>
      <xdr:colOff>41563</xdr:colOff>
      <xdr:row>26</xdr:row>
      <xdr:rowOff>235527</xdr:rowOff>
    </xdr:to>
    <xdr:sp macro="" textlink="">
      <xdr:nvSpPr>
        <xdr:cNvPr id="3" name="吹き出し: 角を丸めた四角形 2">
          <a:extLst>
            <a:ext uri="{FF2B5EF4-FFF2-40B4-BE49-F238E27FC236}">
              <a16:creationId xmlns:a16="http://schemas.microsoft.com/office/drawing/2014/main" id="{37D9D9B3-892C-DAB4-9F9D-AE9644E54650}"/>
            </a:ext>
          </a:extLst>
        </xdr:cNvPr>
        <xdr:cNvSpPr/>
      </xdr:nvSpPr>
      <xdr:spPr>
        <a:xfrm>
          <a:off x="9407236" y="304799"/>
          <a:ext cx="4322618" cy="5735783"/>
        </a:xfrm>
        <a:prstGeom prst="wedgeRoundRectCallout">
          <a:avLst>
            <a:gd name="adj1" fmla="val -42390"/>
            <a:gd name="adj2" fmla="val 32357"/>
            <a:gd name="adj3" fmla="val 16667"/>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よくある質問（左記以外）</a:t>
          </a:r>
          <a:endParaRPr kumimoji="1" lang="en-US" altLang="ja-JP" sz="1800" b="1">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問</a:t>
          </a:r>
          <a:r>
            <a:rPr kumimoji="1" lang="en-US" altLang="ja-JP" sz="1400" b="1">
              <a:solidFill>
                <a:sysClr val="windowText" lastClr="000000"/>
              </a:solidFill>
            </a:rPr>
            <a:t>1】</a:t>
          </a:r>
          <a:r>
            <a:rPr kumimoji="1" lang="ja-JP" altLang="en-US" sz="1400" b="1">
              <a:solidFill>
                <a:sysClr val="windowText" lastClr="000000"/>
              </a:solidFill>
            </a:rPr>
            <a:t>常勤職員の月途中での入職又は退職の取扱いについて</a:t>
          </a:r>
          <a:endParaRPr kumimoji="1" lang="en-US" altLang="ja-JP" sz="1400" b="1">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答</a:t>
          </a:r>
          <a:r>
            <a:rPr kumimoji="1" lang="en-US" altLang="ja-JP" sz="1400">
              <a:solidFill>
                <a:sysClr val="windowText" lastClr="000000"/>
              </a:solidFill>
            </a:rPr>
            <a:t>】</a:t>
          </a:r>
          <a:r>
            <a:rPr kumimoji="1" lang="ja-JP" altLang="en-US" sz="1400">
              <a:solidFill>
                <a:sysClr val="windowText" lastClr="000000"/>
              </a:solidFill>
            </a:rPr>
            <a:t>在職期間中は</a:t>
          </a:r>
          <a:r>
            <a:rPr kumimoji="1" lang="ja-JP" altLang="en-US" sz="1400" u="sng">
              <a:solidFill>
                <a:srgbClr val="FF0000"/>
              </a:solidFill>
            </a:rPr>
            <a:t>「常勤」として勤務したものとして取り扱います</a:t>
          </a:r>
          <a:r>
            <a:rPr kumimoji="1" lang="ja-JP" altLang="en-US" sz="1400">
              <a:solidFill>
                <a:sysClr val="windowText" lastClr="000000"/>
              </a:solidFill>
            </a:rPr>
            <a:t>。ただし、当該月の常勤換算を行う上では、当該職員が当該月に勤務した時間数に応じて、</a:t>
          </a:r>
          <a:r>
            <a:rPr kumimoji="1" lang="ja-JP" altLang="en-US" sz="1400" u="sng">
              <a:solidFill>
                <a:srgbClr val="FF0000"/>
              </a:solidFill>
            </a:rPr>
            <a:t>非常勤職員と同様の常勤換算方法をとること</a:t>
          </a:r>
          <a:r>
            <a:rPr kumimoji="1" lang="ja-JP" altLang="en-US" sz="1400">
              <a:solidFill>
                <a:sysClr val="windowText" lastClr="000000"/>
              </a:solidFill>
            </a:rPr>
            <a:t>になります。</a:t>
          </a:r>
          <a:endParaRPr kumimoji="1" lang="en-US" altLang="ja-JP" sz="1400">
            <a:solidFill>
              <a:sysClr val="windowText" lastClr="000000"/>
            </a:solidFill>
          </a:endParaRPr>
        </a:p>
        <a:p>
          <a:pPr algn="l"/>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問</a:t>
          </a:r>
          <a:r>
            <a:rPr kumimoji="1" lang="en-US" altLang="ja-JP" sz="1400" b="1">
              <a:solidFill>
                <a:sysClr val="windowText" lastClr="000000"/>
              </a:solidFill>
            </a:rPr>
            <a:t>2】</a:t>
          </a:r>
          <a:r>
            <a:rPr kumimoji="1" lang="ja-JP" altLang="en-US" sz="1400" b="1">
              <a:solidFill>
                <a:sysClr val="windowText" lastClr="000000"/>
              </a:solidFill>
            </a:rPr>
            <a:t>従たる事業所を設ける場合の勤務形態一覧表の作成について</a:t>
          </a:r>
          <a:endParaRPr kumimoji="1" lang="en-US" altLang="ja-JP" sz="1400" b="1">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答</a:t>
          </a:r>
          <a:r>
            <a:rPr kumimoji="1" lang="en-US" altLang="ja-JP" sz="1400">
              <a:solidFill>
                <a:sysClr val="windowText" lastClr="000000"/>
              </a:solidFill>
            </a:rPr>
            <a:t>】</a:t>
          </a:r>
          <a:r>
            <a:rPr kumimoji="1" lang="ja-JP" altLang="en-US" sz="1400" u="sng">
              <a:solidFill>
                <a:srgbClr val="FF0000"/>
              </a:solidFill>
            </a:rPr>
            <a:t>それぞれの事業所で別々に作成する</a:t>
          </a:r>
          <a:r>
            <a:rPr kumimoji="1" lang="ja-JP" altLang="en-US" sz="1400">
              <a:solidFill>
                <a:sysClr val="windowText" lastClr="000000"/>
              </a:solidFill>
            </a:rPr>
            <a:t>こと。ただし、管理者については、従たる事業所への掲載は省略してよい。主たる事業所と従たる事業所の双方に配置 される者については、</a:t>
          </a:r>
          <a:r>
            <a:rPr kumimoji="1" lang="ja-JP" altLang="en-US" sz="1400" u="sng">
              <a:solidFill>
                <a:srgbClr val="FF0000"/>
              </a:solidFill>
            </a:rPr>
            <a:t>配置される時間を分けて計上する</a:t>
          </a:r>
          <a:r>
            <a:rPr kumimoji="1" lang="ja-JP" altLang="en-US" sz="1400">
              <a:solidFill>
                <a:sysClr val="windowText" lastClr="000000"/>
              </a:solidFill>
            </a:rPr>
            <a:t>とともに、合計の勤務時間が、常勤の勤務すべき時間数に達している場合は、それが同じ職種であっ ても、勤務形態は双方の事業所とも</a:t>
          </a:r>
          <a:r>
            <a:rPr kumimoji="1" lang="ja-JP" altLang="en-US" sz="1400" u="sng">
              <a:solidFill>
                <a:sysClr val="windowText" lastClr="000000"/>
              </a:solidFill>
            </a:rPr>
            <a:t>「常勤・兼務」</a:t>
          </a:r>
          <a:r>
            <a:rPr kumimoji="1" lang="ja-JP" altLang="en-US" sz="1400">
              <a:solidFill>
                <a:sysClr val="windowText" lastClr="000000"/>
              </a:solidFill>
            </a:rPr>
            <a:t>で整理することとする。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91440</xdr:colOff>
      <xdr:row>0</xdr:row>
      <xdr:rowOff>83819</xdr:rowOff>
    </xdr:from>
    <xdr:to>
      <xdr:col>50</xdr:col>
      <xdr:colOff>38100</xdr:colOff>
      <xdr:row>35</xdr:row>
      <xdr:rowOff>66675</xdr:rowOff>
    </xdr:to>
    <xdr:sp macro="" textlink="">
      <xdr:nvSpPr>
        <xdr:cNvPr id="7" name="四角形: 角を丸くする 6">
          <a:extLst>
            <a:ext uri="{FF2B5EF4-FFF2-40B4-BE49-F238E27FC236}">
              <a16:creationId xmlns:a16="http://schemas.microsoft.com/office/drawing/2014/main" id="{BC5ADA3F-8666-654C-CC21-8F62C03E4477}"/>
            </a:ext>
          </a:extLst>
        </xdr:cNvPr>
        <xdr:cNvSpPr/>
      </xdr:nvSpPr>
      <xdr:spPr>
        <a:xfrm>
          <a:off x="7139940" y="83819"/>
          <a:ext cx="4490085" cy="6745606"/>
        </a:xfrm>
        <a:prstGeom prst="roundRect">
          <a:avLst>
            <a:gd name="adj" fmla="val 6540"/>
          </a:avLst>
        </a:prstGeom>
        <a:solidFill>
          <a:schemeClr val="accent1">
            <a:lumMod val="20000"/>
            <a:lumOff val="80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1"/>
            <a:t>★入力に当たっての留意事項★</a:t>
          </a:r>
          <a:endParaRPr kumimoji="1" lang="en-US" altLang="ja-JP" sz="1000" b="1"/>
        </a:p>
        <a:p>
          <a:pPr algn="l"/>
          <a:endParaRPr kumimoji="1" lang="en-US" altLang="ja-JP" sz="900"/>
        </a:p>
        <a:p>
          <a:pPr algn="l"/>
          <a:r>
            <a:rPr kumimoji="1" lang="ja-JP" altLang="en-US" sz="1000" b="1"/>
            <a:t>①　相談支援専門員の兼務について</a:t>
          </a:r>
          <a:endParaRPr kumimoji="1" lang="en-US" altLang="ja-JP" sz="1000" b="1"/>
        </a:p>
        <a:p>
          <a:pPr algn="l"/>
          <a:r>
            <a:rPr kumimoji="1" lang="ja-JP" altLang="en-US" sz="900"/>
            <a:t>　便宜上、</a:t>
          </a:r>
          <a:r>
            <a:rPr kumimoji="1" lang="ja-JP" altLang="en-US" sz="900" u="sng"/>
            <a:t>特定相談（計画相談）と障害児相談における勤務は時間を割けて入力</a:t>
          </a:r>
          <a:r>
            <a:rPr kumimoji="1" lang="ja-JP" altLang="en-US" sz="900"/>
            <a:t>してください。　</a:t>
          </a:r>
          <a:endParaRPr kumimoji="1" lang="en-US" altLang="ja-JP" sz="900"/>
        </a:p>
        <a:p>
          <a:pPr algn="l"/>
          <a:endParaRPr kumimoji="1" lang="en-US" altLang="ja-JP" sz="900"/>
        </a:p>
        <a:p>
          <a:pPr algn="l"/>
          <a:r>
            <a:rPr kumimoji="1" lang="en-US" altLang="ja-JP" sz="900"/>
            <a:t>【</a:t>
          </a:r>
          <a:r>
            <a:rPr kumimoji="1" lang="ja-JP" altLang="en-US" sz="900"/>
            <a:t>例</a:t>
          </a:r>
          <a:r>
            <a:rPr kumimoji="1" lang="en-US" altLang="ja-JP" sz="900"/>
            <a:t>】</a:t>
          </a:r>
          <a:r>
            <a:rPr kumimoji="1" lang="ja-JP" altLang="en-US" sz="900"/>
            <a:t>　勤務時間</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endParaRPr kumimoji="1" lang="en-US" altLang="ja-JP" sz="900"/>
        </a:p>
        <a:p>
          <a:pPr algn="l"/>
          <a:r>
            <a:rPr kumimoji="1" lang="ja-JP" altLang="en-US" sz="900"/>
            <a:t>計画相談と障害児相談を半分ずつ行う場合は以下のように分ける。（時間の分け方は任意）</a:t>
          </a:r>
          <a:endParaRPr kumimoji="1" lang="en-US" altLang="ja-JP" sz="900"/>
        </a:p>
        <a:p>
          <a:pPr algn="l"/>
          <a:endParaRPr kumimoji="1" lang="en-US" altLang="ja-JP" sz="900"/>
        </a:p>
        <a:p>
          <a:pPr algn="l"/>
          <a:r>
            <a:rPr kumimoji="1" lang="ja-JP" altLang="en-US" sz="900"/>
            <a:t>　記号「</a:t>
          </a:r>
          <a:r>
            <a:rPr kumimoji="1" lang="en-US" altLang="ja-JP" sz="900"/>
            <a:t>A</a:t>
          </a:r>
          <a:r>
            <a:rPr kumimoji="1" lang="ja-JP" altLang="en-US" sz="900"/>
            <a:t>」･･･「</a:t>
          </a:r>
          <a:r>
            <a:rPr kumimoji="1" lang="en-US" altLang="ja-JP" sz="900"/>
            <a:t>8</a:t>
          </a:r>
          <a:r>
            <a:rPr kumimoji="1" lang="ja-JP" altLang="en-US" sz="900"/>
            <a:t>：</a:t>
          </a:r>
          <a:r>
            <a:rPr kumimoji="1" lang="en-US" altLang="ja-JP" sz="900"/>
            <a:t>30</a:t>
          </a:r>
          <a:r>
            <a:rPr kumimoji="1" lang="ja-JP" altLang="en-US" sz="900"/>
            <a:t>～</a:t>
          </a:r>
          <a:r>
            <a:rPr kumimoji="1" lang="en-US" altLang="ja-JP" sz="900"/>
            <a:t>12</a:t>
          </a:r>
          <a:r>
            <a:rPr kumimoji="1" lang="ja-JP" altLang="en-US" sz="900"/>
            <a:t>：</a:t>
          </a:r>
          <a:r>
            <a:rPr kumimoji="1" lang="en-US" altLang="ja-JP" sz="900"/>
            <a:t>00</a:t>
          </a:r>
          <a:r>
            <a:rPr kumimoji="1" lang="ja-JP" altLang="en-US" sz="900"/>
            <a:t>」（者）</a:t>
          </a:r>
          <a:endParaRPr kumimoji="1" lang="en-US" altLang="ja-JP" sz="900"/>
        </a:p>
        <a:p>
          <a:pPr algn="l"/>
          <a:r>
            <a:rPr kumimoji="1" lang="ja-JP" altLang="en-US" sz="900"/>
            <a:t>　記号「</a:t>
          </a:r>
          <a:r>
            <a:rPr kumimoji="1" lang="en-US" altLang="ja-JP" sz="900"/>
            <a:t>B</a:t>
          </a:r>
          <a:r>
            <a:rPr kumimoji="1" lang="ja-JP" altLang="en-US" sz="900"/>
            <a:t>」･･･「</a:t>
          </a:r>
          <a:r>
            <a:rPr kumimoji="1" lang="en-US" altLang="ja-JP" sz="900"/>
            <a:t>13</a:t>
          </a:r>
          <a:r>
            <a:rPr kumimoji="1" lang="ja-JP" altLang="en-US" sz="900"/>
            <a:t>：</a:t>
          </a:r>
          <a:r>
            <a:rPr kumimoji="1" lang="en-US" altLang="ja-JP" sz="900"/>
            <a:t>00</a:t>
          </a:r>
          <a:r>
            <a:rPr kumimoji="1" lang="ja-JP" altLang="en-US" sz="900"/>
            <a:t>～</a:t>
          </a:r>
          <a:r>
            <a:rPr kumimoji="1" lang="en-US" altLang="ja-JP" sz="900"/>
            <a:t>17</a:t>
          </a:r>
          <a:r>
            <a:rPr kumimoji="1" lang="ja-JP" altLang="en-US" sz="900"/>
            <a:t>：</a:t>
          </a:r>
          <a:r>
            <a:rPr kumimoji="1" lang="en-US" altLang="ja-JP" sz="900"/>
            <a:t>30</a:t>
          </a:r>
          <a:r>
            <a:rPr kumimoji="1" lang="ja-JP" altLang="en-US" sz="900"/>
            <a:t>」（児）</a:t>
          </a:r>
          <a:endParaRPr kumimoji="1" lang="en-US" altLang="ja-JP" sz="900"/>
        </a:p>
        <a:p>
          <a:pPr algn="l"/>
          <a:endParaRPr kumimoji="1" lang="en-US" altLang="ja-JP" sz="900"/>
        </a:p>
        <a:p>
          <a:pPr algn="l"/>
          <a:r>
            <a:rPr kumimoji="1" lang="en-US" altLang="ja-JP" sz="900"/>
            <a:t>※</a:t>
          </a:r>
          <a:r>
            <a:rPr kumimoji="1" lang="ja-JP" altLang="en-US" sz="900"/>
            <a:t>勤務の実態として、どちらかしか行わない日がある、または、午前と午後で勤務を分けていないことがあっても問題ない。ただし、</a:t>
          </a:r>
          <a:r>
            <a:rPr kumimoji="1" lang="ja-JP" altLang="en-US" sz="900" b="1"/>
            <a:t>合わせた勤務時間が当該事業所で働くべき時間になることが重要である。</a:t>
          </a:r>
          <a:endParaRPr kumimoji="1" lang="en-US" altLang="ja-JP" sz="900" b="1"/>
        </a:p>
        <a:p>
          <a:pPr algn="l"/>
          <a:endParaRPr kumimoji="1" lang="en-US" altLang="ja-JP" sz="1050" b="1"/>
        </a:p>
        <a:p>
          <a:pPr algn="l"/>
          <a:r>
            <a:rPr kumimoji="1" lang="ja-JP" altLang="en-US" sz="1000" b="1"/>
            <a:t>②　「休暇」の記載方法</a:t>
          </a:r>
          <a:r>
            <a:rPr kumimoji="1" lang="ja-JP" altLang="ja-JP" sz="1000" b="1">
              <a:solidFill>
                <a:schemeClr val="dk1"/>
              </a:solidFill>
              <a:effectLst/>
              <a:latin typeface="+mn-lt"/>
              <a:ea typeface="+mn-ea"/>
              <a:cs typeface="+mn-cs"/>
            </a:rPr>
            <a:t>　</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公休以外</a:t>
          </a:r>
          <a:endParaRPr lang="ja-JP" altLang="ja-JP" sz="1000">
            <a:effectLst/>
          </a:endParaRPr>
        </a:p>
        <a:p>
          <a:r>
            <a:rPr kumimoji="1" lang="ja-JP" altLang="ja-JP" sz="900">
              <a:solidFill>
                <a:schemeClr val="dk1"/>
              </a:solidFill>
              <a:effectLst/>
              <a:latin typeface="+mn-lt"/>
              <a:ea typeface="+mn-ea"/>
              <a:cs typeface="+mn-cs"/>
            </a:rPr>
            <a:t>  常勤職員に限り、有給休暇等で不在の場合には、１日の勤務時間を常勤換算に算入することができます。</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（例１）　常勤・有休　</a:t>
          </a:r>
          <a:r>
            <a:rPr kumimoji="1" lang="ja-JP" altLang="ja-JP" sz="900">
              <a:solidFill>
                <a:schemeClr val="dk1"/>
              </a:solidFill>
              <a:effectLst/>
              <a:latin typeface="+mn-lt"/>
              <a:ea typeface="+mn-ea"/>
              <a:cs typeface="+mn-cs"/>
            </a:rPr>
            <a:t>　</a:t>
          </a:r>
          <a:endParaRPr lang="ja-JP" altLang="ja-JP" sz="900">
            <a:effectLst/>
          </a:endParaRPr>
        </a:p>
        <a:p>
          <a:r>
            <a:rPr kumimoji="1" lang="ja-JP" altLang="ja-JP" sz="900">
              <a:solidFill>
                <a:schemeClr val="dk1"/>
              </a:solidFill>
              <a:effectLst/>
              <a:latin typeface="+mn-lt"/>
              <a:ea typeface="+mn-ea"/>
              <a:cs typeface="+mn-cs"/>
            </a:rPr>
            <a:t>　記号　→　「常・休」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（例２）　非常勤・有休　</a:t>
          </a:r>
          <a:endParaRPr lang="ja-JP" altLang="ja-JP" sz="900">
            <a:effectLst/>
          </a:endParaRPr>
        </a:p>
        <a:p>
          <a:r>
            <a:rPr kumimoji="1" lang="ja-JP" altLang="ja-JP" sz="900">
              <a:solidFill>
                <a:schemeClr val="dk1"/>
              </a:solidFill>
              <a:effectLst/>
              <a:latin typeface="+mn-lt"/>
              <a:ea typeface="+mn-ea"/>
              <a:cs typeface="+mn-cs"/>
            </a:rPr>
            <a:t>　記号　→　「非・休」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算入不可のため「</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」か「０」を入力</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lang="en-US" altLang="ja-JP" sz="900">
              <a:effectLst/>
            </a:rPr>
            <a:t>※</a:t>
          </a:r>
          <a:r>
            <a:rPr lang="ja-JP" altLang="en-US" sz="900">
              <a:effectLst/>
            </a:rPr>
            <a:t>勤務形態が複数ある場合は、記号も分けること</a:t>
          </a:r>
          <a:endParaRPr lang="en-US" altLang="ja-JP" sz="900">
            <a:effectLst/>
          </a:endParaRPr>
        </a:p>
        <a:p>
          <a:endParaRPr lang="ja-JP" altLang="ja-JP" sz="900">
            <a:effectLst/>
          </a:endParaRPr>
        </a:p>
        <a:p>
          <a:r>
            <a:rPr kumimoji="1" lang="ja-JP" altLang="ja-JP" sz="900" b="1">
              <a:solidFill>
                <a:schemeClr val="dk1"/>
              </a:solidFill>
              <a:effectLst/>
              <a:latin typeface="+mn-lt"/>
              <a:ea typeface="+mn-ea"/>
              <a:cs typeface="+mn-cs"/>
            </a:rPr>
            <a:t>（例３）　出張・研修（事業に係るもののみ）</a:t>
          </a:r>
          <a:endParaRPr lang="ja-JP" altLang="ja-JP" sz="900">
            <a:effectLst/>
          </a:endParaRPr>
        </a:p>
        <a:p>
          <a:r>
            <a:rPr kumimoji="1" lang="ja-JP" altLang="ja-JP" sz="900">
              <a:solidFill>
                <a:schemeClr val="dk1"/>
              </a:solidFill>
              <a:effectLst/>
              <a:latin typeface="+mn-lt"/>
              <a:ea typeface="+mn-ea"/>
              <a:cs typeface="+mn-cs"/>
            </a:rPr>
            <a:t>　記号　→　「出・研」</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mn-lt"/>
            <a:ea typeface="+mn-ea"/>
            <a:cs typeface="+mn-cs"/>
          </a:endParaRPr>
        </a:p>
        <a:p>
          <a:r>
            <a:rPr kumimoji="1" lang="ja-JP" altLang="ja-JP" sz="900" b="1">
              <a:solidFill>
                <a:srgbClr val="FF0000"/>
              </a:solidFill>
              <a:effectLst/>
              <a:latin typeface="+mn-lt"/>
              <a:ea typeface="+mn-ea"/>
              <a:cs typeface="+mn-cs"/>
            </a:rPr>
            <a:t>（例外）祝日等の休み（</a:t>
          </a:r>
          <a:r>
            <a:rPr kumimoji="1" lang="en-US" altLang="ja-JP" sz="900" b="1">
              <a:solidFill>
                <a:srgbClr val="FF0000"/>
              </a:solidFill>
              <a:effectLst/>
              <a:latin typeface="+mn-lt"/>
              <a:ea typeface="+mn-ea"/>
              <a:cs typeface="+mn-cs"/>
            </a:rPr>
            <a:t>GW</a:t>
          </a:r>
          <a:r>
            <a:rPr kumimoji="1" lang="ja-JP" altLang="ja-JP" sz="900" b="1">
              <a:solidFill>
                <a:srgbClr val="FF0000"/>
              </a:solidFill>
              <a:effectLst/>
              <a:latin typeface="+mn-lt"/>
              <a:ea typeface="+mn-ea"/>
              <a:cs typeface="+mn-cs"/>
            </a:rPr>
            <a:t>、年末年始など）　</a:t>
          </a:r>
          <a:endParaRPr lang="ja-JP" altLang="ja-JP" sz="900">
            <a:solidFill>
              <a:srgbClr val="FF0000"/>
            </a:solidFill>
            <a:effectLst/>
          </a:endParaRPr>
        </a:p>
        <a:p>
          <a:r>
            <a:rPr kumimoji="1" lang="ja-JP" altLang="ja-JP"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常勤と非常勤で分けて作成して下さい。</a:t>
          </a:r>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0">
              <a:solidFill>
                <a:schemeClr val="dk1"/>
              </a:solidFill>
              <a:effectLst/>
              <a:latin typeface="+mn-lt"/>
              <a:ea typeface="+mn-ea"/>
              <a:cs typeface="+mn-cs"/>
            </a:rPr>
            <a:t>　記号：　常勤　　→　「常・祝」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勤務表の表記は「</a:t>
          </a:r>
          <a:r>
            <a:rPr kumimoji="1" lang="ja-JP" altLang="en-US" sz="900">
              <a:solidFill>
                <a:schemeClr val="dk1"/>
              </a:solidFill>
              <a:effectLst/>
              <a:latin typeface="+mn-lt"/>
              <a:ea typeface="+mn-ea"/>
              <a:cs typeface="+mn-cs"/>
            </a:rPr>
            <a:t>祝</a:t>
          </a:r>
          <a:r>
            <a:rPr kumimoji="1" lang="ja-JP" altLang="ja-JP" sz="900">
              <a:solidFill>
                <a:schemeClr val="dk1"/>
              </a:solidFill>
              <a:effectLst/>
              <a:latin typeface="+mn-lt"/>
              <a:ea typeface="+mn-ea"/>
              <a:cs typeface="+mn-cs"/>
            </a:rPr>
            <a:t>」になります</a:t>
          </a:r>
          <a:endParaRPr lang="ja-JP" altLang="ja-JP" sz="900">
            <a:effectLst/>
          </a:endParaRPr>
        </a:p>
        <a:p>
          <a:r>
            <a:rPr kumimoji="1" lang="ja-JP" altLang="ja-JP" sz="900" b="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非常勤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「非・祝」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常勤の場合、</a:t>
          </a:r>
          <a:r>
            <a:rPr kumimoji="1" lang="ja-JP" altLang="ja-JP" sz="900" b="0" u="sng">
              <a:solidFill>
                <a:schemeClr val="dk1"/>
              </a:solidFill>
              <a:effectLst/>
              <a:latin typeface="+mn-lt"/>
              <a:ea typeface="+mn-ea"/>
              <a:cs typeface="+mn-cs"/>
            </a:rPr>
            <a:t>雇用契約上求められる時間</a:t>
          </a:r>
          <a:r>
            <a:rPr kumimoji="1" lang="ja-JP" altLang="ja-JP" sz="900" b="0">
              <a:solidFill>
                <a:schemeClr val="dk1"/>
              </a:solidFill>
              <a:effectLst/>
              <a:latin typeface="+mn-lt"/>
              <a:ea typeface="+mn-ea"/>
              <a:cs typeface="+mn-cs"/>
            </a:rPr>
            <a:t>を、非常勤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の場合は、</a:t>
          </a:r>
          <a:r>
            <a:rPr kumimoji="1" lang="ja-JP" altLang="ja-JP" sz="900">
              <a:solidFill>
                <a:schemeClr val="dk1"/>
              </a:solidFill>
              <a:effectLst/>
              <a:latin typeface="+mn-lt"/>
              <a:ea typeface="+mn-ea"/>
              <a:cs typeface="+mn-cs"/>
            </a:rPr>
            <a:t>算入不可のため</a:t>
          </a:r>
          <a:r>
            <a:rPr kumimoji="1" lang="ja-JP" altLang="ja-JP" sz="900" u="sng">
              <a:solidFill>
                <a:schemeClr val="dk1"/>
              </a:solidFill>
              <a:effectLst/>
              <a:latin typeface="+mn-lt"/>
              <a:ea typeface="+mn-ea"/>
              <a:cs typeface="+mn-cs"/>
            </a:rPr>
            <a:t>「</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a:t>
          </a:r>
          <a:r>
            <a:rPr kumimoji="1" lang="ja-JP" altLang="ja-JP" sz="900">
              <a:solidFill>
                <a:schemeClr val="dk1"/>
              </a:solidFill>
              <a:effectLst/>
              <a:latin typeface="+mn-lt"/>
              <a:ea typeface="+mn-ea"/>
              <a:cs typeface="+mn-cs"/>
            </a:rPr>
            <a:t>を入力。</a:t>
          </a:r>
          <a:endParaRPr lang="ja-JP" altLang="ja-JP" sz="900">
            <a:effectLst/>
          </a:endParaRPr>
        </a:p>
        <a:p>
          <a:endParaRPr lang="ja-JP" altLang="ja-JP" sz="900">
            <a:effectLst/>
          </a:endParaRPr>
        </a:p>
        <a:p>
          <a:pPr algn="l"/>
          <a:endParaRPr kumimoji="1" lang="en-US" altLang="ja-JP" sz="1050" b="1"/>
        </a:p>
      </xdr:txBody>
    </xdr:sp>
    <xdr:clientData/>
  </xdr:twoCellAnchor>
  <xdr:twoCellAnchor>
    <xdr:from>
      <xdr:col>43</xdr:col>
      <xdr:colOff>175260</xdr:colOff>
      <xdr:row>3</xdr:row>
      <xdr:rowOff>129540</xdr:rowOff>
    </xdr:from>
    <xdr:to>
      <xdr:col>49</xdr:col>
      <xdr:colOff>571500</xdr:colOff>
      <xdr:row>15</xdr:row>
      <xdr:rowOff>121920</xdr:rowOff>
    </xdr:to>
    <xdr:sp macro="" textlink="">
      <xdr:nvSpPr>
        <xdr:cNvPr id="10" name="フローチャート: 処理 9">
          <a:extLst>
            <a:ext uri="{FF2B5EF4-FFF2-40B4-BE49-F238E27FC236}">
              <a16:creationId xmlns:a16="http://schemas.microsoft.com/office/drawing/2014/main" id="{76C1283B-10C5-6DA6-F9FD-7A1D376DCA29}"/>
            </a:ext>
          </a:extLst>
        </xdr:cNvPr>
        <xdr:cNvSpPr/>
      </xdr:nvSpPr>
      <xdr:spPr>
        <a:xfrm>
          <a:off x="6568440" y="502920"/>
          <a:ext cx="3870960" cy="215646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177165</xdr:colOff>
      <xdr:row>15</xdr:row>
      <xdr:rowOff>160020</xdr:rowOff>
    </xdr:from>
    <xdr:to>
      <xdr:col>49</xdr:col>
      <xdr:colOff>573405</xdr:colOff>
      <xdr:row>34</xdr:row>
      <xdr:rowOff>133350</xdr:rowOff>
    </xdr:to>
    <xdr:sp macro="" textlink="">
      <xdr:nvSpPr>
        <xdr:cNvPr id="11" name="フローチャート: 処理 10">
          <a:extLst>
            <a:ext uri="{FF2B5EF4-FFF2-40B4-BE49-F238E27FC236}">
              <a16:creationId xmlns:a16="http://schemas.microsoft.com/office/drawing/2014/main" id="{B9D7C5F6-6E94-4A4E-ADEA-FD17916BE5A0}"/>
            </a:ext>
          </a:extLst>
        </xdr:cNvPr>
        <xdr:cNvSpPr/>
      </xdr:nvSpPr>
      <xdr:spPr>
        <a:xfrm>
          <a:off x="7225665" y="2731770"/>
          <a:ext cx="4253865" cy="39547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3371995" y="262390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3411213" y="2784705"/>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3372829" y="535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3412047" y="551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3372829" y="581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3412047" y="597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3372829" y="627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3412047" y="643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6" name="太陽 25">
          <a:extLst>
            <a:ext uri="{FF2B5EF4-FFF2-40B4-BE49-F238E27FC236}">
              <a16:creationId xmlns:a16="http://schemas.microsoft.com/office/drawing/2014/main" id="{00000000-0008-0000-0300-00001A000000}"/>
            </a:ext>
          </a:extLst>
        </xdr:cNvPr>
        <xdr:cNvSpPr/>
      </xdr:nvSpPr>
      <xdr:spPr>
        <a:xfrm>
          <a:off x="3372829" y="261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7" name="月 26">
          <a:extLst>
            <a:ext uri="{FF2B5EF4-FFF2-40B4-BE49-F238E27FC236}">
              <a16:creationId xmlns:a16="http://schemas.microsoft.com/office/drawing/2014/main" id="{00000000-0008-0000-0300-00001B000000}"/>
            </a:ext>
          </a:extLst>
        </xdr:cNvPr>
        <xdr:cNvSpPr/>
      </xdr:nvSpPr>
      <xdr:spPr>
        <a:xfrm rot="13320000">
          <a:off x="3412047" y="277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8" name="太陽 27">
          <a:extLst>
            <a:ext uri="{FF2B5EF4-FFF2-40B4-BE49-F238E27FC236}">
              <a16:creationId xmlns:a16="http://schemas.microsoft.com/office/drawing/2014/main" id="{00000000-0008-0000-0300-00001C000000}"/>
            </a:ext>
          </a:extLst>
        </xdr:cNvPr>
        <xdr:cNvSpPr/>
      </xdr:nvSpPr>
      <xdr:spPr>
        <a:xfrm>
          <a:off x="3372829" y="307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 name="月 28">
          <a:extLst>
            <a:ext uri="{FF2B5EF4-FFF2-40B4-BE49-F238E27FC236}">
              <a16:creationId xmlns:a16="http://schemas.microsoft.com/office/drawing/2014/main" id="{00000000-0008-0000-0300-00001D000000}"/>
            </a:ext>
          </a:extLst>
        </xdr:cNvPr>
        <xdr:cNvSpPr/>
      </xdr:nvSpPr>
      <xdr:spPr>
        <a:xfrm rot="13320000">
          <a:off x="3412047" y="323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30" name="太陽 29">
          <a:extLst>
            <a:ext uri="{FF2B5EF4-FFF2-40B4-BE49-F238E27FC236}">
              <a16:creationId xmlns:a16="http://schemas.microsoft.com/office/drawing/2014/main" id="{00000000-0008-0000-0300-00001E000000}"/>
            </a:ext>
          </a:extLst>
        </xdr:cNvPr>
        <xdr:cNvSpPr/>
      </xdr:nvSpPr>
      <xdr:spPr>
        <a:xfrm>
          <a:off x="3372829" y="352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31" name="月 30">
          <a:extLst>
            <a:ext uri="{FF2B5EF4-FFF2-40B4-BE49-F238E27FC236}">
              <a16:creationId xmlns:a16="http://schemas.microsoft.com/office/drawing/2014/main" id="{00000000-0008-0000-0300-00001F000000}"/>
            </a:ext>
          </a:extLst>
        </xdr:cNvPr>
        <xdr:cNvSpPr/>
      </xdr:nvSpPr>
      <xdr:spPr>
        <a:xfrm rot="13320000">
          <a:off x="3412047" y="368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0000000}"/>
            </a:ext>
          </a:extLst>
        </xdr:cNvPr>
        <xdr:cNvSpPr/>
      </xdr:nvSpPr>
      <xdr:spPr>
        <a:xfrm>
          <a:off x="3372829" y="398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1000000}"/>
            </a:ext>
          </a:extLst>
        </xdr:cNvPr>
        <xdr:cNvSpPr/>
      </xdr:nvSpPr>
      <xdr:spPr>
        <a:xfrm rot="13320000">
          <a:off x="3412047" y="414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4" name="太陽 33">
          <a:extLst>
            <a:ext uri="{FF2B5EF4-FFF2-40B4-BE49-F238E27FC236}">
              <a16:creationId xmlns:a16="http://schemas.microsoft.com/office/drawing/2014/main" id="{00000000-0008-0000-0300-000022000000}"/>
            </a:ext>
          </a:extLst>
        </xdr:cNvPr>
        <xdr:cNvSpPr/>
      </xdr:nvSpPr>
      <xdr:spPr>
        <a:xfrm>
          <a:off x="3372829" y="398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5" name="月 34">
          <a:extLst>
            <a:ext uri="{FF2B5EF4-FFF2-40B4-BE49-F238E27FC236}">
              <a16:creationId xmlns:a16="http://schemas.microsoft.com/office/drawing/2014/main" id="{00000000-0008-0000-0300-000023000000}"/>
            </a:ext>
          </a:extLst>
        </xdr:cNvPr>
        <xdr:cNvSpPr/>
      </xdr:nvSpPr>
      <xdr:spPr>
        <a:xfrm rot="13320000">
          <a:off x="3412047" y="414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6" name="太陽 35">
          <a:extLst>
            <a:ext uri="{FF2B5EF4-FFF2-40B4-BE49-F238E27FC236}">
              <a16:creationId xmlns:a16="http://schemas.microsoft.com/office/drawing/2014/main" id="{00000000-0008-0000-0300-000024000000}"/>
            </a:ext>
          </a:extLst>
        </xdr:cNvPr>
        <xdr:cNvSpPr/>
      </xdr:nvSpPr>
      <xdr:spPr>
        <a:xfrm>
          <a:off x="3372829" y="444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7" name="月 36">
          <a:extLst>
            <a:ext uri="{FF2B5EF4-FFF2-40B4-BE49-F238E27FC236}">
              <a16:creationId xmlns:a16="http://schemas.microsoft.com/office/drawing/2014/main" id="{00000000-0008-0000-0300-000025000000}"/>
            </a:ext>
          </a:extLst>
        </xdr:cNvPr>
        <xdr:cNvSpPr/>
      </xdr:nvSpPr>
      <xdr:spPr>
        <a:xfrm rot="13320000">
          <a:off x="3412047" y="460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8" name="太陽 37">
          <a:extLst>
            <a:ext uri="{FF2B5EF4-FFF2-40B4-BE49-F238E27FC236}">
              <a16:creationId xmlns:a16="http://schemas.microsoft.com/office/drawing/2014/main" id="{00000000-0008-0000-0300-000026000000}"/>
            </a:ext>
          </a:extLst>
        </xdr:cNvPr>
        <xdr:cNvSpPr/>
      </xdr:nvSpPr>
      <xdr:spPr>
        <a:xfrm>
          <a:off x="3372829" y="490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9" name="月 38">
          <a:extLst>
            <a:ext uri="{FF2B5EF4-FFF2-40B4-BE49-F238E27FC236}">
              <a16:creationId xmlns:a16="http://schemas.microsoft.com/office/drawing/2014/main" id="{00000000-0008-0000-0300-000027000000}"/>
            </a:ext>
          </a:extLst>
        </xdr:cNvPr>
        <xdr:cNvSpPr/>
      </xdr:nvSpPr>
      <xdr:spPr>
        <a:xfrm rot="13320000">
          <a:off x="3412047" y="506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40" name="太陽 39">
          <a:extLst>
            <a:ext uri="{FF2B5EF4-FFF2-40B4-BE49-F238E27FC236}">
              <a16:creationId xmlns:a16="http://schemas.microsoft.com/office/drawing/2014/main" id="{00000000-0008-0000-0300-000028000000}"/>
            </a:ext>
          </a:extLst>
        </xdr:cNvPr>
        <xdr:cNvSpPr/>
      </xdr:nvSpPr>
      <xdr:spPr>
        <a:xfrm>
          <a:off x="3372829" y="535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41" name="月 40">
          <a:extLst>
            <a:ext uri="{FF2B5EF4-FFF2-40B4-BE49-F238E27FC236}">
              <a16:creationId xmlns:a16="http://schemas.microsoft.com/office/drawing/2014/main" id="{00000000-0008-0000-0300-000029000000}"/>
            </a:ext>
          </a:extLst>
        </xdr:cNvPr>
        <xdr:cNvSpPr/>
      </xdr:nvSpPr>
      <xdr:spPr>
        <a:xfrm rot="13320000">
          <a:off x="3412047" y="551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2" name="太陽 41">
          <a:extLst>
            <a:ext uri="{FF2B5EF4-FFF2-40B4-BE49-F238E27FC236}">
              <a16:creationId xmlns:a16="http://schemas.microsoft.com/office/drawing/2014/main" id="{00000000-0008-0000-0300-00002A000000}"/>
            </a:ext>
          </a:extLst>
        </xdr:cNvPr>
        <xdr:cNvSpPr/>
      </xdr:nvSpPr>
      <xdr:spPr>
        <a:xfrm>
          <a:off x="3372829" y="581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3" name="月 42">
          <a:extLst>
            <a:ext uri="{FF2B5EF4-FFF2-40B4-BE49-F238E27FC236}">
              <a16:creationId xmlns:a16="http://schemas.microsoft.com/office/drawing/2014/main" id="{00000000-0008-0000-0300-00002B000000}"/>
            </a:ext>
          </a:extLst>
        </xdr:cNvPr>
        <xdr:cNvSpPr/>
      </xdr:nvSpPr>
      <xdr:spPr>
        <a:xfrm rot="13320000">
          <a:off x="3412047" y="597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4" name="太陽 43">
          <a:extLst>
            <a:ext uri="{FF2B5EF4-FFF2-40B4-BE49-F238E27FC236}">
              <a16:creationId xmlns:a16="http://schemas.microsoft.com/office/drawing/2014/main" id="{00000000-0008-0000-0300-00002C000000}"/>
            </a:ext>
          </a:extLst>
        </xdr:cNvPr>
        <xdr:cNvSpPr/>
      </xdr:nvSpPr>
      <xdr:spPr>
        <a:xfrm>
          <a:off x="3372829" y="627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5" name="月 44">
          <a:extLst>
            <a:ext uri="{FF2B5EF4-FFF2-40B4-BE49-F238E27FC236}">
              <a16:creationId xmlns:a16="http://schemas.microsoft.com/office/drawing/2014/main" id="{00000000-0008-0000-0300-00002D000000}"/>
            </a:ext>
          </a:extLst>
        </xdr:cNvPr>
        <xdr:cNvSpPr/>
      </xdr:nvSpPr>
      <xdr:spPr>
        <a:xfrm rot="13320000">
          <a:off x="3412047" y="643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6" name="太陽 45">
          <a:extLst>
            <a:ext uri="{FF2B5EF4-FFF2-40B4-BE49-F238E27FC236}">
              <a16:creationId xmlns:a16="http://schemas.microsoft.com/office/drawing/2014/main" id="{00000000-0008-0000-0300-00002E000000}"/>
            </a:ext>
          </a:extLst>
        </xdr:cNvPr>
        <xdr:cNvSpPr/>
      </xdr:nvSpPr>
      <xdr:spPr>
        <a:xfrm>
          <a:off x="3372829" y="672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7" name="月 46">
          <a:extLst>
            <a:ext uri="{FF2B5EF4-FFF2-40B4-BE49-F238E27FC236}">
              <a16:creationId xmlns:a16="http://schemas.microsoft.com/office/drawing/2014/main" id="{00000000-0008-0000-0300-00002F000000}"/>
            </a:ext>
          </a:extLst>
        </xdr:cNvPr>
        <xdr:cNvSpPr/>
      </xdr:nvSpPr>
      <xdr:spPr>
        <a:xfrm rot="13320000">
          <a:off x="3412047" y="688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8" name="太陽 47">
          <a:extLst>
            <a:ext uri="{FF2B5EF4-FFF2-40B4-BE49-F238E27FC236}">
              <a16:creationId xmlns:a16="http://schemas.microsoft.com/office/drawing/2014/main" id="{00000000-0008-0000-0300-000030000000}"/>
            </a:ext>
          </a:extLst>
        </xdr:cNvPr>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9" name="月 48">
          <a:extLst>
            <a:ext uri="{FF2B5EF4-FFF2-40B4-BE49-F238E27FC236}">
              <a16:creationId xmlns:a16="http://schemas.microsoft.com/office/drawing/2014/main" id="{00000000-0008-0000-0300-00003100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50" name="太陽 49">
          <a:extLst>
            <a:ext uri="{FF2B5EF4-FFF2-40B4-BE49-F238E27FC236}">
              <a16:creationId xmlns:a16="http://schemas.microsoft.com/office/drawing/2014/main" id="{00000000-0008-0000-0300-00003200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1" name="月 50">
          <a:extLst>
            <a:ext uri="{FF2B5EF4-FFF2-40B4-BE49-F238E27FC236}">
              <a16:creationId xmlns:a16="http://schemas.microsoft.com/office/drawing/2014/main" id="{00000000-0008-0000-0300-00003300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2" name="太陽 51">
          <a:extLst>
            <a:ext uri="{FF2B5EF4-FFF2-40B4-BE49-F238E27FC236}">
              <a16:creationId xmlns:a16="http://schemas.microsoft.com/office/drawing/2014/main" id="{00000000-0008-0000-0300-00003400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3" name="月 52">
          <a:extLst>
            <a:ext uri="{FF2B5EF4-FFF2-40B4-BE49-F238E27FC236}">
              <a16:creationId xmlns:a16="http://schemas.microsoft.com/office/drawing/2014/main" id="{00000000-0008-0000-0300-00003500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6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7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6" name="太陽 55">
          <a:extLst>
            <a:ext uri="{FF2B5EF4-FFF2-40B4-BE49-F238E27FC236}">
              <a16:creationId xmlns:a16="http://schemas.microsoft.com/office/drawing/2014/main" id="{00000000-0008-0000-0300-000038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7" name="月 56">
          <a:extLst>
            <a:ext uri="{FF2B5EF4-FFF2-40B4-BE49-F238E27FC236}">
              <a16:creationId xmlns:a16="http://schemas.microsoft.com/office/drawing/2014/main" id="{00000000-0008-0000-0300-000039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8" name="太陽 57">
          <a:extLst>
            <a:ext uri="{FF2B5EF4-FFF2-40B4-BE49-F238E27FC236}">
              <a16:creationId xmlns:a16="http://schemas.microsoft.com/office/drawing/2014/main" id="{00000000-0008-0000-0300-00003A00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9" name="月 58">
          <a:extLst>
            <a:ext uri="{FF2B5EF4-FFF2-40B4-BE49-F238E27FC236}">
              <a16:creationId xmlns:a16="http://schemas.microsoft.com/office/drawing/2014/main" id="{00000000-0008-0000-0300-00003B00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60" name="太陽 59">
          <a:extLst>
            <a:ext uri="{FF2B5EF4-FFF2-40B4-BE49-F238E27FC236}">
              <a16:creationId xmlns:a16="http://schemas.microsoft.com/office/drawing/2014/main" id="{00000000-0008-0000-0300-00003C00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61" name="月 60">
          <a:extLst>
            <a:ext uri="{FF2B5EF4-FFF2-40B4-BE49-F238E27FC236}">
              <a16:creationId xmlns:a16="http://schemas.microsoft.com/office/drawing/2014/main" id="{00000000-0008-0000-0300-00003D00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2" name="太陽 61">
          <a:extLst>
            <a:ext uri="{FF2B5EF4-FFF2-40B4-BE49-F238E27FC236}">
              <a16:creationId xmlns:a16="http://schemas.microsoft.com/office/drawing/2014/main" id="{00000000-0008-0000-0300-00003E00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3" name="月 62">
          <a:extLst>
            <a:ext uri="{FF2B5EF4-FFF2-40B4-BE49-F238E27FC236}">
              <a16:creationId xmlns:a16="http://schemas.microsoft.com/office/drawing/2014/main" id="{00000000-0008-0000-0300-00003F00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4" name="太陽 63">
          <a:extLst>
            <a:ext uri="{FF2B5EF4-FFF2-40B4-BE49-F238E27FC236}">
              <a16:creationId xmlns:a16="http://schemas.microsoft.com/office/drawing/2014/main" id="{00000000-0008-0000-0300-00004000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5" name="月 64">
          <a:extLst>
            <a:ext uri="{FF2B5EF4-FFF2-40B4-BE49-F238E27FC236}">
              <a16:creationId xmlns:a16="http://schemas.microsoft.com/office/drawing/2014/main" id="{00000000-0008-0000-0300-00004100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6" name="太陽 65">
          <a:extLst>
            <a:ext uri="{FF2B5EF4-FFF2-40B4-BE49-F238E27FC236}">
              <a16:creationId xmlns:a16="http://schemas.microsoft.com/office/drawing/2014/main" id="{00000000-0008-0000-0300-00004200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7" name="月 66">
          <a:extLst>
            <a:ext uri="{FF2B5EF4-FFF2-40B4-BE49-F238E27FC236}">
              <a16:creationId xmlns:a16="http://schemas.microsoft.com/office/drawing/2014/main" id="{00000000-0008-0000-0300-00004300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8" name="太陽 67">
          <a:extLst>
            <a:ext uri="{FF2B5EF4-FFF2-40B4-BE49-F238E27FC236}">
              <a16:creationId xmlns:a16="http://schemas.microsoft.com/office/drawing/2014/main" id="{00000000-0008-0000-0300-00004400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9" name="月 68">
          <a:extLst>
            <a:ext uri="{FF2B5EF4-FFF2-40B4-BE49-F238E27FC236}">
              <a16:creationId xmlns:a16="http://schemas.microsoft.com/office/drawing/2014/main" id="{00000000-0008-0000-0300-00004500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70" name="太陽 69">
          <a:extLst>
            <a:ext uri="{FF2B5EF4-FFF2-40B4-BE49-F238E27FC236}">
              <a16:creationId xmlns:a16="http://schemas.microsoft.com/office/drawing/2014/main" id="{00000000-0008-0000-0300-00004600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71" name="月 70">
          <a:extLst>
            <a:ext uri="{FF2B5EF4-FFF2-40B4-BE49-F238E27FC236}">
              <a16:creationId xmlns:a16="http://schemas.microsoft.com/office/drawing/2014/main" id="{00000000-0008-0000-0300-00004700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2" name="太陽 71">
          <a:extLst>
            <a:ext uri="{FF2B5EF4-FFF2-40B4-BE49-F238E27FC236}">
              <a16:creationId xmlns:a16="http://schemas.microsoft.com/office/drawing/2014/main" id="{00000000-0008-0000-0300-00004800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3" name="月 72">
          <a:extLst>
            <a:ext uri="{FF2B5EF4-FFF2-40B4-BE49-F238E27FC236}">
              <a16:creationId xmlns:a16="http://schemas.microsoft.com/office/drawing/2014/main" id="{00000000-0008-0000-0300-00004900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4" name="太陽 73">
          <a:extLst>
            <a:ext uri="{FF2B5EF4-FFF2-40B4-BE49-F238E27FC236}">
              <a16:creationId xmlns:a16="http://schemas.microsoft.com/office/drawing/2014/main" id="{00000000-0008-0000-0300-00004A00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5" name="月 74">
          <a:extLst>
            <a:ext uri="{FF2B5EF4-FFF2-40B4-BE49-F238E27FC236}">
              <a16:creationId xmlns:a16="http://schemas.microsoft.com/office/drawing/2014/main" id="{00000000-0008-0000-0300-00004B00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C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D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8" name="太陽 77">
          <a:extLst>
            <a:ext uri="{FF2B5EF4-FFF2-40B4-BE49-F238E27FC236}">
              <a16:creationId xmlns:a16="http://schemas.microsoft.com/office/drawing/2014/main" id="{00000000-0008-0000-0300-00004E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9" name="月 78">
          <a:extLst>
            <a:ext uri="{FF2B5EF4-FFF2-40B4-BE49-F238E27FC236}">
              <a16:creationId xmlns:a16="http://schemas.microsoft.com/office/drawing/2014/main" id="{00000000-0008-0000-0300-00004F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80" name="太陽 79">
          <a:extLst>
            <a:ext uri="{FF2B5EF4-FFF2-40B4-BE49-F238E27FC236}">
              <a16:creationId xmlns:a16="http://schemas.microsoft.com/office/drawing/2014/main" id="{00000000-0008-0000-0300-00005000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81" name="月 80">
          <a:extLst>
            <a:ext uri="{FF2B5EF4-FFF2-40B4-BE49-F238E27FC236}">
              <a16:creationId xmlns:a16="http://schemas.microsoft.com/office/drawing/2014/main" id="{00000000-0008-0000-0300-00005100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2" name="太陽 81">
          <a:extLst>
            <a:ext uri="{FF2B5EF4-FFF2-40B4-BE49-F238E27FC236}">
              <a16:creationId xmlns:a16="http://schemas.microsoft.com/office/drawing/2014/main" id="{00000000-0008-0000-0300-00005200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3" name="月 82">
          <a:extLst>
            <a:ext uri="{FF2B5EF4-FFF2-40B4-BE49-F238E27FC236}">
              <a16:creationId xmlns:a16="http://schemas.microsoft.com/office/drawing/2014/main" id="{00000000-0008-0000-0300-00005300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4" name="太陽 83">
          <a:extLst>
            <a:ext uri="{FF2B5EF4-FFF2-40B4-BE49-F238E27FC236}">
              <a16:creationId xmlns:a16="http://schemas.microsoft.com/office/drawing/2014/main" id="{00000000-0008-0000-0300-00005400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5" name="月 84">
          <a:extLst>
            <a:ext uri="{FF2B5EF4-FFF2-40B4-BE49-F238E27FC236}">
              <a16:creationId xmlns:a16="http://schemas.microsoft.com/office/drawing/2014/main" id="{00000000-0008-0000-0300-00005500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6" name="太陽 85">
          <a:extLst>
            <a:ext uri="{FF2B5EF4-FFF2-40B4-BE49-F238E27FC236}">
              <a16:creationId xmlns:a16="http://schemas.microsoft.com/office/drawing/2014/main" id="{00000000-0008-0000-0300-00005600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7" name="月 86">
          <a:extLst>
            <a:ext uri="{FF2B5EF4-FFF2-40B4-BE49-F238E27FC236}">
              <a16:creationId xmlns:a16="http://schemas.microsoft.com/office/drawing/2014/main" id="{00000000-0008-0000-0300-00005700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8" name="太陽 87">
          <a:extLst>
            <a:ext uri="{FF2B5EF4-FFF2-40B4-BE49-F238E27FC236}">
              <a16:creationId xmlns:a16="http://schemas.microsoft.com/office/drawing/2014/main" id="{00000000-0008-0000-0300-00005800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9" name="月 88">
          <a:extLst>
            <a:ext uri="{FF2B5EF4-FFF2-40B4-BE49-F238E27FC236}">
              <a16:creationId xmlns:a16="http://schemas.microsoft.com/office/drawing/2014/main" id="{00000000-0008-0000-0300-00005900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90" name="太陽 89">
          <a:extLst>
            <a:ext uri="{FF2B5EF4-FFF2-40B4-BE49-F238E27FC236}">
              <a16:creationId xmlns:a16="http://schemas.microsoft.com/office/drawing/2014/main" id="{00000000-0008-0000-0300-00005A00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91" name="月 90">
          <a:extLst>
            <a:ext uri="{FF2B5EF4-FFF2-40B4-BE49-F238E27FC236}">
              <a16:creationId xmlns:a16="http://schemas.microsoft.com/office/drawing/2014/main" id="{00000000-0008-0000-0300-00005B00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2" name="太陽 91">
          <a:extLst>
            <a:ext uri="{FF2B5EF4-FFF2-40B4-BE49-F238E27FC236}">
              <a16:creationId xmlns:a16="http://schemas.microsoft.com/office/drawing/2014/main" id="{00000000-0008-0000-0300-00005C000000}"/>
            </a:ext>
          </a:extLst>
        </xdr:cNvPr>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3" name="月 92">
          <a:extLst>
            <a:ext uri="{FF2B5EF4-FFF2-40B4-BE49-F238E27FC236}">
              <a16:creationId xmlns:a16="http://schemas.microsoft.com/office/drawing/2014/main" id="{00000000-0008-0000-0300-00005D00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4" name="太陽 93">
          <a:extLst>
            <a:ext uri="{FF2B5EF4-FFF2-40B4-BE49-F238E27FC236}">
              <a16:creationId xmlns:a16="http://schemas.microsoft.com/office/drawing/2014/main" id="{00000000-0008-0000-0300-00005E00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5" name="月 94">
          <a:extLst>
            <a:ext uri="{FF2B5EF4-FFF2-40B4-BE49-F238E27FC236}">
              <a16:creationId xmlns:a16="http://schemas.microsoft.com/office/drawing/2014/main" id="{00000000-0008-0000-0300-00005F00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6" name="太陽 95">
          <a:extLst>
            <a:ext uri="{FF2B5EF4-FFF2-40B4-BE49-F238E27FC236}">
              <a16:creationId xmlns:a16="http://schemas.microsoft.com/office/drawing/2014/main" id="{00000000-0008-0000-0300-00006000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7" name="月 96">
          <a:extLst>
            <a:ext uri="{FF2B5EF4-FFF2-40B4-BE49-F238E27FC236}">
              <a16:creationId xmlns:a16="http://schemas.microsoft.com/office/drawing/2014/main" id="{00000000-0008-0000-0300-00006100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2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3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0" name="太陽 99">
          <a:extLst>
            <a:ext uri="{FF2B5EF4-FFF2-40B4-BE49-F238E27FC236}">
              <a16:creationId xmlns:a16="http://schemas.microsoft.com/office/drawing/2014/main" id="{00000000-0008-0000-0300-000064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01" name="月 100">
          <a:extLst>
            <a:ext uri="{FF2B5EF4-FFF2-40B4-BE49-F238E27FC236}">
              <a16:creationId xmlns:a16="http://schemas.microsoft.com/office/drawing/2014/main" id="{00000000-0008-0000-0300-000065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2" name="太陽 101">
          <a:extLst>
            <a:ext uri="{FF2B5EF4-FFF2-40B4-BE49-F238E27FC236}">
              <a16:creationId xmlns:a16="http://schemas.microsoft.com/office/drawing/2014/main" id="{00000000-0008-0000-0300-00006600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3" name="月 102">
          <a:extLst>
            <a:ext uri="{FF2B5EF4-FFF2-40B4-BE49-F238E27FC236}">
              <a16:creationId xmlns:a16="http://schemas.microsoft.com/office/drawing/2014/main" id="{00000000-0008-0000-0300-00006700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4" name="太陽 103">
          <a:extLst>
            <a:ext uri="{FF2B5EF4-FFF2-40B4-BE49-F238E27FC236}">
              <a16:creationId xmlns:a16="http://schemas.microsoft.com/office/drawing/2014/main" id="{00000000-0008-0000-0300-00006800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5" name="月 104">
          <a:extLst>
            <a:ext uri="{FF2B5EF4-FFF2-40B4-BE49-F238E27FC236}">
              <a16:creationId xmlns:a16="http://schemas.microsoft.com/office/drawing/2014/main" id="{00000000-0008-0000-0300-00006900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6" name="太陽 105">
          <a:extLst>
            <a:ext uri="{FF2B5EF4-FFF2-40B4-BE49-F238E27FC236}">
              <a16:creationId xmlns:a16="http://schemas.microsoft.com/office/drawing/2014/main" id="{00000000-0008-0000-0300-00006A00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7" name="月 106">
          <a:extLst>
            <a:ext uri="{FF2B5EF4-FFF2-40B4-BE49-F238E27FC236}">
              <a16:creationId xmlns:a16="http://schemas.microsoft.com/office/drawing/2014/main" id="{00000000-0008-0000-0300-00006B00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8" name="太陽 107">
          <a:extLst>
            <a:ext uri="{FF2B5EF4-FFF2-40B4-BE49-F238E27FC236}">
              <a16:creationId xmlns:a16="http://schemas.microsoft.com/office/drawing/2014/main" id="{00000000-0008-0000-0300-00006C00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9" name="月 108">
          <a:extLst>
            <a:ext uri="{FF2B5EF4-FFF2-40B4-BE49-F238E27FC236}">
              <a16:creationId xmlns:a16="http://schemas.microsoft.com/office/drawing/2014/main" id="{00000000-0008-0000-0300-00006D00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10" name="太陽 109">
          <a:extLst>
            <a:ext uri="{FF2B5EF4-FFF2-40B4-BE49-F238E27FC236}">
              <a16:creationId xmlns:a16="http://schemas.microsoft.com/office/drawing/2014/main" id="{00000000-0008-0000-0300-00006E00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11" name="月 110">
          <a:extLst>
            <a:ext uri="{FF2B5EF4-FFF2-40B4-BE49-F238E27FC236}">
              <a16:creationId xmlns:a16="http://schemas.microsoft.com/office/drawing/2014/main" id="{00000000-0008-0000-0300-00006F00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2" name="太陽 111">
          <a:extLst>
            <a:ext uri="{FF2B5EF4-FFF2-40B4-BE49-F238E27FC236}">
              <a16:creationId xmlns:a16="http://schemas.microsoft.com/office/drawing/2014/main" id="{00000000-0008-0000-0300-00007000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3" name="月 112">
          <a:extLst>
            <a:ext uri="{FF2B5EF4-FFF2-40B4-BE49-F238E27FC236}">
              <a16:creationId xmlns:a16="http://schemas.microsoft.com/office/drawing/2014/main" id="{00000000-0008-0000-0300-00007100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4" name="太陽 113">
          <a:extLst>
            <a:ext uri="{FF2B5EF4-FFF2-40B4-BE49-F238E27FC236}">
              <a16:creationId xmlns:a16="http://schemas.microsoft.com/office/drawing/2014/main" id="{00000000-0008-0000-0300-00007200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5" name="月 114">
          <a:extLst>
            <a:ext uri="{FF2B5EF4-FFF2-40B4-BE49-F238E27FC236}">
              <a16:creationId xmlns:a16="http://schemas.microsoft.com/office/drawing/2014/main" id="{00000000-0008-0000-0300-00007300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6" name="太陽 115">
          <a:extLst>
            <a:ext uri="{FF2B5EF4-FFF2-40B4-BE49-F238E27FC236}">
              <a16:creationId xmlns:a16="http://schemas.microsoft.com/office/drawing/2014/main" id="{00000000-0008-0000-0300-00007400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7" name="月 116">
          <a:extLst>
            <a:ext uri="{FF2B5EF4-FFF2-40B4-BE49-F238E27FC236}">
              <a16:creationId xmlns:a16="http://schemas.microsoft.com/office/drawing/2014/main" id="{00000000-0008-0000-0300-00007500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8" name="太陽 117">
          <a:extLst>
            <a:ext uri="{FF2B5EF4-FFF2-40B4-BE49-F238E27FC236}">
              <a16:creationId xmlns:a16="http://schemas.microsoft.com/office/drawing/2014/main" id="{00000000-0008-0000-0300-00007600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9" name="月 118">
          <a:extLst>
            <a:ext uri="{FF2B5EF4-FFF2-40B4-BE49-F238E27FC236}">
              <a16:creationId xmlns:a16="http://schemas.microsoft.com/office/drawing/2014/main" id="{00000000-0008-0000-0300-00007700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8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9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2" name="太陽 121">
          <a:extLst>
            <a:ext uri="{FF2B5EF4-FFF2-40B4-BE49-F238E27FC236}">
              <a16:creationId xmlns:a16="http://schemas.microsoft.com/office/drawing/2014/main" id="{00000000-0008-0000-0300-00007A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3" name="月 122">
          <a:extLst>
            <a:ext uri="{FF2B5EF4-FFF2-40B4-BE49-F238E27FC236}">
              <a16:creationId xmlns:a16="http://schemas.microsoft.com/office/drawing/2014/main" id="{00000000-0008-0000-0300-00007B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4" name="太陽 123">
          <a:extLst>
            <a:ext uri="{FF2B5EF4-FFF2-40B4-BE49-F238E27FC236}">
              <a16:creationId xmlns:a16="http://schemas.microsoft.com/office/drawing/2014/main" id="{00000000-0008-0000-0300-00007C00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5" name="月 124">
          <a:extLst>
            <a:ext uri="{FF2B5EF4-FFF2-40B4-BE49-F238E27FC236}">
              <a16:creationId xmlns:a16="http://schemas.microsoft.com/office/drawing/2014/main" id="{00000000-0008-0000-0300-00007D00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6" name="太陽 125">
          <a:extLst>
            <a:ext uri="{FF2B5EF4-FFF2-40B4-BE49-F238E27FC236}">
              <a16:creationId xmlns:a16="http://schemas.microsoft.com/office/drawing/2014/main" id="{00000000-0008-0000-0300-00007E00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7" name="月 126">
          <a:extLst>
            <a:ext uri="{FF2B5EF4-FFF2-40B4-BE49-F238E27FC236}">
              <a16:creationId xmlns:a16="http://schemas.microsoft.com/office/drawing/2014/main" id="{00000000-0008-0000-0300-00007F00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8" name="太陽 127">
          <a:extLst>
            <a:ext uri="{FF2B5EF4-FFF2-40B4-BE49-F238E27FC236}">
              <a16:creationId xmlns:a16="http://schemas.microsoft.com/office/drawing/2014/main" id="{00000000-0008-0000-0300-00008000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9" name="月 128">
          <a:extLst>
            <a:ext uri="{FF2B5EF4-FFF2-40B4-BE49-F238E27FC236}">
              <a16:creationId xmlns:a16="http://schemas.microsoft.com/office/drawing/2014/main" id="{00000000-0008-0000-0300-00008100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30" name="太陽 129">
          <a:extLst>
            <a:ext uri="{FF2B5EF4-FFF2-40B4-BE49-F238E27FC236}">
              <a16:creationId xmlns:a16="http://schemas.microsoft.com/office/drawing/2014/main" id="{00000000-0008-0000-0300-00008200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31" name="月 130">
          <a:extLst>
            <a:ext uri="{FF2B5EF4-FFF2-40B4-BE49-F238E27FC236}">
              <a16:creationId xmlns:a16="http://schemas.microsoft.com/office/drawing/2014/main" id="{00000000-0008-0000-0300-00008300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2" name="太陽 131">
          <a:extLst>
            <a:ext uri="{FF2B5EF4-FFF2-40B4-BE49-F238E27FC236}">
              <a16:creationId xmlns:a16="http://schemas.microsoft.com/office/drawing/2014/main" id="{00000000-0008-0000-0300-00008400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3" name="月 132">
          <a:extLst>
            <a:ext uri="{FF2B5EF4-FFF2-40B4-BE49-F238E27FC236}">
              <a16:creationId xmlns:a16="http://schemas.microsoft.com/office/drawing/2014/main" id="{00000000-0008-0000-0300-00008500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4" name="太陽 133">
          <a:extLst>
            <a:ext uri="{FF2B5EF4-FFF2-40B4-BE49-F238E27FC236}">
              <a16:creationId xmlns:a16="http://schemas.microsoft.com/office/drawing/2014/main" id="{00000000-0008-0000-0300-00008600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5" name="月 134">
          <a:extLst>
            <a:ext uri="{FF2B5EF4-FFF2-40B4-BE49-F238E27FC236}">
              <a16:creationId xmlns:a16="http://schemas.microsoft.com/office/drawing/2014/main" id="{00000000-0008-0000-0300-00008700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6" name="太陽 135">
          <a:extLst>
            <a:ext uri="{FF2B5EF4-FFF2-40B4-BE49-F238E27FC236}">
              <a16:creationId xmlns:a16="http://schemas.microsoft.com/office/drawing/2014/main" id="{00000000-0008-0000-0300-000088000000}"/>
            </a:ext>
          </a:extLst>
        </xdr:cNvPr>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7" name="月 136">
          <a:extLst>
            <a:ext uri="{FF2B5EF4-FFF2-40B4-BE49-F238E27FC236}">
              <a16:creationId xmlns:a16="http://schemas.microsoft.com/office/drawing/2014/main" id="{00000000-0008-0000-0300-00008900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8" name="太陽 137">
          <a:extLst>
            <a:ext uri="{FF2B5EF4-FFF2-40B4-BE49-F238E27FC236}">
              <a16:creationId xmlns:a16="http://schemas.microsoft.com/office/drawing/2014/main" id="{00000000-0008-0000-0300-00008A00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9" name="月 138">
          <a:extLst>
            <a:ext uri="{FF2B5EF4-FFF2-40B4-BE49-F238E27FC236}">
              <a16:creationId xmlns:a16="http://schemas.microsoft.com/office/drawing/2014/main" id="{00000000-0008-0000-0300-00008B00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0" name="太陽 139">
          <a:extLst>
            <a:ext uri="{FF2B5EF4-FFF2-40B4-BE49-F238E27FC236}">
              <a16:creationId xmlns:a16="http://schemas.microsoft.com/office/drawing/2014/main" id="{00000000-0008-0000-0300-00008C00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1" name="月 140">
          <a:extLst>
            <a:ext uri="{FF2B5EF4-FFF2-40B4-BE49-F238E27FC236}">
              <a16:creationId xmlns:a16="http://schemas.microsoft.com/office/drawing/2014/main" id="{00000000-0008-0000-0300-00008D00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8E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8F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4" name="太陽 143">
          <a:extLst>
            <a:ext uri="{FF2B5EF4-FFF2-40B4-BE49-F238E27FC236}">
              <a16:creationId xmlns:a16="http://schemas.microsoft.com/office/drawing/2014/main" id="{00000000-0008-0000-0300-000090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5" name="月 144">
          <a:extLst>
            <a:ext uri="{FF2B5EF4-FFF2-40B4-BE49-F238E27FC236}">
              <a16:creationId xmlns:a16="http://schemas.microsoft.com/office/drawing/2014/main" id="{00000000-0008-0000-0300-000091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6" name="太陽 145">
          <a:extLst>
            <a:ext uri="{FF2B5EF4-FFF2-40B4-BE49-F238E27FC236}">
              <a16:creationId xmlns:a16="http://schemas.microsoft.com/office/drawing/2014/main" id="{00000000-0008-0000-0300-00009200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7" name="月 146">
          <a:extLst>
            <a:ext uri="{FF2B5EF4-FFF2-40B4-BE49-F238E27FC236}">
              <a16:creationId xmlns:a16="http://schemas.microsoft.com/office/drawing/2014/main" id="{00000000-0008-0000-0300-00009300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8" name="太陽 147">
          <a:extLst>
            <a:ext uri="{FF2B5EF4-FFF2-40B4-BE49-F238E27FC236}">
              <a16:creationId xmlns:a16="http://schemas.microsoft.com/office/drawing/2014/main" id="{00000000-0008-0000-0300-00009400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9" name="月 148">
          <a:extLst>
            <a:ext uri="{FF2B5EF4-FFF2-40B4-BE49-F238E27FC236}">
              <a16:creationId xmlns:a16="http://schemas.microsoft.com/office/drawing/2014/main" id="{00000000-0008-0000-0300-00009500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50" name="太陽 149">
          <a:extLst>
            <a:ext uri="{FF2B5EF4-FFF2-40B4-BE49-F238E27FC236}">
              <a16:creationId xmlns:a16="http://schemas.microsoft.com/office/drawing/2014/main" id="{00000000-0008-0000-0300-00009600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51" name="月 150">
          <a:extLst>
            <a:ext uri="{FF2B5EF4-FFF2-40B4-BE49-F238E27FC236}">
              <a16:creationId xmlns:a16="http://schemas.microsoft.com/office/drawing/2014/main" id="{00000000-0008-0000-0300-00009700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2" name="太陽 151">
          <a:extLst>
            <a:ext uri="{FF2B5EF4-FFF2-40B4-BE49-F238E27FC236}">
              <a16:creationId xmlns:a16="http://schemas.microsoft.com/office/drawing/2014/main" id="{00000000-0008-0000-0300-00009800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3" name="月 152">
          <a:extLst>
            <a:ext uri="{FF2B5EF4-FFF2-40B4-BE49-F238E27FC236}">
              <a16:creationId xmlns:a16="http://schemas.microsoft.com/office/drawing/2014/main" id="{00000000-0008-0000-0300-00009900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4" name="太陽 153">
          <a:extLst>
            <a:ext uri="{FF2B5EF4-FFF2-40B4-BE49-F238E27FC236}">
              <a16:creationId xmlns:a16="http://schemas.microsoft.com/office/drawing/2014/main" id="{00000000-0008-0000-0300-00009A00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5" name="月 154">
          <a:extLst>
            <a:ext uri="{FF2B5EF4-FFF2-40B4-BE49-F238E27FC236}">
              <a16:creationId xmlns:a16="http://schemas.microsoft.com/office/drawing/2014/main" id="{00000000-0008-0000-0300-00009B00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6" name="太陽 155">
          <a:extLst>
            <a:ext uri="{FF2B5EF4-FFF2-40B4-BE49-F238E27FC236}">
              <a16:creationId xmlns:a16="http://schemas.microsoft.com/office/drawing/2014/main" id="{00000000-0008-0000-0300-00009C00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7" name="月 156">
          <a:extLst>
            <a:ext uri="{FF2B5EF4-FFF2-40B4-BE49-F238E27FC236}">
              <a16:creationId xmlns:a16="http://schemas.microsoft.com/office/drawing/2014/main" id="{00000000-0008-0000-0300-00009D00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8" name="太陽 157">
          <a:extLst>
            <a:ext uri="{FF2B5EF4-FFF2-40B4-BE49-F238E27FC236}">
              <a16:creationId xmlns:a16="http://schemas.microsoft.com/office/drawing/2014/main" id="{00000000-0008-0000-0300-00009E00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9" name="月 158">
          <a:extLst>
            <a:ext uri="{FF2B5EF4-FFF2-40B4-BE49-F238E27FC236}">
              <a16:creationId xmlns:a16="http://schemas.microsoft.com/office/drawing/2014/main" id="{00000000-0008-0000-0300-00009F00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0" name="太陽 159">
          <a:extLst>
            <a:ext uri="{FF2B5EF4-FFF2-40B4-BE49-F238E27FC236}">
              <a16:creationId xmlns:a16="http://schemas.microsoft.com/office/drawing/2014/main" id="{00000000-0008-0000-0300-0000A000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1" name="月 160">
          <a:extLst>
            <a:ext uri="{FF2B5EF4-FFF2-40B4-BE49-F238E27FC236}">
              <a16:creationId xmlns:a16="http://schemas.microsoft.com/office/drawing/2014/main" id="{00000000-0008-0000-0300-0000A100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2" name="太陽 161">
          <a:extLst>
            <a:ext uri="{FF2B5EF4-FFF2-40B4-BE49-F238E27FC236}">
              <a16:creationId xmlns:a16="http://schemas.microsoft.com/office/drawing/2014/main" id="{00000000-0008-0000-0300-0000A200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3" name="月 162">
          <a:extLst>
            <a:ext uri="{FF2B5EF4-FFF2-40B4-BE49-F238E27FC236}">
              <a16:creationId xmlns:a16="http://schemas.microsoft.com/office/drawing/2014/main" id="{00000000-0008-0000-0300-0000A300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4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5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6" name="太陽 165">
          <a:extLst>
            <a:ext uri="{FF2B5EF4-FFF2-40B4-BE49-F238E27FC236}">
              <a16:creationId xmlns:a16="http://schemas.microsoft.com/office/drawing/2014/main" id="{00000000-0008-0000-0300-0000A6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7" name="月 166">
          <a:extLst>
            <a:ext uri="{FF2B5EF4-FFF2-40B4-BE49-F238E27FC236}">
              <a16:creationId xmlns:a16="http://schemas.microsoft.com/office/drawing/2014/main" id="{00000000-0008-0000-0300-0000A7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8" name="太陽 167">
          <a:extLst>
            <a:ext uri="{FF2B5EF4-FFF2-40B4-BE49-F238E27FC236}">
              <a16:creationId xmlns:a16="http://schemas.microsoft.com/office/drawing/2014/main" id="{00000000-0008-0000-0300-0000A800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9" name="月 168">
          <a:extLst>
            <a:ext uri="{FF2B5EF4-FFF2-40B4-BE49-F238E27FC236}">
              <a16:creationId xmlns:a16="http://schemas.microsoft.com/office/drawing/2014/main" id="{00000000-0008-0000-0300-0000A900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0" name="太陽 169">
          <a:extLst>
            <a:ext uri="{FF2B5EF4-FFF2-40B4-BE49-F238E27FC236}">
              <a16:creationId xmlns:a16="http://schemas.microsoft.com/office/drawing/2014/main" id="{00000000-0008-0000-0300-0000AA00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1" name="月 170">
          <a:extLst>
            <a:ext uri="{FF2B5EF4-FFF2-40B4-BE49-F238E27FC236}">
              <a16:creationId xmlns:a16="http://schemas.microsoft.com/office/drawing/2014/main" id="{00000000-0008-0000-0300-0000AB00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2" name="太陽 171">
          <a:extLst>
            <a:ext uri="{FF2B5EF4-FFF2-40B4-BE49-F238E27FC236}">
              <a16:creationId xmlns:a16="http://schemas.microsoft.com/office/drawing/2014/main" id="{00000000-0008-0000-0300-0000AC00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3" name="月 172">
          <a:extLst>
            <a:ext uri="{FF2B5EF4-FFF2-40B4-BE49-F238E27FC236}">
              <a16:creationId xmlns:a16="http://schemas.microsoft.com/office/drawing/2014/main" id="{00000000-0008-0000-0300-0000AD00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4" name="太陽 173">
          <a:extLst>
            <a:ext uri="{FF2B5EF4-FFF2-40B4-BE49-F238E27FC236}">
              <a16:creationId xmlns:a16="http://schemas.microsoft.com/office/drawing/2014/main" id="{00000000-0008-0000-0300-0000AE00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5" name="月 174">
          <a:extLst>
            <a:ext uri="{FF2B5EF4-FFF2-40B4-BE49-F238E27FC236}">
              <a16:creationId xmlns:a16="http://schemas.microsoft.com/office/drawing/2014/main" id="{00000000-0008-0000-0300-0000AF00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6" name="太陽 175">
          <a:extLst>
            <a:ext uri="{FF2B5EF4-FFF2-40B4-BE49-F238E27FC236}">
              <a16:creationId xmlns:a16="http://schemas.microsoft.com/office/drawing/2014/main" id="{00000000-0008-0000-0300-0000B000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 name="月 176">
          <a:extLst>
            <a:ext uri="{FF2B5EF4-FFF2-40B4-BE49-F238E27FC236}">
              <a16:creationId xmlns:a16="http://schemas.microsoft.com/office/drawing/2014/main" id="{00000000-0008-0000-0300-0000B100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 name="太陽 177">
          <a:extLst>
            <a:ext uri="{FF2B5EF4-FFF2-40B4-BE49-F238E27FC236}">
              <a16:creationId xmlns:a16="http://schemas.microsoft.com/office/drawing/2014/main" id="{00000000-0008-0000-0300-0000B200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9" name="月 178">
          <a:extLst>
            <a:ext uri="{FF2B5EF4-FFF2-40B4-BE49-F238E27FC236}">
              <a16:creationId xmlns:a16="http://schemas.microsoft.com/office/drawing/2014/main" id="{00000000-0008-0000-0300-0000B300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80" name="太陽 179">
          <a:extLst>
            <a:ext uri="{FF2B5EF4-FFF2-40B4-BE49-F238E27FC236}">
              <a16:creationId xmlns:a16="http://schemas.microsoft.com/office/drawing/2014/main" id="{00000000-0008-0000-0300-0000B4000000}"/>
            </a:ext>
          </a:extLst>
        </xdr:cNvPr>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81" name="月 180">
          <a:extLst>
            <a:ext uri="{FF2B5EF4-FFF2-40B4-BE49-F238E27FC236}">
              <a16:creationId xmlns:a16="http://schemas.microsoft.com/office/drawing/2014/main" id="{00000000-0008-0000-0300-0000B500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2" name="太陽 181">
          <a:extLst>
            <a:ext uri="{FF2B5EF4-FFF2-40B4-BE49-F238E27FC236}">
              <a16:creationId xmlns:a16="http://schemas.microsoft.com/office/drawing/2014/main" id="{00000000-0008-0000-0300-0000B600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3" name="月 182">
          <a:extLst>
            <a:ext uri="{FF2B5EF4-FFF2-40B4-BE49-F238E27FC236}">
              <a16:creationId xmlns:a16="http://schemas.microsoft.com/office/drawing/2014/main" id="{00000000-0008-0000-0300-0000B700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4" name="太陽 183">
          <a:extLst>
            <a:ext uri="{FF2B5EF4-FFF2-40B4-BE49-F238E27FC236}">
              <a16:creationId xmlns:a16="http://schemas.microsoft.com/office/drawing/2014/main" id="{00000000-0008-0000-0300-0000B800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5" name="月 184">
          <a:extLst>
            <a:ext uri="{FF2B5EF4-FFF2-40B4-BE49-F238E27FC236}">
              <a16:creationId xmlns:a16="http://schemas.microsoft.com/office/drawing/2014/main" id="{00000000-0008-0000-0300-0000B900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A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B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8" name="太陽 187">
          <a:extLst>
            <a:ext uri="{FF2B5EF4-FFF2-40B4-BE49-F238E27FC236}">
              <a16:creationId xmlns:a16="http://schemas.microsoft.com/office/drawing/2014/main" id="{00000000-0008-0000-0300-0000BC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9" name="月 188">
          <a:extLst>
            <a:ext uri="{FF2B5EF4-FFF2-40B4-BE49-F238E27FC236}">
              <a16:creationId xmlns:a16="http://schemas.microsoft.com/office/drawing/2014/main" id="{00000000-0008-0000-0300-0000BD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90" name="太陽 189">
          <a:extLst>
            <a:ext uri="{FF2B5EF4-FFF2-40B4-BE49-F238E27FC236}">
              <a16:creationId xmlns:a16="http://schemas.microsoft.com/office/drawing/2014/main" id="{00000000-0008-0000-0300-0000BE00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91" name="月 190">
          <a:extLst>
            <a:ext uri="{FF2B5EF4-FFF2-40B4-BE49-F238E27FC236}">
              <a16:creationId xmlns:a16="http://schemas.microsoft.com/office/drawing/2014/main" id="{00000000-0008-0000-0300-0000BF00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2" name="太陽 191">
          <a:extLst>
            <a:ext uri="{FF2B5EF4-FFF2-40B4-BE49-F238E27FC236}">
              <a16:creationId xmlns:a16="http://schemas.microsoft.com/office/drawing/2014/main" id="{00000000-0008-0000-0300-0000C000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3" name="月 192">
          <a:extLst>
            <a:ext uri="{FF2B5EF4-FFF2-40B4-BE49-F238E27FC236}">
              <a16:creationId xmlns:a16="http://schemas.microsoft.com/office/drawing/2014/main" id="{00000000-0008-0000-0300-0000C100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4" name="太陽 193">
          <a:extLst>
            <a:ext uri="{FF2B5EF4-FFF2-40B4-BE49-F238E27FC236}">
              <a16:creationId xmlns:a16="http://schemas.microsoft.com/office/drawing/2014/main" id="{00000000-0008-0000-0300-0000C200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5" name="月 194">
          <a:extLst>
            <a:ext uri="{FF2B5EF4-FFF2-40B4-BE49-F238E27FC236}">
              <a16:creationId xmlns:a16="http://schemas.microsoft.com/office/drawing/2014/main" id="{00000000-0008-0000-0300-0000C300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6" name="太陽 195">
          <a:extLst>
            <a:ext uri="{FF2B5EF4-FFF2-40B4-BE49-F238E27FC236}">
              <a16:creationId xmlns:a16="http://schemas.microsoft.com/office/drawing/2014/main" id="{00000000-0008-0000-0300-0000C400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7" name="月 196">
          <a:extLst>
            <a:ext uri="{FF2B5EF4-FFF2-40B4-BE49-F238E27FC236}">
              <a16:creationId xmlns:a16="http://schemas.microsoft.com/office/drawing/2014/main" id="{00000000-0008-0000-0300-0000C500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8" name="太陽 197">
          <a:extLst>
            <a:ext uri="{FF2B5EF4-FFF2-40B4-BE49-F238E27FC236}">
              <a16:creationId xmlns:a16="http://schemas.microsoft.com/office/drawing/2014/main" id="{00000000-0008-0000-0300-0000C600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9" name="月 198">
          <a:extLst>
            <a:ext uri="{FF2B5EF4-FFF2-40B4-BE49-F238E27FC236}">
              <a16:creationId xmlns:a16="http://schemas.microsoft.com/office/drawing/2014/main" id="{00000000-0008-0000-0300-0000C700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00" name="太陽 199">
          <a:extLst>
            <a:ext uri="{FF2B5EF4-FFF2-40B4-BE49-F238E27FC236}">
              <a16:creationId xmlns:a16="http://schemas.microsoft.com/office/drawing/2014/main" id="{00000000-0008-0000-0300-0000C800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01" name="月 200">
          <a:extLst>
            <a:ext uri="{FF2B5EF4-FFF2-40B4-BE49-F238E27FC236}">
              <a16:creationId xmlns:a16="http://schemas.microsoft.com/office/drawing/2014/main" id="{00000000-0008-0000-0300-0000C900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2" name="太陽 201">
          <a:extLst>
            <a:ext uri="{FF2B5EF4-FFF2-40B4-BE49-F238E27FC236}">
              <a16:creationId xmlns:a16="http://schemas.microsoft.com/office/drawing/2014/main" id="{00000000-0008-0000-0300-0000CA00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3" name="月 202">
          <a:extLst>
            <a:ext uri="{FF2B5EF4-FFF2-40B4-BE49-F238E27FC236}">
              <a16:creationId xmlns:a16="http://schemas.microsoft.com/office/drawing/2014/main" id="{00000000-0008-0000-0300-0000CB00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4" name="太陽 203">
          <a:extLst>
            <a:ext uri="{FF2B5EF4-FFF2-40B4-BE49-F238E27FC236}">
              <a16:creationId xmlns:a16="http://schemas.microsoft.com/office/drawing/2014/main" id="{00000000-0008-0000-0300-0000CC00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5" name="月 204">
          <a:extLst>
            <a:ext uri="{FF2B5EF4-FFF2-40B4-BE49-F238E27FC236}">
              <a16:creationId xmlns:a16="http://schemas.microsoft.com/office/drawing/2014/main" id="{00000000-0008-0000-0300-0000CD00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6" name="太陽 205">
          <a:extLst>
            <a:ext uri="{FF2B5EF4-FFF2-40B4-BE49-F238E27FC236}">
              <a16:creationId xmlns:a16="http://schemas.microsoft.com/office/drawing/2014/main" id="{00000000-0008-0000-0300-0000CE00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7" name="月 206">
          <a:extLst>
            <a:ext uri="{FF2B5EF4-FFF2-40B4-BE49-F238E27FC236}">
              <a16:creationId xmlns:a16="http://schemas.microsoft.com/office/drawing/2014/main" id="{00000000-0008-0000-0300-0000CF00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0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1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10" name="太陽 209">
          <a:extLst>
            <a:ext uri="{FF2B5EF4-FFF2-40B4-BE49-F238E27FC236}">
              <a16:creationId xmlns:a16="http://schemas.microsoft.com/office/drawing/2014/main" id="{00000000-0008-0000-0300-0000D2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11" name="月 210">
          <a:extLst>
            <a:ext uri="{FF2B5EF4-FFF2-40B4-BE49-F238E27FC236}">
              <a16:creationId xmlns:a16="http://schemas.microsoft.com/office/drawing/2014/main" id="{00000000-0008-0000-0300-0000D3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2" name="太陽 211">
          <a:extLst>
            <a:ext uri="{FF2B5EF4-FFF2-40B4-BE49-F238E27FC236}">
              <a16:creationId xmlns:a16="http://schemas.microsoft.com/office/drawing/2014/main" id="{00000000-0008-0000-0300-0000D400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3" name="月 212">
          <a:extLst>
            <a:ext uri="{FF2B5EF4-FFF2-40B4-BE49-F238E27FC236}">
              <a16:creationId xmlns:a16="http://schemas.microsoft.com/office/drawing/2014/main" id="{00000000-0008-0000-0300-0000D500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4" name="太陽 213">
          <a:extLst>
            <a:ext uri="{FF2B5EF4-FFF2-40B4-BE49-F238E27FC236}">
              <a16:creationId xmlns:a16="http://schemas.microsoft.com/office/drawing/2014/main" id="{00000000-0008-0000-0300-0000D600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5" name="月 214">
          <a:extLst>
            <a:ext uri="{FF2B5EF4-FFF2-40B4-BE49-F238E27FC236}">
              <a16:creationId xmlns:a16="http://schemas.microsoft.com/office/drawing/2014/main" id="{00000000-0008-0000-0300-0000D700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6" name="太陽 215">
          <a:extLst>
            <a:ext uri="{FF2B5EF4-FFF2-40B4-BE49-F238E27FC236}">
              <a16:creationId xmlns:a16="http://schemas.microsoft.com/office/drawing/2014/main" id="{00000000-0008-0000-0300-0000D800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7" name="月 216">
          <a:extLst>
            <a:ext uri="{FF2B5EF4-FFF2-40B4-BE49-F238E27FC236}">
              <a16:creationId xmlns:a16="http://schemas.microsoft.com/office/drawing/2014/main" id="{00000000-0008-0000-0300-0000D900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8" name="太陽 217">
          <a:extLst>
            <a:ext uri="{FF2B5EF4-FFF2-40B4-BE49-F238E27FC236}">
              <a16:creationId xmlns:a16="http://schemas.microsoft.com/office/drawing/2014/main" id="{00000000-0008-0000-0300-0000DA00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9" name="月 218">
          <a:extLst>
            <a:ext uri="{FF2B5EF4-FFF2-40B4-BE49-F238E27FC236}">
              <a16:creationId xmlns:a16="http://schemas.microsoft.com/office/drawing/2014/main" id="{00000000-0008-0000-0300-0000DB00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20" name="太陽 219">
          <a:extLst>
            <a:ext uri="{FF2B5EF4-FFF2-40B4-BE49-F238E27FC236}">
              <a16:creationId xmlns:a16="http://schemas.microsoft.com/office/drawing/2014/main" id="{00000000-0008-0000-0300-0000DC00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21" name="月 220">
          <a:extLst>
            <a:ext uri="{FF2B5EF4-FFF2-40B4-BE49-F238E27FC236}">
              <a16:creationId xmlns:a16="http://schemas.microsoft.com/office/drawing/2014/main" id="{00000000-0008-0000-0300-0000DD00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2" name="太陽 221">
          <a:extLst>
            <a:ext uri="{FF2B5EF4-FFF2-40B4-BE49-F238E27FC236}">
              <a16:creationId xmlns:a16="http://schemas.microsoft.com/office/drawing/2014/main" id="{00000000-0008-0000-0300-0000DE00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3" name="月 222">
          <a:extLst>
            <a:ext uri="{FF2B5EF4-FFF2-40B4-BE49-F238E27FC236}">
              <a16:creationId xmlns:a16="http://schemas.microsoft.com/office/drawing/2014/main" id="{00000000-0008-0000-0300-0000DF00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4" name="太陽 223">
          <a:extLst>
            <a:ext uri="{FF2B5EF4-FFF2-40B4-BE49-F238E27FC236}">
              <a16:creationId xmlns:a16="http://schemas.microsoft.com/office/drawing/2014/main" id="{00000000-0008-0000-0300-0000E0000000}"/>
            </a:ext>
          </a:extLst>
        </xdr:cNvPr>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5" name="月 224">
          <a:extLst>
            <a:ext uri="{FF2B5EF4-FFF2-40B4-BE49-F238E27FC236}">
              <a16:creationId xmlns:a16="http://schemas.microsoft.com/office/drawing/2014/main" id="{00000000-0008-0000-0300-0000E100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6" name="太陽 225">
          <a:extLst>
            <a:ext uri="{FF2B5EF4-FFF2-40B4-BE49-F238E27FC236}">
              <a16:creationId xmlns:a16="http://schemas.microsoft.com/office/drawing/2014/main" id="{00000000-0008-0000-0300-0000E200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7" name="月 226">
          <a:extLst>
            <a:ext uri="{FF2B5EF4-FFF2-40B4-BE49-F238E27FC236}">
              <a16:creationId xmlns:a16="http://schemas.microsoft.com/office/drawing/2014/main" id="{00000000-0008-0000-0300-0000E300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8" name="太陽 227">
          <a:extLst>
            <a:ext uri="{FF2B5EF4-FFF2-40B4-BE49-F238E27FC236}">
              <a16:creationId xmlns:a16="http://schemas.microsoft.com/office/drawing/2014/main" id="{00000000-0008-0000-0300-0000E400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9" name="月 228">
          <a:extLst>
            <a:ext uri="{FF2B5EF4-FFF2-40B4-BE49-F238E27FC236}">
              <a16:creationId xmlns:a16="http://schemas.microsoft.com/office/drawing/2014/main" id="{00000000-0008-0000-0300-0000E500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6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7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2" name="太陽 231">
          <a:extLst>
            <a:ext uri="{FF2B5EF4-FFF2-40B4-BE49-F238E27FC236}">
              <a16:creationId xmlns:a16="http://schemas.microsoft.com/office/drawing/2014/main" id="{00000000-0008-0000-0300-0000E800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3" name="月 232">
          <a:extLst>
            <a:ext uri="{FF2B5EF4-FFF2-40B4-BE49-F238E27FC236}">
              <a16:creationId xmlns:a16="http://schemas.microsoft.com/office/drawing/2014/main" id="{00000000-0008-0000-0300-0000E900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4" name="太陽 233">
          <a:extLst>
            <a:ext uri="{FF2B5EF4-FFF2-40B4-BE49-F238E27FC236}">
              <a16:creationId xmlns:a16="http://schemas.microsoft.com/office/drawing/2014/main" id="{00000000-0008-0000-0300-0000EA00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5" name="月 234">
          <a:extLst>
            <a:ext uri="{FF2B5EF4-FFF2-40B4-BE49-F238E27FC236}">
              <a16:creationId xmlns:a16="http://schemas.microsoft.com/office/drawing/2014/main" id="{00000000-0008-0000-0300-0000EB00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6" name="太陽 235">
          <a:extLst>
            <a:ext uri="{FF2B5EF4-FFF2-40B4-BE49-F238E27FC236}">
              <a16:creationId xmlns:a16="http://schemas.microsoft.com/office/drawing/2014/main" id="{00000000-0008-0000-0300-0000EC00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7" name="月 236">
          <a:extLst>
            <a:ext uri="{FF2B5EF4-FFF2-40B4-BE49-F238E27FC236}">
              <a16:creationId xmlns:a16="http://schemas.microsoft.com/office/drawing/2014/main" id="{00000000-0008-0000-0300-0000ED00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8" name="太陽 237">
          <a:extLst>
            <a:ext uri="{FF2B5EF4-FFF2-40B4-BE49-F238E27FC236}">
              <a16:creationId xmlns:a16="http://schemas.microsoft.com/office/drawing/2014/main" id="{00000000-0008-0000-0300-0000EE00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9" name="月 238">
          <a:extLst>
            <a:ext uri="{FF2B5EF4-FFF2-40B4-BE49-F238E27FC236}">
              <a16:creationId xmlns:a16="http://schemas.microsoft.com/office/drawing/2014/main" id="{00000000-0008-0000-0300-0000EF00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40" name="太陽 239">
          <a:extLst>
            <a:ext uri="{FF2B5EF4-FFF2-40B4-BE49-F238E27FC236}">
              <a16:creationId xmlns:a16="http://schemas.microsoft.com/office/drawing/2014/main" id="{00000000-0008-0000-0300-0000F000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41" name="月 240">
          <a:extLst>
            <a:ext uri="{FF2B5EF4-FFF2-40B4-BE49-F238E27FC236}">
              <a16:creationId xmlns:a16="http://schemas.microsoft.com/office/drawing/2014/main" id="{00000000-0008-0000-0300-0000F100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2" name="太陽 241">
          <a:extLst>
            <a:ext uri="{FF2B5EF4-FFF2-40B4-BE49-F238E27FC236}">
              <a16:creationId xmlns:a16="http://schemas.microsoft.com/office/drawing/2014/main" id="{00000000-0008-0000-0300-0000F200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3" name="月 242">
          <a:extLst>
            <a:ext uri="{FF2B5EF4-FFF2-40B4-BE49-F238E27FC236}">
              <a16:creationId xmlns:a16="http://schemas.microsoft.com/office/drawing/2014/main" id="{00000000-0008-0000-0300-0000F300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4" name="太陽 243">
          <a:extLst>
            <a:ext uri="{FF2B5EF4-FFF2-40B4-BE49-F238E27FC236}">
              <a16:creationId xmlns:a16="http://schemas.microsoft.com/office/drawing/2014/main" id="{00000000-0008-0000-0300-0000F400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5" name="月 244">
          <a:extLst>
            <a:ext uri="{FF2B5EF4-FFF2-40B4-BE49-F238E27FC236}">
              <a16:creationId xmlns:a16="http://schemas.microsoft.com/office/drawing/2014/main" id="{00000000-0008-0000-0300-0000F500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6" name="太陽 245">
          <a:extLst>
            <a:ext uri="{FF2B5EF4-FFF2-40B4-BE49-F238E27FC236}">
              <a16:creationId xmlns:a16="http://schemas.microsoft.com/office/drawing/2014/main" id="{00000000-0008-0000-0300-0000F600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7" name="月 246">
          <a:extLst>
            <a:ext uri="{FF2B5EF4-FFF2-40B4-BE49-F238E27FC236}">
              <a16:creationId xmlns:a16="http://schemas.microsoft.com/office/drawing/2014/main" id="{00000000-0008-0000-0300-0000F700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8" name="太陽 247">
          <a:extLst>
            <a:ext uri="{FF2B5EF4-FFF2-40B4-BE49-F238E27FC236}">
              <a16:creationId xmlns:a16="http://schemas.microsoft.com/office/drawing/2014/main" id="{00000000-0008-0000-0300-0000F800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9" name="月 248">
          <a:extLst>
            <a:ext uri="{FF2B5EF4-FFF2-40B4-BE49-F238E27FC236}">
              <a16:creationId xmlns:a16="http://schemas.microsoft.com/office/drawing/2014/main" id="{00000000-0008-0000-0300-0000F900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50" name="太陽 249">
          <a:extLst>
            <a:ext uri="{FF2B5EF4-FFF2-40B4-BE49-F238E27FC236}">
              <a16:creationId xmlns:a16="http://schemas.microsoft.com/office/drawing/2014/main" id="{00000000-0008-0000-0300-0000FA00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51" name="月 250">
          <a:extLst>
            <a:ext uri="{FF2B5EF4-FFF2-40B4-BE49-F238E27FC236}">
              <a16:creationId xmlns:a16="http://schemas.microsoft.com/office/drawing/2014/main" id="{00000000-0008-0000-0300-0000FB00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C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D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4" name="太陽 253">
          <a:extLst>
            <a:ext uri="{FF2B5EF4-FFF2-40B4-BE49-F238E27FC236}">
              <a16:creationId xmlns:a16="http://schemas.microsoft.com/office/drawing/2014/main" id="{00000000-0008-0000-0300-0000FE00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5" name="月 254">
          <a:extLst>
            <a:ext uri="{FF2B5EF4-FFF2-40B4-BE49-F238E27FC236}">
              <a16:creationId xmlns:a16="http://schemas.microsoft.com/office/drawing/2014/main" id="{00000000-0008-0000-0300-0000FF00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6" name="太陽 255">
          <a:extLst>
            <a:ext uri="{FF2B5EF4-FFF2-40B4-BE49-F238E27FC236}">
              <a16:creationId xmlns:a16="http://schemas.microsoft.com/office/drawing/2014/main" id="{00000000-0008-0000-0300-00000001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7" name="月 256">
          <a:extLst>
            <a:ext uri="{FF2B5EF4-FFF2-40B4-BE49-F238E27FC236}">
              <a16:creationId xmlns:a16="http://schemas.microsoft.com/office/drawing/2014/main" id="{00000000-0008-0000-0300-00000101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8" name="太陽 257">
          <a:extLst>
            <a:ext uri="{FF2B5EF4-FFF2-40B4-BE49-F238E27FC236}">
              <a16:creationId xmlns:a16="http://schemas.microsoft.com/office/drawing/2014/main" id="{00000000-0008-0000-0300-00000201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9" name="月 258">
          <a:extLst>
            <a:ext uri="{FF2B5EF4-FFF2-40B4-BE49-F238E27FC236}">
              <a16:creationId xmlns:a16="http://schemas.microsoft.com/office/drawing/2014/main" id="{00000000-0008-0000-0300-00000301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60" name="太陽 259">
          <a:extLst>
            <a:ext uri="{FF2B5EF4-FFF2-40B4-BE49-F238E27FC236}">
              <a16:creationId xmlns:a16="http://schemas.microsoft.com/office/drawing/2014/main" id="{00000000-0008-0000-0300-00000401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61" name="月 260">
          <a:extLst>
            <a:ext uri="{FF2B5EF4-FFF2-40B4-BE49-F238E27FC236}">
              <a16:creationId xmlns:a16="http://schemas.microsoft.com/office/drawing/2014/main" id="{00000000-0008-0000-0300-00000501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2" name="太陽 261">
          <a:extLst>
            <a:ext uri="{FF2B5EF4-FFF2-40B4-BE49-F238E27FC236}">
              <a16:creationId xmlns:a16="http://schemas.microsoft.com/office/drawing/2014/main" id="{00000000-0008-0000-0300-00000601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3" name="月 262">
          <a:extLst>
            <a:ext uri="{FF2B5EF4-FFF2-40B4-BE49-F238E27FC236}">
              <a16:creationId xmlns:a16="http://schemas.microsoft.com/office/drawing/2014/main" id="{00000000-0008-0000-0300-00000701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4" name="太陽 263">
          <a:extLst>
            <a:ext uri="{FF2B5EF4-FFF2-40B4-BE49-F238E27FC236}">
              <a16:creationId xmlns:a16="http://schemas.microsoft.com/office/drawing/2014/main" id="{00000000-0008-0000-0300-00000801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5" name="月 264">
          <a:extLst>
            <a:ext uri="{FF2B5EF4-FFF2-40B4-BE49-F238E27FC236}">
              <a16:creationId xmlns:a16="http://schemas.microsoft.com/office/drawing/2014/main" id="{00000000-0008-0000-0300-00000901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6" name="太陽 265">
          <a:extLst>
            <a:ext uri="{FF2B5EF4-FFF2-40B4-BE49-F238E27FC236}">
              <a16:creationId xmlns:a16="http://schemas.microsoft.com/office/drawing/2014/main" id="{00000000-0008-0000-0300-00000A01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7" name="月 266">
          <a:extLst>
            <a:ext uri="{FF2B5EF4-FFF2-40B4-BE49-F238E27FC236}">
              <a16:creationId xmlns:a16="http://schemas.microsoft.com/office/drawing/2014/main" id="{00000000-0008-0000-0300-00000B01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8</xdr:col>
      <xdr:colOff>5050</xdr:colOff>
      <xdr:row>23</xdr:row>
      <xdr:rowOff>139714</xdr:rowOff>
    </xdr:to>
    <xdr:sp macro="" textlink="">
      <xdr:nvSpPr>
        <xdr:cNvPr id="268" name="太陽 267">
          <a:extLst>
            <a:ext uri="{FF2B5EF4-FFF2-40B4-BE49-F238E27FC236}">
              <a16:creationId xmlns:a16="http://schemas.microsoft.com/office/drawing/2014/main" id="{00000000-0008-0000-0300-00000C01000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9" name="月 268">
          <a:extLst>
            <a:ext uri="{FF2B5EF4-FFF2-40B4-BE49-F238E27FC236}">
              <a16:creationId xmlns:a16="http://schemas.microsoft.com/office/drawing/2014/main" id="{00000000-0008-0000-0300-00000D010000}"/>
            </a:ext>
          </a:extLst>
        </xdr:cNvPr>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70" name="太陽 269">
          <a:extLst>
            <a:ext uri="{FF2B5EF4-FFF2-40B4-BE49-F238E27FC236}">
              <a16:creationId xmlns:a16="http://schemas.microsoft.com/office/drawing/2014/main" id="{00000000-0008-0000-0300-00000E010000}"/>
            </a:ext>
          </a:extLst>
        </xdr:cNvPr>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71" name="月 270">
          <a:extLst>
            <a:ext uri="{FF2B5EF4-FFF2-40B4-BE49-F238E27FC236}">
              <a16:creationId xmlns:a16="http://schemas.microsoft.com/office/drawing/2014/main" id="{00000000-0008-0000-0300-00000F010000}"/>
            </a:ext>
          </a:extLst>
        </xdr:cNvPr>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2" name="太陽 271">
          <a:extLst>
            <a:ext uri="{FF2B5EF4-FFF2-40B4-BE49-F238E27FC236}">
              <a16:creationId xmlns:a16="http://schemas.microsoft.com/office/drawing/2014/main" id="{00000000-0008-0000-0300-000010010000}"/>
            </a:ext>
          </a:extLst>
        </xdr:cNvPr>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3" name="月 272">
          <a:extLst>
            <a:ext uri="{FF2B5EF4-FFF2-40B4-BE49-F238E27FC236}">
              <a16:creationId xmlns:a16="http://schemas.microsoft.com/office/drawing/2014/main" id="{00000000-0008-0000-0300-000011010000}"/>
            </a:ext>
          </a:extLst>
        </xdr:cNvPr>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201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301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6" name="太陽 275">
          <a:extLst>
            <a:ext uri="{FF2B5EF4-FFF2-40B4-BE49-F238E27FC236}">
              <a16:creationId xmlns:a16="http://schemas.microsoft.com/office/drawing/2014/main" id="{00000000-0008-0000-0300-000014010000}"/>
            </a:ext>
          </a:extLst>
        </xdr:cNvPr>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7" name="月 276">
          <a:extLst>
            <a:ext uri="{FF2B5EF4-FFF2-40B4-BE49-F238E27FC236}">
              <a16:creationId xmlns:a16="http://schemas.microsoft.com/office/drawing/2014/main" id="{00000000-0008-0000-0300-000015010000}"/>
            </a:ext>
          </a:extLst>
        </xdr:cNvPr>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8" name="太陽 277">
          <a:extLst>
            <a:ext uri="{FF2B5EF4-FFF2-40B4-BE49-F238E27FC236}">
              <a16:creationId xmlns:a16="http://schemas.microsoft.com/office/drawing/2014/main" id="{00000000-0008-0000-0300-000016010000}"/>
            </a:ext>
          </a:extLst>
        </xdr:cNvPr>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9" name="月 278">
          <a:extLst>
            <a:ext uri="{FF2B5EF4-FFF2-40B4-BE49-F238E27FC236}">
              <a16:creationId xmlns:a16="http://schemas.microsoft.com/office/drawing/2014/main" id="{00000000-0008-0000-0300-000017010000}"/>
            </a:ext>
          </a:extLst>
        </xdr:cNvPr>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80" name="太陽 279">
          <a:extLst>
            <a:ext uri="{FF2B5EF4-FFF2-40B4-BE49-F238E27FC236}">
              <a16:creationId xmlns:a16="http://schemas.microsoft.com/office/drawing/2014/main" id="{00000000-0008-0000-0300-000018010000}"/>
            </a:ext>
          </a:extLst>
        </xdr:cNvPr>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81" name="月 280">
          <a:extLst>
            <a:ext uri="{FF2B5EF4-FFF2-40B4-BE49-F238E27FC236}">
              <a16:creationId xmlns:a16="http://schemas.microsoft.com/office/drawing/2014/main" id="{00000000-0008-0000-0300-000019010000}"/>
            </a:ext>
          </a:extLst>
        </xdr:cNvPr>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2" name="太陽 281">
          <a:extLst>
            <a:ext uri="{FF2B5EF4-FFF2-40B4-BE49-F238E27FC236}">
              <a16:creationId xmlns:a16="http://schemas.microsoft.com/office/drawing/2014/main" id="{00000000-0008-0000-0300-00001A010000}"/>
            </a:ext>
          </a:extLst>
        </xdr:cNvPr>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3" name="月 282">
          <a:extLst>
            <a:ext uri="{FF2B5EF4-FFF2-40B4-BE49-F238E27FC236}">
              <a16:creationId xmlns:a16="http://schemas.microsoft.com/office/drawing/2014/main" id="{00000000-0008-0000-0300-00001B010000}"/>
            </a:ext>
          </a:extLst>
        </xdr:cNvPr>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4" name="太陽 283">
          <a:extLst>
            <a:ext uri="{FF2B5EF4-FFF2-40B4-BE49-F238E27FC236}">
              <a16:creationId xmlns:a16="http://schemas.microsoft.com/office/drawing/2014/main" id="{00000000-0008-0000-0300-00001C010000}"/>
            </a:ext>
          </a:extLst>
        </xdr:cNvPr>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5" name="月 284">
          <a:extLst>
            <a:ext uri="{FF2B5EF4-FFF2-40B4-BE49-F238E27FC236}">
              <a16:creationId xmlns:a16="http://schemas.microsoft.com/office/drawing/2014/main" id="{00000000-0008-0000-0300-00001D010000}"/>
            </a:ext>
          </a:extLst>
        </xdr:cNvPr>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6" name="太陽 285">
          <a:extLst>
            <a:ext uri="{FF2B5EF4-FFF2-40B4-BE49-F238E27FC236}">
              <a16:creationId xmlns:a16="http://schemas.microsoft.com/office/drawing/2014/main" id="{00000000-0008-0000-0300-00001E010000}"/>
            </a:ext>
          </a:extLst>
        </xdr:cNvPr>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7" name="月 286">
          <a:extLst>
            <a:ext uri="{FF2B5EF4-FFF2-40B4-BE49-F238E27FC236}">
              <a16:creationId xmlns:a16="http://schemas.microsoft.com/office/drawing/2014/main" id="{00000000-0008-0000-0300-00001F010000}"/>
            </a:ext>
          </a:extLst>
        </xdr:cNvPr>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8" name="太陽 287">
          <a:extLst>
            <a:ext uri="{FF2B5EF4-FFF2-40B4-BE49-F238E27FC236}">
              <a16:creationId xmlns:a16="http://schemas.microsoft.com/office/drawing/2014/main" id="{00000000-0008-0000-0300-000020010000}"/>
            </a:ext>
          </a:extLst>
        </xdr:cNvPr>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9" name="月 288">
          <a:extLst>
            <a:ext uri="{FF2B5EF4-FFF2-40B4-BE49-F238E27FC236}">
              <a16:creationId xmlns:a16="http://schemas.microsoft.com/office/drawing/2014/main" id="{00000000-0008-0000-0300-000021010000}"/>
            </a:ext>
          </a:extLst>
        </xdr:cNvPr>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90" name="太陽 289">
          <a:extLst>
            <a:ext uri="{FF2B5EF4-FFF2-40B4-BE49-F238E27FC236}">
              <a16:creationId xmlns:a16="http://schemas.microsoft.com/office/drawing/2014/main" id="{00000000-0008-0000-0300-000022010000}"/>
            </a:ext>
          </a:extLst>
        </xdr:cNvPr>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91" name="月 290">
          <a:extLst>
            <a:ext uri="{FF2B5EF4-FFF2-40B4-BE49-F238E27FC236}">
              <a16:creationId xmlns:a16="http://schemas.microsoft.com/office/drawing/2014/main" id="{00000000-0008-0000-0300-000023010000}"/>
            </a:ext>
          </a:extLst>
        </xdr:cNvPr>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2" name="太陽 291">
          <a:extLst>
            <a:ext uri="{FF2B5EF4-FFF2-40B4-BE49-F238E27FC236}">
              <a16:creationId xmlns:a16="http://schemas.microsoft.com/office/drawing/2014/main" id="{00000000-0008-0000-0300-000024010000}"/>
            </a:ext>
          </a:extLst>
        </xdr:cNvPr>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3" name="月 292">
          <a:extLst>
            <a:ext uri="{FF2B5EF4-FFF2-40B4-BE49-F238E27FC236}">
              <a16:creationId xmlns:a16="http://schemas.microsoft.com/office/drawing/2014/main" id="{00000000-0008-0000-0300-000025010000}"/>
            </a:ext>
          </a:extLst>
        </xdr:cNvPr>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4" name="太陽 293">
          <a:extLst>
            <a:ext uri="{FF2B5EF4-FFF2-40B4-BE49-F238E27FC236}">
              <a16:creationId xmlns:a16="http://schemas.microsoft.com/office/drawing/2014/main" id="{00000000-0008-0000-0300-000026010000}"/>
            </a:ext>
          </a:extLst>
        </xdr:cNvPr>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5" name="月 294">
          <a:extLst>
            <a:ext uri="{FF2B5EF4-FFF2-40B4-BE49-F238E27FC236}">
              <a16:creationId xmlns:a16="http://schemas.microsoft.com/office/drawing/2014/main" id="{00000000-0008-0000-0300-000027010000}"/>
            </a:ext>
          </a:extLst>
        </xdr:cNvPr>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801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901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8" name="太陽 297">
          <a:extLst>
            <a:ext uri="{FF2B5EF4-FFF2-40B4-BE49-F238E27FC236}">
              <a16:creationId xmlns:a16="http://schemas.microsoft.com/office/drawing/2014/main" id="{00000000-0008-0000-0300-00002A010000}"/>
            </a:ext>
          </a:extLst>
        </xdr:cNvPr>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9" name="月 298">
          <a:extLst>
            <a:ext uri="{FF2B5EF4-FFF2-40B4-BE49-F238E27FC236}">
              <a16:creationId xmlns:a16="http://schemas.microsoft.com/office/drawing/2014/main" id="{00000000-0008-0000-0300-00002B010000}"/>
            </a:ext>
          </a:extLst>
        </xdr:cNvPr>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00" name="太陽 299">
          <a:extLst>
            <a:ext uri="{FF2B5EF4-FFF2-40B4-BE49-F238E27FC236}">
              <a16:creationId xmlns:a16="http://schemas.microsoft.com/office/drawing/2014/main" id="{00000000-0008-0000-0300-00002C010000}"/>
            </a:ext>
          </a:extLst>
        </xdr:cNvPr>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01" name="月 300">
          <a:extLst>
            <a:ext uri="{FF2B5EF4-FFF2-40B4-BE49-F238E27FC236}">
              <a16:creationId xmlns:a16="http://schemas.microsoft.com/office/drawing/2014/main" id="{00000000-0008-0000-0300-00002D010000}"/>
            </a:ext>
          </a:extLst>
        </xdr:cNvPr>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2" name="太陽 301">
          <a:extLst>
            <a:ext uri="{FF2B5EF4-FFF2-40B4-BE49-F238E27FC236}">
              <a16:creationId xmlns:a16="http://schemas.microsoft.com/office/drawing/2014/main" id="{00000000-0008-0000-0300-00002E010000}"/>
            </a:ext>
          </a:extLst>
        </xdr:cNvPr>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3" name="月 302">
          <a:extLst>
            <a:ext uri="{FF2B5EF4-FFF2-40B4-BE49-F238E27FC236}">
              <a16:creationId xmlns:a16="http://schemas.microsoft.com/office/drawing/2014/main" id="{00000000-0008-0000-0300-00002F010000}"/>
            </a:ext>
          </a:extLst>
        </xdr:cNvPr>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4" name="太陽 303">
          <a:extLst>
            <a:ext uri="{FF2B5EF4-FFF2-40B4-BE49-F238E27FC236}">
              <a16:creationId xmlns:a16="http://schemas.microsoft.com/office/drawing/2014/main" id="{00000000-0008-0000-0300-000030010000}"/>
            </a:ext>
          </a:extLst>
        </xdr:cNvPr>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5" name="月 304">
          <a:extLst>
            <a:ext uri="{FF2B5EF4-FFF2-40B4-BE49-F238E27FC236}">
              <a16:creationId xmlns:a16="http://schemas.microsoft.com/office/drawing/2014/main" id="{00000000-0008-0000-0300-000031010000}"/>
            </a:ext>
          </a:extLst>
        </xdr:cNvPr>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6" name="太陽 305">
          <a:extLst>
            <a:ext uri="{FF2B5EF4-FFF2-40B4-BE49-F238E27FC236}">
              <a16:creationId xmlns:a16="http://schemas.microsoft.com/office/drawing/2014/main" id="{00000000-0008-0000-0300-000032010000}"/>
            </a:ext>
          </a:extLst>
        </xdr:cNvPr>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7" name="月 306">
          <a:extLst>
            <a:ext uri="{FF2B5EF4-FFF2-40B4-BE49-F238E27FC236}">
              <a16:creationId xmlns:a16="http://schemas.microsoft.com/office/drawing/2014/main" id="{00000000-0008-0000-0300-000033010000}"/>
            </a:ext>
          </a:extLst>
        </xdr:cNvPr>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8" name="太陽 307">
          <a:extLst>
            <a:ext uri="{FF2B5EF4-FFF2-40B4-BE49-F238E27FC236}">
              <a16:creationId xmlns:a16="http://schemas.microsoft.com/office/drawing/2014/main" id="{00000000-0008-0000-0300-000034010000}"/>
            </a:ext>
          </a:extLst>
        </xdr:cNvPr>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9" name="月 308">
          <a:extLst>
            <a:ext uri="{FF2B5EF4-FFF2-40B4-BE49-F238E27FC236}">
              <a16:creationId xmlns:a16="http://schemas.microsoft.com/office/drawing/2014/main" id="{00000000-0008-0000-0300-000035010000}"/>
            </a:ext>
          </a:extLst>
        </xdr:cNvPr>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10" name="太陽 309">
          <a:extLst>
            <a:ext uri="{FF2B5EF4-FFF2-40B4-BE49-F238E27FC236}">
              <a16:creationId xmlns:a16="http://schemas.microsoft.com/office/drawing/2014/main" id="{00000000-0008-0000-0300-000036010000}"/>
            </a:ext>
          </a:extLst>
        </xdr:cNvPr>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11" name="月 310">
          <a:extLst>
            <a:ext uri="{FF2B5EF4-FFF2-40B4-BE49-F238E27FC236}">
              <a16:creationId xmlns:a16="http://schemas.microsoft.com/office/drawing/2014/main" id="{00000000-0008-0000-0300-000037010000}"/>
            </a:ext>
          </a:extLst>
        </xdr:cNvPr>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2" name="太陽 311">
          <a:extLst>
            <a:ext uri="{FF2B5EF4-FFF2-40B4-BE49-F238E27FC236}">
              <a16:creationId xmlns:a16="http://schemas.microsoft.com/office/drawing/2014/main" id="{00000000-0008-0000-0300-00003801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3" name="月 312">
          <a:extLst>
            <a:ext uri="{FF2B5EF4-FFF2-40B4-BE49-F238E27FC236}">
              <a16:creationId xmlns:a16="http://schemas.microsoft.com/office/drawing/2014/main" id="{00000000-0008-0000-0300-00003901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4" name="太陽 313">
          <a:extLst>
            <a:ext uri="{FF2B5EF4-FFF2-40B4-BE49-F238E27FC236}">
              <a16:creationId xmlns:a16="http://schemas.microsoft.com/office/drawing/2014/main" id="{00000000-0008-0000-0300-00003A01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5" name="月 314">
          <a:extLst>
            <a:ext uri="{FF2B5EF4-FFF2-40B4-BE49-F238E27FC236}">
              <a16:creationId xmlns:a16="http://schemas.microsoft.com/office/drawing/2014/main" id="{00000000-0008-0000-0300-00003B01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6" name="太陽 315">
          <a:extLst>
            <a:ext uri="{FF2B5EF4-FFF2-40B4-BE49-F238E27FC236}">
              <a16:creationId xmlns:a16="http://schemas.microsoft.com/office/drawing/2014/main" id="{00000000-0008-0000-0300-00003C01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7" name="月 316">
          <a:extLst>
            <a:ext uri="{FF2B5EF4-FFF2-40B4-BE49-F238E27FC236}">
              <a16:creationId xmlns:a16="http://schemas.microsoft.com/office/drawing/2014/main" id="{00000000-0008-0000-0300-00003D01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3E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3F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20" name="太陽 319">
          <a:extLst>
            <a:ext uri="{FF2B5EF4-FFF2-40B4-BE49-F238E27FC236}">
              <a16:creationId xmlns:a16="http://schemas.microsoft.com/office/drawing/2014/main" id="{00000000-0008-0000-0300-000040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21" name="月 320">
          <a:extLst>
            <a:ext uri="{FF2B5EF4-FFF2-40B4-BE49-F238E27FC236}">
              <a16:creationId xmlns:a16="http://schemas.microsoft.com/office/drawing/2014/main" id="{00000000-0008-0000-0300-000041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2" name="太陽 321">
          <a:extLst>
            <a:ext uri="{FF2B5EF4-FFF2-40B4-BE49-F238E27FC236}">
              <a16:creationId xmlns:a16="http://schemas.microsoft.com/office/drawing/2014/main" id="{00000000-0008-0000-0300-00004201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3" name="月 322">
          <a:extLst>
            <a:ext uri="{FF2B5EF4-FFF2-40B4-BE49-F238E27FC236}">
              <a16:creationId xmlns:a16="http://schemas.microsoft.com/office/drawing/2014/main" id="{00000000-0008-0000-0300-00004301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4" name="太陽 323">
          <a:extLst>
            <a:ext uri="{FF2B5EF4-FFF2-40B4-BE49-F238E27FC236}">
              <a16:creationId xmlns:a16="http://schemas.microsoft.com/office/drawing/2014/main" id="{00000000-0008-0000-0300-00004401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5" name="月 324">
          <a:extLst>
            <a:ext uri="{FF2B5EF4-FFF2-40B4-BE49-F238E27FC236}">
              <a16:creationId xmlns:a16="http://schemas.microsoft.com/office/drawing/2014/main" id="{00000000-0008-0000-0300-00004501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6" name="太陽 325">
          <a:extLst>
            <a:ext uri="{FF2B5EF4-FFF2-40B4-BE49-F238E27FC236}">
              <a16:creationId xmlns:a16="http://schemas.microsoft.com/office/drawing/2014/main" id="{00000000-0008-0000-0300-00004601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7" name="月 326">
          <a:extLst>
            <a:ext uri="{FF2B5EF4-FFF2-40B4-BE49-F238E27FC236}">
              <a16:creationId xmlns:a16="http://schemas.microsoft.com/office/drawing/2014/main" id="{00000000-0008-0000-0300-00004701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8" name="太陽 327">
          <a:extLst>
            <a:ext uri="{FF2B5EF4-FFF2-40B4-BE49-F238E27FC236}">
              <a16:creationId xmlns:a16="http://schemas.microsoft.com/office/drawing/2014/main" id="{00000000-0008-0000-0300-00004801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9" name="月 328">
          <a:extLst>
            <a:ext uri="{FF2B5EF4-FFF2-40B4-BE49-F238E27FC236}">
              <a16:creationId xmlns:a16="http://schemas.microsoft.com/office/drawing/2014/main" id="{00000000-0008-0000-0300-00004901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30" name="太陽 329">
          <a:extLst>
            <a:ext uri="{FF2B5EF4-FFF2-40B4-BE49-F238E27FC236}">
              <a16:creationId xmlns:a16="http://schemas.microsoft.com/office/drawing/2014/main" id="{00000000-0008-0000-0300-00004A01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31" name="月 330">
          <a:extLst>
            <a:ext uri="{FF2B5EF4-FFF2-40B4-BE49-F238E27FC236}">
              <a16:creationId xmlns:a16="http://schemas.microsoft.com/office/drawing/2014/main" id="{00000000-0008-0000-0300-00004B01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2" name="太陽 331">
          <a:extLst>
            <a:ext uri="{FF2B5EF4-FFF2-40B4-BE49-F238E27FC236}">
              <a16:creationId xmlns:a16="http://schemas.microsoft.com/office/drawing/2014/main" id="{00000000-0008-0000-0300-00004C01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3" name="月 332">
          <a:extLst>
            <a:ext uri="{FF2B5EF4-FFF2-40B4-BE49-F238E27FC236}">
              <a16:creationId xmlns:a16="http://schemas.microsoft.com/office/drawing/2014/main" id="{00000000-0008-0000-0300-00004D01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4" name="太陽 333">
          <a:extLst>
            <a:ext uri="{FF2B5EF4-FFF2-40B4-BE49-F238E27FC236}">
              <a16:creationId xmlns:a16="http://schemas.microsoft.com/office/drawing/2014/main" id="{00000000-0008-0000-0300-00004E01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5" name="月 334">
          <a:extLst>
            <a:ext uri="{FF2B5EF4-FFF2-40B4-BE49-F238E27FC236}">
              <a16:creationId xmlns:a16="http://schemas.microsoft.com/office/drawing/2014/main" id="{00000000-0008-0000-0300-00004F01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6" name="太陽 335">
          <a:extLst>
            <a:ext uri="{FF2B5EF4-FFF2-40B4-BE49-F238E27FC236}">
              <a16:creationId xmlns:a16="http://schemas.microsoft.com/office/drawing/2014/main" id="{00000000-0008-0000-0300-00005001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7" name="月 336">
          <a:extLst>
            <a:ext uri="{FF2B5EF4-FFF2-40B4-BE49-F238E27FC236}">
              <a16:creationId xmlns:a16="http://schemas.microsoft.com/office/drawing/2014/main" id="{00000000-0008-0000-0300-00005101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8" name="太陽 337">
          <a:extLst>
            <a:ext uri="{FF2B5EF4-FFF2-40B4-BE49-F238E27FC236}">
              <a16:creationId xmlns:a16="http://schemas.microsoft.com/office/drawing/2014/main" id="{00000000-0008-0000-0300-00005201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9" name="月 338">
          <a:extLst>
            <a:ext uri="{FF2B5EF4-FFF2-40B4-BE49-F238E27FC236}">
              <a16:creationId xmlns:a16="http://schemas.microsoft.com/office/drawing/2014/main" id="{00000000-0008-0000-0300-00005301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4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5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2" name="太陽 341">
          <a:extLst>
            <a:ext uri="{FF2B5EF4-FFF2-40B4-BE49-F238E27FC236}">
              <a16:creationId xmlns:a16="http://schemas.microsoft.com/office/drawing/2014/main" id="{00000000-0008-0000-0300-000056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3" name="月 342">
          <a:extLst>
            <a:ext uri="{FF2B5EF4-FFF2-40B4-BE49-F238E27FC236}">
              <a16:creationId xmlns:a16="http://schemas.microsoft.com/office/drawing/2014/main" id="{00000000-0008-0000-0300-000057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4" name="太陽 343">
          <a:extLst>
            <a:ext uri="{FF2B5EF4-FFF2-40B4-BE49-F238E27FC236}">
              <a16:creationId xmlns:a16="http://schemas.microsoft.com/office/drawing/2014/main" id="{00000000-0008-0000-0300-00005801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5" name="月 344">
          <a:extLst>
            <a:ext uri="{FF2B5EF4-FFF2-40B4-BE49-F238E27FC236}">
              <a16:creationId xmlns:a16="http://schemas.microsoft.com/office/drawing/2014/main" id="{00000000-0008-0000-0300-00005901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6" name="太陽 345">
          <a:extLst>
            <a:ext uri="{FF2B5EF4-FFF2-40B4-BE49-F238E27FC236}">
              <a16:creationId xmlns:a16="http://schemas.microsoft.com/office/drawing/2014/main" id="{00000000-0008-0000-0300-00005A01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7" name="月 346">
          <a:extLst>
            <a:ext uri="{FF2B5EF4-FFF2-40B4-BE49-F238E27FC236}">
              <a16:creationId xmlns:a16="http://schemas.microsoft.com/office/drawing/2014/main" id="{00000000-0008-0000-0300-00005B01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8" name="太陽 347">
          <a:extLst>
            <a:ext uri="{FF2B5EF4-FFF2-40B4-BE49-F238E27FC236}">
              <a16:creationId xmlns:a16="http://schemas.microsoft.com/office/drawing/2014/main" id="{00000000-0008-0000-0300-00005C01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9" name="月 348">
          <a:extLst>
            <a:ext uri="{FF2B5EF4-FFF2-40B4-BE49-F238E27FC236}">
              <a16:creationId xmlns:a16="http://schemas.microsoft.com/office/drawing/2014/main" id="{00000000-0008-0000-0300-00005D01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50" name="太陽 349">
          <a:extLst>
            <a:ext uri="{FF2B5EF4-FFF2-40B4-BE49-F238E27FC236}">
              <a16:creationId xmlns:a16="http://schemas.microsoft.com/office/drawing/2014/main" id="{00000000-0008-0000-0300-00005E01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51" name="月 350">
          <a:extLst>
            <a:ext uri="{FF2B5EF4-FFF2-40B4-BE49-F238E27FC236}">
              <a16:creationId xmlns:a16="http://schemas.microsoft.com/office/drawing/2014/main" id="{00000000-0008-0000-0300-00005F01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2" name="太陽 351">
          <a:extLst>
            <a:ext uri="{FF2B5EF4-FFF2-40B4-BE49-F238E27FC236}">
              <a16:creationId xmlns:a16="http://schemas.microsoft.com/office/drawing/2014/main" id="{00000000-0008-0000-0300-00006001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3" name="月 352">
          <a:extLst>
            <a:ext uri="{FF2B5EF4-FFF2-40B4-BE49-F238E27FC236}">
              <a16:creationId xmlns:a16="http://schemas.microsoft.com/office/drawing/2014/main" id="{00000000-0008-0000-0300-00006101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4" name="太陽 353">
          <a:extLst>
            <a:ext uri="{FF2B5EF4-FFF2-40B4-BE49-F238E27FC236}">
              <a16:creationId xmlns:a16="http://schemas.microsoft.com/office/drawing/2014/main" id="{00000000-0008-0000-0300-00006201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5" name="月 354">
          <a:extLst>
            <a:ext uri="{FF2B5EF4-FFF2-40B4-BE49-F238E27FC236}">
              <a16:creationId xmlns:a16="http://schemas.microsoft.com/office/drawing/2014/main" id="{00000000-0008-0000-0300-00006301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6" name="太陽 355">
          <a:extLst>
            <a:ext uri="{FF2B5EF4-FFF2-40B4-BE49-F238E27FC236}">
              <a16:creationId xmlns:a16="http://schemas.microsoft.com/office/drawing/2014/main" id="{00000000-0008-0000-0300-00006401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7" name="月 356">
          <a:extLst>
            <a:ext uri="{FF2B5EF4-FFF2-40B4-BE49-F238E27FC236}">
              <a16:creationId xmlns:a16="http://schemas.microsoft.com/office/drawing/2014/main" id="{00000000-0008-0000-0300-00006501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8" name="太陽 357">
          <a:extLst>
            <a:ext uri="{FF2B5EF4-FFF2-40B4-BE49-F238E27FC236}">
              <a16:creationId xmlns:a16="http://schemas.microsoft.com/office/drawing/2014/main" id="{00000000-0008-0000-0300-00006601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9" name="月 358">
          <a:extLst>
            <a:ext uri="{FF2B5EF4-FFF2-40B4-BE49-F238E27FC236}">
              <a16:creationId xmlns:a16="http://schemas.microsoft.com/office/drawing/2014/main" id="{00000000-0008-0000-0300-00006701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60" name="太陽 359">
          <a:extLst>
            <a:ext uri="{FF2B5EF4-FFF2-40B4-BE49-F238E27FC236}">
              <a16:creationId xmlns:a16="http://schemas.microsoft.com/office/drawing/2014/main" id="{00000000-0008-0000-0300-00006801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61" name="月 360">
          <a:extLst>
            <a:ext uri="{FF2B5EF4-FFF2-40B4-BE49-F238E27FC236}">
              <a16:creationId xmlns:a16="http://schemas.microsoft.com/office/drawing/2014/main" id="{00000000-0008-0000-0300-00006901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A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B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4" name="太陽 363">
          <a:extLst>
            <a:ext uri="{FF2B5EF4-FFF2-40B4-BE49-F238E27FC236}">
              <a16:creationId xmlns:a16="http://schemas.microsoft.com/office/drawing/2014/main" id="{00000000-0008-0000-0300-00006C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5" name="月 364">
          <a:extLst>
            <a:ext uri="{FF2B5EF4-FFF2-40B4-BE49-F238E27FC236}">
              <a16:creationId xmlns:a16="http://schemas.microsoft.com/office/drawing/2014/main" id="{00000000-0008-0000-0300-00006D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6" name="太陽 365">
          <a:extLst>
            <a:ext uri="{FF2B5EF4-FFF2-40B4-BE49-F238E27FC236}">
              <a16:creationId xmlns:a16="http://schemas.microsoft.com/office/drawing/2014/main" id="{00000000-0008-0000-0300-00006E01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7" name="月 366">
          <a:extLst>
            <a:ext uri="{FF2B5EF4-FFF2-40B4-BE49-F238E27FC236}">
              <a16:creationId xmlns:a16="http://schemas.microsoft.com/office/drawing/2014/main" id="{00000000-0008-0000-0300-00006F01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8" name="太陽 367">
          <a:extLst>
            <a:ext uri="{FF2B5EF4-FFF2-40B4-BE49-F238E27FC236}">
              <a16:creationId xmlns:a16="http://schemas.microsoft.com/office/drawing/2014/main" id="{00000000-0008-0000-0300-00007001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9" name="月 368">
          <a:extLst>
            <a:ext uri="{FF2B5EF4-FFF2-40B4-BE49-F238E27FC236}">
              <a16:creationId xmlns:a16="http://schemas.microsoft.com/office/drawing/2014/main" id="{00000000-0008-0000-0300-00007101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70" name="太陽 369">
          <a:extLst>
            <a:ext uri="{FF2B5EF4-FFF2-40B4-BE49-F238E27FC236}">
              <a16:creationId xmlns:a16="http://schemas.microsoft.com/office/drawing/2014/main" id="{00000000-0008-0000-0300-00007201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71" name="月 370">
          <a:extLst>
            <a:ext uri="{FF2B5EF4-FFF2-40B4-BE49-F238E27FC236}">
              <a16:creationId xmlns:a16="http://schemas.microsoft.com/office/drawing/2014/main" id="{00000000-0008-0000-0300-00007301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2" name="太陽 371">
          <a:extLst>
            <a:ext uri="{FF2B5EF4-FFF2-40B4-BE49-F238E27FC236}">
              <a16:creationId xmlns:a16="http://schemas.microsoft.com/office/drawing/2014/main" id="{00000000-0008-0000-0300-00007401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3" name="月 372">
          <a:extLst>
            <a:ext uri="{FF2B5EF4-FFF2-40B4-BE49-F238E27FC236}">
              <a16:creationId xmlns:a16="http://schemas.microsoft.com/office/drawing/2014/main" id="{00000000-0008-0000-0300-00007501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4" name="太陽 373">
          <a:extLst>
            <a:ext uri="{FF2B5EF4-FFF2-40B4-BE49-F238E27FC236}">
              <a16:creationId xmlns:a16="http://schemas.microsoft.com/office/drawing/2014/main" id="{00000000-0008-0000-0300-00007601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5" name="月 374">
          <a:extLst>
            <a:ext uri="{FF2B5EF4-FFF2-40B4-BE49-F238E27FC236}">
              <a16:creationId xmlns:a16="http://schemas.microsoft.com/office/drawing/2014/main" id="{00000000-0008-0000-0300-00007701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6" name="太陽 375">
          <a:extLst>
            <a:ext uri="{FF2B5EF4-FFF2-40B4-BE49-F238E27FC236}">
              <a16:creationId xmlns:a16="http://schemas.microsoft.com/office/drawing/2014/main" id="{00000000-0008-0000-0300-00007801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7" name="月 376">
          <a:extLst>
            <a:ext uri="{FF2B5EF4-FFF2-40B4-BE49-F238E27FC236}">
              <a16:creationId xmlns:a16="http://schemas.microsoft.com/office/drawing/2014/main" id="{00000000-0008-0000-0300-00007901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8" name="太陽 377">
          <a:extLst>
            <a:ext uri="{FF2B5EF4-FFF2-40B4-BE49-F238E27FC236}">
              <a16:creationId xmlns:a16="http://schemas.microsoft.com/office/drawing/2014/main" id="{00000000-0008-0000-0300-00007A01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9" name="月 378">
          <a:extLst>
            <a:ext uri="{FF2B5EF4-FFF2-40B4-BE49-F238E27FC236}">
              <a16:creationId xmlns:a16="http://schemas.microsoft.com/office/drawing/2014/main" id="{00000000-0008-0000-0300-00007B01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80" name="太陽 379">
          <a:extLst>
            <a:ext uri="{FF2B5EF4-FFF2-40B4-BE49-F238E27FC236}">
              <a16:creationId xmlns:a16="http://schemas.microsoft.com/office/drawing/2014/main" id="{00000000-0008-0000-0300-00007C01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81" name="月 380">
          <a:extLst>
            <a:ext uri="{FF2B5EF4-FFF2-40B4-BE49-F238E27FC236}">
              <a16:creationId xmlns:a16="http://schemas.microsoft.com/office/drawing/2014/main" id="{00000000-0008-0000-0300-00007D01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2" name="太陽 381">
          <a:extLst>
            <a:ext uri="{FF2B5EF4-FFF2-40B4-BE49-F238E27FC236}">
              <a16:creationId xmlns:a16="http://schemas.microsoft.com/office/drawing/2014/main" id="{00000000-0008-0000-0300-00007E01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3" name="月 382">
          <a:extLst>
            <a:ext uri="{FF2B5EF4-FFF2-40B4-BE49-F238E27FC236}">
              <a16:creationId xmlns:a16="http://schemas.microsoft.com/office/drawing/2014/main" id="{00000000-0008-0000-0300-00007F01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0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1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6" name="太陽 385">
          <a:extLst>
            <a:ext uri="{FF2B5EF4-FFF2-40B4-BE49-F238E27FC236}">
              <a16:creationId xmlns:a16="http://schemas.microsoft.com/office/drawing/2014/main" id="{00000000-0008-0000-0300-000082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7" name="月 386">
          <a:extLst>
            <a:ext uri="{FF2B5EF4-FFF2-40B4-BE49-F238E27FC236}">
              <a16:creationId xmlns:a16="http://schemas.microsoft.com/office/drawing/2014/main" id="{00000000-0008-0000-0300-000083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8" name="太陽 387">
          <a:extLst>
            <a:ext uri="{FF2B5EF4-FFF2-40B4-BE49-F238E27FC236}">
              <a16:creationId xmlns:a16="http://schemas.microsoft.com/office/drawing/2014/main" id="{00000000-0008-0000-0300-00008401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9" name="月 388">
          <a:extLst>
            <a:ext uri="{FF2B5EF4-FFF2-40B4-BE49-F238E27FC236}">
              <a16:creationId xmlns:a16="http://schemas.microsoft.com/office/drawing/2014/main" id="{00000000-0008-0000-0300-00008501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90" name="太陽 389">
          <a:extLst>
            <a:ext uri="{FF2B5EF4-FFF2-40B4-BE49-F238E27FC236}">
              <a16:creationId xmlns:a16="http://schemas.microsoft.com/office/drawing/2014/main" id="{00000000-0008-0000-0300-00008601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91" name="月 390">
          <a:extLst>
            <a:ext uri="{FF2B5EF4-FFF2-40B4-BE49-F238E27FC236}">
              <a16:creationId xmlns:a16="http://schemas.microsoft.com/office/drawing/2014/main" id="{00000000-0008-0000-0300-00008701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2" name="太陽 391">
          <a:extLst>
            <a:ext uri="{FF2B5EF4-FFF2-40B4-BE49-F238E27FC236}">
              <a16:creationId xmlns:a16="http://schemas.microsoft.com/office/drawing/2014/main" id="{00000000-0008-0000-0300-00008801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3" name="月 392">
          <a:extLst>
            <a:ext uri="{FF2B5EF4-FFF2-40B4-BE49-F238E27FC236}">
              <a16:creationId xmlns:a16="http://schemas.microsoft.com/office/drawing/2014/main" id="{00000000-0008-0000-0300-00008901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4" name="太陽 393">
          <a:extLst>
            <a:ext uri="{FF2B5EF4-FFF2-40B4-BE49-F238E27FC236}">
              <a16:creationId xmlns:a16="http://schemas.microsoft.com/office/drawing/2014/main" id="{00000000-0008-0000-0300-00008A01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5" name="月 394">
          <a:extLst>
            <a:ext uri="{FF2B5EF4-FFF2-40B4-BE49-F238E27FC236}">
              <a16:creationId xmlns:a16="http://schemas.microsoft.com/office/drawing/2014/main" id="{00000000-0008-0000-0300-00008B01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6" name="太陽 395">
          <a:extLst>
            <a:ext uri="{FF2B5EF4-FFF2-40B4-BE49-F238E27FC236}">
              <a16:creationId xmlns:a16="http://schemas.microsoft.com/office/drawing/2014/main" id="{00000000-0008-0000-0300-00008C01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7" name="月 396">
          <a:extLst>
            <a:ext uri="{FF2B5EF4-FFF2-40B4-BE49-F238E27FC236}">
              <a16:creationId xmlns:a16="http://schemas.microsoft.com/office/drawing/2014/main" id="{00000000-0008-0000-0300-00008D01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8" name="太陽 397">
          <a:extLst>
            <a:ext uri="{FF2B5EF4-FFF2-40B4-BE49-F238E27FC236}">
              <a16:creationId xmlns:a16="http://schemas.microsoft.com/office/drawing/2014/main" id="{00000000-0008-0000-0300-00008E01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9" name="月 398">
          <a:extLst>
            <a:ext uri="{FF2B5EF4-FFF2-40B4-BE49-F238E27FC236}">
              <a16:creationId xmlns:a16="http://schemas.microsoft.com/office/drawing/2014/main" id="{00000000-0008-0000-0300-00008F01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00" name="太陽 399">
          <a:extLst>
            <a:ext uri="{FF2B5EF4-FFF2-40B4-BE49-F238E27FC236}">
              <a16:creationId xmlns:a16="http://schemas.microsoft.com/office/drawing/2014/main" id="{00000000-0008-0000-0300-00009001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01" name="月 400">
          <a:extLst>
            <a:ext uri="{FF2B5EF4-FFF2-40B4-BE49-F238E27FC236}">
              <a16:creationId xmlns:a16="http://schemas.microsoft.com/office/drawing/2014/main" id="{00000000-0008-0000-0300-00009101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2" name="太陽 401">
          <a:extLst>
            <a:ext uri="{FF2B5EF4-FFF2-40B4-BE49-F238E27FC236}">
              <a16:creationId xmlns:a16="http://schemas.microsoft.com/office/drawing/2014/main" id="{00000000-0008-0000-0300-00009201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3" name="月 402">
          <a:extLst>
            <a:ext uri="{FF2B5EF4-FFF2-40B4-BE49-F238E27FC236}">
              <a16:creationId xmlns:a16="http://schemas.microsoft.com/office/drawing/2014/main" id="{00000000-0008-0000-0300-00009301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4" name="太陽 403">
          <a:extLst>
            <a:ext uri="{FF2B5EF4-FFF2-40B4-BE49-F238E27FC236}">
              <a16:creationId xmlns:a16="http://schemas.microsoft.com/office/drawing/2014/main" id="{00000000-0008-0000-0300-00009401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5" name="月 404">
          <a:extLst>
            <a:ext uri="{FF2B5EF4-FFF2-40B4-BE49-F238E27FC236}">
              <a16:creationId xmlns:a16="http://schemas.microsoft.com/office/drawing/2014/main" id="{00000000-0008-0000-0300-00009501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6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7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8" name="太陽 407">
          <a:extLst>
            <a:ext uri="{FF2B5EF4-FFF2-40B4-BE49-F238E27FC236}">
              <a16:creationId xmlns:a16="http://schemas.microsoft.com/office/drawing/2014/main" id="{00000000-0008-0000-0300-000098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9" name="月 408">
          <a:extLst>
            <a:ext uri="{FF2B5EF4-FFF2-40B4-BE49-F238E27FC236}">
              <a16:creationId xmlns:a16="http://schemas.microsoft.com/office/drawing/2014/main" id="{00000000-0008-0000-0300-000099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10" name="太陽 409">
          <a:extLst>
            <a:ext uri="{FF2B5EF4-FFF2-40B4-BE49-F238E27FC236}">
              <a16:creationId xmlns:a16="http://schemas.microsoft.com/office/drawing/2014/main" id="{00000000-0008-0000-0300-00009A01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11" name="月 410">
          <a:extLst>
            <a:ext uri="{FF2B5EF4-FFF2-40B4-BE49-F238E27FC236}">
              <a16:creationId xmlns:a16="http://schemas.microsoft.com/office/drawing/2014/main" id="{00000000-0008-0000-0300-00009B01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2" name="太陽 411">
          <a:extLst>
            <a:ext uri="{FF2B5EF4-FFF2-40B4-BE49-F238E27FC236}">
              <a16:creationId xmlns:a16="http://schemas.microsoft.com/office/drawing/2014/main" id="{00000000-0008-0000-0300-00009C01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3" name="月 412">
          <a:extLst>
            <a:ext uri="{FF2B5EF4-FFF2-40B4-BE49-F238E27FC236}">
              <a16:creationId xmlns:a16="http://schemas.microsoft.com/office/drawing/2014/main" id="{00000000-0008-0000-0300-00009D01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4" name="太陽 413">
          <a:extLst>
            <a:ext uri="{FF2B5EF4-FFF2-40B4-BE49-F238E27FC236}">
              <a16:creationId xmlns:a16="http://schemas.microsoft.com/office/drawing/2014/main" id="{00000000-0008-0000-0300-00009E01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5" name="月 414">
          <a:extLst>
            <a:ext uri="{FF2B5EF4-FFF2-40B4-BE49-F238E27FC236}">
              <a16:creationId xmlns:a16="http://schemas.microsoft.com/office/drawing/2014/main" id="{00000000-0008-0000-0300-00009F01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6" name="太陽 415">
          <a:extLst>
            <a:ext uri="{FF2B5EF4-FFF2-40B4-BE49-F238E27FC236}">
              <a16:creationId xmlns:a16="http://schemas.microsoft.com/office/drawing/2014/main" id="{00000000-0008-0000-0300-0000A001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7" name="月 416">
          <a:extLst>
            <a:ext uri="{FF2B5EF4-FFF2-40B4-BE49-F238E27FC236}">
              <a16:creationId xmlns:a16="http://schemas.microsoft.com/office/drawing/2014/main" id="{00000000-0008-0000-0300-0000A101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8" name="太陽 417">
          <a:extLst>
            <a:ext uri="{FF2B5EF4-FFF2-40B4-BE49-F238E27FC236}">
              <a16:creationId xmlns:a16="http://schemas.microsoft.com/office/drawing/2014/main" id="{00000000-0008-0000-0300-0000A201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9" name="月 418">
          <a:extLst>
            <a:ext uri="{FF2B5EF4-FFF2-40B4-BE49-F238E27FC236}">
              <a16:creationId xmlns:a16="http://schemas.microsoft.com/office/drawing/2014/main" id="{00000000-0008-0000-0300-0000A301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20" name="太陽 419">
          <a:extLst>
            <a:ext uri="{FF2B5EF4-FFF2-40B4-BE49-F238E27FC236}">
              <a16:creationId xmlns:a16="http://schemas.microsoft.com/office/drawing/2014/main" id="{00000000-0008-0000-0300-0000A401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21" name="月 420">
          <a:extLst>
            <a:ext uri="{FF2B5EF4-FFF2-40B4-BE49-F238E27FC236}">
              <a16:creationId xmlns:a16="http://schemas.microsoft.com/office/drawing/2014/main" id="{00000000-0008-0000-0300-0000A501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2" name="太陽 421">
          <a:extLst>
            <a:ext uri="{FF2B5EF4-FFF2-40B4-BE49-F238E27FC236}">
              <a16:creationId xmlns:a16="http://schemas.microsoft.com/office/drawing/2014/main" id="{00000000-0008-0000-0300-0000A601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3" name="月 422">
          <a:extLst>
            <a:ext uri="{FF2B5EF4-FFF2-40B4-BE49-F238E27FC236}">
              <a16:creationId xmlns:a16="http://schemas.microsoft.com/office/drawing/2014/main" id="{00000000-0008-0000-0300-0000A701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4" name="太陽 423">
          <a:extLst>
            <a:ext uri="{FF2B5EF4-FFF2-40B4-BE49-F238E27FC236}">
              <a16:creationId xmlns:a16="http://schemas.microsoft.com/office/drawing/2014/main" id="{00000000-0008-0000-0300-0000A801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5" name="月 424">
          <a:extLst>
            <a:ext uri="{FF2B5EF4-FFF2-40B4-BE49-F238E27FC236}">
              <a16:creationId xmlns:a16="http://schemas.microsoft.com/office/drawing/2014/main" id="{00000000-0008-0000-0300-0000A901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6" name="太陽 425">
          <a:extLst>
            <a:ext uri="{FF2B5EF4-FFF2-40B4-BE49-F238E27FC236}">
              <a16:creationId xmlns:a16="http://schemas.microsoft.com/office/drawing/2014/main" id="{00000000-0008-0000-0300-0000AA01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7" name="月 426">
          <a:extLst>
            <a:ext uri="{FF2B5EF4-FFF2-40B4-BE49-F238E27FC236}">
              <a16:creationId xmlns:a16="http://schemas.microsoft.com/office/drawing/2014/main" id="{00000000-0008-0000-0300-0000AB01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C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D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30" name="太陽 429">
          <a:extLst>
            <a:ext uri="{FF2B5EF4-FFF2-40B4-BE49-F238E27FC236}">
              <a16:creationId xmlns:a16="http://schemas.microsoft.com/office/drawing/2014/main" id="{00000000-0008-0000-0300-0000AE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31" name="月 430">
          <a:extLst>
            <a:ext uri="{FF2B5EF4-FFF2-40B4-BE49-F238E27FC236}">
              <a16:creationId xmlns:a16="http://schemas.microsoft.com/office/drawing/2014/main" id="{00000000-0008-0000-0300-0000AF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2" name="太陽 431">
          <a:extLst>
            <a:ext uri="{FF2B5EF4-FFF2-40B4-BE49-F238E27FC236}">
              <a16:creationId xmlns:a16="http://schemas.microsoft.com/office/drawing/2014/main" id="{00000000-0008-0000-0300-0000B001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3" name="月 432">
          <a:extLst>
            <a:ext uri="{FF2B5EF4-FFF2-40B4-BE49-F238E27FC236}">
              <a16:creationId xmlns:a16="http://schemas.microsoft.com/office/drawing/2014/main" id="{00000000-0008-0000-0300-0000B101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4" name="太陽 433">
          <a:extLst>
            <a:ext uri="{FF2B5EF4-FFF2-40B4-BE49-F238E27FC236}">
              <a16:creationId xmlns:a16="http://schemas.microsoft.com/office/drawing/2014/main" id="{00000000-0008-0000-0300-0000B201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5" name="月 434">
          <a:extLst>
            <a:ext uri="{FF2B5EF4-FFF2-40B4-BE49-F238E27FC236}">
              <a16:creationId xmlns:a16="http://schemas.microsoft.com/office/drawing/2014/main" id="{00000000-0008-0000-0300-0000B301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6" name="太陽 435">
          <a:extLst>
            <a:ext uri="{FF2B5EF4-FFF2-40B4-BE49-F238E27FC236}">
              <a16:creationId xmlns:a16="http://schemas.microsoft.com/office/drawing/2014/main" id="{00000000-0008-0000-0300-0000B401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7" name="月 436">
          <a:extLst>
            <a:ext uri="{FF2B5EF4-FFF2-40B4-BE49-F238E27FC236}">
              <a16:creationId xmlns:a16="http://schemas.microsoft.com/office/drawing/2014/main" id="{00000000-0008-0000-0300-0000B501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8" name="太陽 437">
          <a:extLst>
            <a:ext uri="{FF2B5EF4-FFF2-40B4-BE49-F238E27FC236}">
              <a16:creationId xmlns:a16="http://schemas.microsoft.com/office/drawing/2014/main" id="{00000000-0008-0000-0300-0000B601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9" name="月 438">
          <a:extLst>
            <a:ext uri="{FF2B5EF4-FFF2-40B4-BE49-F238E27FC236}">
              <a16:creationId xmlns:a16="http://schemas.microsoft.com/office/drawing/2014/main" id="{00000000-0008-0000-0300-0000B701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40" name="太陽 439">
          <a:extLst>
            <a:ext uri="{FF2B5EF4-FFF2-40B4-BE49-F238E27FC236}">
              <a16:creationId xmlns:a16="http://schemas.microsoft.com/office/drawing/2014/main" id="{00000000-0008-0000-0300-0000B801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41" name="月 440">
          <a:extLst>
            <a:ext uri="{FF2B5EF4-FFF2-40B4-BE49-F238E27FC236}">
              <a16:creationId xmlns:a16="http://schemas.microsoft.com/office/drawing/2014/main" id="{00000000-0008-0000-0300-0000B901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2" name="太陽 441">
          <a:extLst>
            <a:ext uri="{FF2B5EF4-FFF2-40B4-BE49-F238E27FC236}">
              <a16:creationId xmlns:a16="http://schemas.microsoft.com/office/drawing/2014/main" id="{00000000-0008-0000-0300-0000BA01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3" name="月 442">
          <a:extLst>
            <a:ext uri="{FF2B5EF4-FFF2-40B4-BE49-F238E27FC236}">
              <a16:creationId xmlns:a16="http://schemas.microsoft.com/office/drawing/2014/main" id="{00000000-0008-0000-0300-0000BB01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4" name="太陽 443">
          <a:extLst>
            <a:ext uri="{FF2B5EF4-FFF2-40B4-BE49-F238E27FC236}">
              <a16:creationId xmlns:a16="http://schemas.microsoft.com/office/drawing/2014/main" id="{00000000-0008-0000-0300-0000BC01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5" name="月 444">
          <a:extLst>
            <a:ext uri="{FF2B5EF4-FFF2-40B4-BE49-F238E27FC236}">
              <a16:creationId xmlns:a16="http://schemas.microsoft.com/office/drawing/2014/main" id="{00000000-0008-0000-0300-0000BD01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6" name="太陽 445">
          <a:extLst>
            <a:ext uri="{FF2B5EF4-FFF2-40B4-BE49-F238E27FC236}">
              <a16:creationId xmlns:a16="http://schemas.microsoft.com/office/drawing/2014/main" id="{00000000-0008-0000-0300-0000BE01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7" name="月 446">
          <a:extLst>
            <a:ext uri="{FF2B5EF4-FFF2-40B4-BE49-F238E27FC236}">
              <a16:creationId xmlns:a16="http://schemas.microsoft.com/office/drawing/2014/main" id="{00000000-0008-0000-0300-0000BF01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8" name="太陽 447">
          <a:extLst>
            <a:ext uri="{FF2B5EF4-FFF2-40B4-BE49-F238E27FC236}">
              <a16:creationId xmlns:a16="http://schemas.microsoft.com/office/drawing/2014/main" id="{00000000-0008-0000-0300-0000C001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9" name="月 448">
          <a:extLst>
            <a:ext uri="{FF2B5EF4-FFF2-40B4-BE49-F238E27FC236}">
              <a16:creationId xmlns:a16="http://schemas.microsoft.com/office/drawing/2014/main" id="{00000000-0008-0000-0300-0000C101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2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3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2" name="太陽 451">
          <a:extLst>
            <a:ext uri="{FF2B5EF4-FFF2-40B4-BE49-F238E27FC236}">
              <a16:creationId xmlns:a16="http://schemas.microsoft.com/office/drawing/2014/main" id="{00000000-0008-0000-0300-0000C4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3" name="月 452">
          <a:extLst>
            <a:ext uri="{FF2B5EF4-FFF2-40B4-BE49-F238E27FC236}">
              <a16:creationId xmlns:a16="http://schemas.microsoft.com/office/drawing/2014/main" id="{00000000-0008-0000-0300-0000C5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4" name="太陽 453">
          <a:extLst>
            <a:ext uri="{FF2B5EF4-FFF2-40B4-BE49-F238E27FC236}">
              <a16:creationId xmlns:a16="http://schemas.microsoft.com/office/drawing/2014/main" id="{00000000-0008-0000-0300-0000C601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5" name="月 454">
          <a:extLst>
            <a:ext uri="{FF2B5EF4-FFF2-40B4-BE49-F238E27FC236}">
              <a16:creationId xmlns:a16="http://schemas.microsoft.com/office/drawing/2014/main" id="{00000000-0008-0000-0300-0000C701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6" name="太陽 455">
          <a:extLst>
            <a:ext uri="{FF2B5EF4-FFF2-40B4-BE49-F238E27FC236}">
              <a16:creationId xmlns:a16="http://schemas.microsoft.com/office/drawing/2014/main" id="{00000000-0008-0000-0300-0000C801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7" name="月 456">
          <a:extLst>
            <a:ext uri="{FF2B5EF4-FFF2-40B4-BE49-F238E27FC236}">
              <a16:creationId xmlns:a16="http://schemas.microsoft.com/office/drawing/2014/main" id="{00000000-0008-0000-0300-0000C901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8" name="太陽 457">
          <a:extLst>
            <a:ext uri="{FF2B5EF4-FFF2-40B4-BE49-F238E27FC236}">
              <a16:creationId xmlns:a16="http://schemas.microsoft.com/office/drawing/2014/main" id="{00000000-0008-0000-0300-0000CA01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9" name="月 458">
          <a:extLst>
            <a:ext uri="{FF2B5EF4-FFF2-40B4-BE49-F238E27FC236}">
              <a16:creationId xmlns:a16="http://schemas.microsoft.com/office/drawing/2014/main" id="{00000000-0008-0000-0300-0000CB01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60" name="太陽 459">
          <a:extLst>
            <a:ext uri="{FF2B5EF4-FFF2-40B4-BE49-F238E27FC236}">
              <a16:creationId xmlns:a16="http://schemas.microsoft.com/office/drawing/2014/main" id="{00000000-0008-0000-0300-0000CC01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61" name="月 460">
          <a:extLst>
            <a:ext uri="{FF2B5EF4-FFF2-40B4-BE49-F238E27FC236}">
              <a16:creationId xmlns:a16="http://schemas.microsoft.com/office/drawing/2014/main" id="{00000000-0008-0000-0300-0000CD01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2" name="太陽 461">
          <a:extLst>
            <a:ext uri="{FF2B5EF4-FFF2-40B4-BE49-F238E27FC236}">
              <a16:creationId xmlns:a16="http://schemas.microsoft.com/office/drawing/2014/main" id="{00000000-0008-0000-0300-0000CE01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3" name="月 462">
          <a:extLst>
            <a:ext uri="{FF2B5EF4-FFF2-40B4-BE49-F238E27FC236}">
              <a16:creationId xmlns:a16="http://schemas.microsoft.com/office/drawing/2014/main" id="{00000000-0008-0000-0300-0000CF01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4" name="太陽 463">
          <a:extLst>
            <a:ext uri="{FF2B5EF4-FFF2-40B4-BE49-F238E27FC236}">
              <a16:creationId xmlns:a16="http://schemas.microsoft.com/office/drawing/2014/main" id="{00000000-0008-0000-0300-0000D001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5" name="月 464">
          <a:extLst>
            <a:ext uri="{FF2B5EF4-FFF2-40B4-BE49-F238E27FC236}">
              <a16:creationId xmlns:a16="http://schemas.microsoft.com/office/drawing/2014/main" id="{00000000-0008-0000-0300-0000D101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6" name="太陽 465">
          <a:extLst>
            <a:ext uri="{FF2B5EF4-FFF2-40B4-BE49-F238E27FC236}">
              <a16:creationId xmlns:a16="http://schemas.microsoft.com/office/drawing/2014/main" id="{00000000-0008-0000-0300-0000D201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7" name="月 466">
          <a:extLst>
            <a:ext uri="{FF2B5EF4-FFF2-40B4-BE49-F238E27FC236}">
              <a16:creationId xmlns:a16="http://schemas.microsoft.com/office/drawing/2014/main" id="{00000000-0008-0000-0300-0000D301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8" name="太陽 467">
          <a:extLst>
            <a:ext uri="{FF2B5EF4-FFF2-40B4-BE49-F238E27FC236}">
              <a16:creationId xmlns:a16="http://schemas.microsoft.com/office/drawing/2014/main" id="{00000000-0008-0000-0300-0000D401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9" name="月 468">
          <a:extLst>
            <a:ext uri="{FF2B5EF4-FFF2-40B4-BE49-F238E27FC236}">
              <a16:creationId xmlns:a16="http://schemas.microsoft.com/office/drawing/2014/main" id="{00000000-0008-0000-0300-0000D501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70" name="太陽 469">
          <a:extLst>
            <a:ext uri="{FF2B5EF4-FFF2-40B4-BE49-F238E27FC236}">
              <a16:creationId xmlns:a16="http://schemas.microsoft.com/office/drawing/2014/main" id="{00000000-0008-0000-0300-0000D601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71" name="月 470">
          <a:extLst>
            <a:ext uri="{FF2B5EF4-FFF2-40B4-BE49-F238E27FC236}">
              <a16:creationId xmlns:a16="http://schemas.microsoft.com/office/drawing/2014/main" id="{00000000-0008-0000-0300-0000D701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8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9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4" name="太陽 473">
          <a:extLst>
            <a:ext uri="{FF2B5EF4-FFF2-40B4-BE49-F238E27FC236}">
              <a16:creationId xmlns:a16="http://schemas.microsoft.com/office/drawing/2014/main" id="{00000000-0008-0000-0300-0000DA01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5" name="月 474">
          <a:extLst>
            <a:ext uri="{FF2B5EF4-FFF2-40B4-BE49-F238E27FC236}">
              <a16:creationId xmlns:a16="http://schemas.microsoft.com/office/drawing/2014/main" id="{00000000-0008-0000-0300-0000DB01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6" name="太陽 475">
          <a:extLst>
            <a:ext uri="{FF2B5EF4-FFF2-40B4-BE49-F238E27FC236}">
              <a16:creationId xmlns:a16="http://schemas.microsoft.com/office/drawing/2014/main" id="{00000000-0008-0000-0300-0000DC01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7" name="月 476">
          <a:extLst>
            <a:ext uri="{FF2B5EF4-FFF2-40B4-BE49-F238E27FC236}">
              <a16:creationId xmlns:a16="http://schemas.microsoft.com/office/drawing/2014/main" id="{00000000-0008-0000-0300-0000DD01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8" name="太陽 477">
          <a:extLst>
            <a:ext uri="{FF2B5EF4-FFF2-40B4-BE49-F238E27FC236}">
              <a16:creationId xmlns:a16="http://schemas.microsoft.com/office/drawing/2014/main" id="{00000000-0008-0000-0300-0000DE01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9" name="月 478">
          <a:extLst>
            <a:ext uri="{FF2B5EF4-FFF2-40B4-BE49-F238E27FC236}">
              <a16:creationId xmlns:a16="http://schemas.microsoft.com/office/drawing/2014/main" id="{00000000-0008-0000-0300-0000DF01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80" name="太陽 479">
          <a:extLst>
            <a:ext uri="{FF2B5EF4-FFF2-40B4-BE49-F238E27FC236}">
              <a16:creationId xmlns:a16="http://schemas.microsoft.com/office/drawing/2014/main" id="{00000000-0008-0000-0300-0000E001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81" name="月 480">
          <a:extLst>
            <a:ext uri="{FF2B5EF4-FFF2-40B4-BE49-F238E27FC236}">
              <a16:creationId xmlns:a16="http://schemas.microsoft.com/office/drawing/2014/main" id="{00000000-0008-0000-0300-0000E101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2" name="太陽 481">
          <a:extLst>
            <a:ext uri="{FF2B5EF4-FFF2-40B4-BE49-F238E27FC236}">
              <a16:creationId xmlns:a16="http://schemas.microsoft.com/office/drawing/2014/main" id="{00000000-0008-0000-0300-0000E201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3" name="月 482">
          <a:extLst>
            <a:ext uri="{FF2B5EF4-FFF2-40B4-BE49-F238E27FC236}">
              <a16:creationId xmlns:a16="http://schemas.microsoft.com/office/drawing/2014/main" id="{00000000-0008-0000-0300-0000E301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4" name="太陽 483">
          <a:extLst>
            <a:ext uri="{FF2B5EF4-FFF2-40B4-BE49-F238E27FC236}">
              <a16:creationId xmlns:a16="http://schemas.microsoft.com/office/drawing/2014/main" id="{00000000-0008-0000-0300-0000E401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5" name="月 484">
          <a:extLst>
            <a:ext uri="{FF2B5EF4-FFF2-40B4-BE49-F238E27FC236}">
              <a16:creationId xmlns:a16="http://schemas.microsoft.com/office/drawing/2014/main" id="{00000000-0008-0000-0300-0000E501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6" name="太陽 485">
          <a:extLst>
            <a:ext uri="{FF2B5EF4-FFF2-40B4-BE49-F238E27FC236}">
              <a16:creationId xmlns:a16="http://schemas.microsoft.com/office/drawing/2014/main" id="{00000000-0008-0000-0300-0000E601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7" name="月 486">
          <a:extLst>
            <a:ext uri="{FF2B5EF4-FFF2-40B4-BE49-F238E27FC236}">
              <a16:creationId xmlns:a16="http://schemas.microsoft.com/office/drawing/2014/main" id="{00000000-0008-0000-0300-0000E701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8" name="太陽 487">
          <a:extLst>
            <a:ext uri="{FF2B5EF4-FFF2-40B4-BE49-F238E27FC236}">
              <a16:creationId xmlns:a16="http://schemas.microsoft.com/office/drawing/2014/main" id="{00000000-0008-0000-0300-0000E801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9" name="月 488">
          <a:extLst>
            <a:ext uri="{FF2B5EF4-FFF2-40B4-BE49-F238E27FC236}">
              <a16:creationId xmlns:a16="http://schemas.microsoft.com/office/drawing/2014/main" id="{00000000-0008-0000-0300-0000E901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90" name="太陽 489">
          <a:extLst>
            <a:ext uri="{FF2B5EF4-FFF2-40B4-BE49-F238E27FC236}">
              <a16:creationId xmlns:a16="http://schemas.microsoft.com/office/drawing/2014/main" id="{00000000-0008-0000-0300-0000EA01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91" name="月 490">
          <a:extLst>
            <a:ext uri="{FF2B5EF4-FFF2-40B4-BE49-F238E27FC236}">
              <a16:creationId xmlns:a16="http://schemas.microsoft.com/office/drawing/2014/main" id="{00000000-0008-0000-0300-0000EB01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2" name="太陽 491">
          <a:extLst>
            <a:ext uri="{FF2B5EF4-FFF2-40B4-BE49-F238E27FC236}">
              <a16:creationId xmlns:a16="http://schemas.microsoft.com/office/drawing/2014/main" id="{00000000-0008-0000-0300-0000EC01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3" name="月 492">
          <a:extLst>
            <a:ext uri="{FF2B5EF4-FFF2-40B4-BE49-F238E27FC236}">
              <a16:creationId xmlns:a16="http://schemas.microsoft.com/office/drawing/2014/main" id="{00000000-0008-0000-0300-0000ED01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EE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EF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6" name="太陽 495">
          <a:extLst>
            <a:ext uri="{FF2B5EF4-FFF2-40B4-BE49-F238E27FC236}">
              <a16:creationId xmlns:a16="http://schemas.microsoft.com/office/drawing/2014/main" id="{00000000-0008-0000-0300-0000F001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7" name="月 496">
          <a:extLst>
            <a:ext uri="{FF2B5EF4-FFF2-40B4-BE49-F238E27FC236}">
              <a16:creationId xmlns:a16="http://schemas.microsoft.com/office/drawing/2014/main" id="{00000000-0008-0000-0300-0000F101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8" name="太陽 497">
          <a:extLst>
            <a:ext uri="{FF2B5EF4-FFF2-40B4-BE49-F238E27FC236}">
              <a16:creationId xmlns:a16="http://schemas.microsoft.com/office/drawing/2014/main" id="{00000000-0008-0000-0300-0000F201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9" name="月 498">
          <a:extLst>
            <a:ext uri="{FF2B5EF4-FFF2-40B4-BE49-F238E27FC236}">
              <a16:creationId xmlns:a16="http://schemas.microsoft.com/office/drawing/2014/main" id="{00000000-0008-0000-0300-0000F301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00" name="太陽 499">
          <a:extLst>
            <a:ext uri="{FF2B5EF4-FFF2-40B4-BE49-F238E27FC236}">
              <a16:creationId xmlns:a16="http://schemas.microsoft.com/office/drawing/2014/main" id="{00000000-0008-0000-0300-0000F401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01" name="月 500">
          <a:extLst>
            <a:ext uri="{FF2B5EF4-FFF2-40B4-BE49-F238E27FC236}">
              <a16:creationId xmlns:a16="http://schemas.microsoft.com/office/drawing/2014/main" id="{00000000-0008-0000-0300-0000F501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2" name="太陽 501">
          <a:extLst>
            <a:ext uri="{FF2B5EF4-FFF2-40B4-BE49-F238E27FC236}">
              <a16:creationId xmlns:a16="http://schemas.microsoft.com/office/drawing/2014/main" id="{00000000-0008-0000-0300-0000F601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3" name="月 502">
          <a:extLst>
            <a:ext uri="{FF2B5EF4-FFF2-40B4-BE49-F238E27FC236}">
              <a16:creationId xmlns:a16="http://schemas.microsoft.com/office/drawing/2014/main" id="{00000000-0008-0000-0300-0000F701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4" name="太陽 503">
          <a:extLst>
            <a:ext uri="{FF2B5EF4-FFF2-40B4-BE49-F238E27FC236}">
              <a16:creationId xmlns:a16="http://schemas.microsoft.com/office/drawing/2014/main" id="{00000000-0008-0000-0300-0000F801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5" name="月 504">
          <a:extLst>
            <a:ext uri="{FF2B5EF4-FFF2-40B4-BE49-F238E27FC236}">
              <a16:creationId xmlns:a16="http://schemas.microsoft.com/office/drawing/2014/main" id="{00000000-0008-0000-0300-0000F901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6" name="太陽 505">
          <a:extLst>
            <a:ext uri="{FF2B5EF4-FFF2-40B4-BE49-F238E27FC236}">
              <a16:creationId xmlns:a16="http://schemas.microsoft.com/office/drawing/2014/main" id="{00000000-0008-0000-0300-0000FA01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7" name="月 506">
          <a:extLst>
            <a:ext uri="{FF2B5EF4-FFF2-40B4-BE49-F238E27FC236}">
              <a16:creationId xmlns:a16="http://schemas.microsoft.com/office/drawing/2014/main" id="{00000000-0008-0000-0300-0000FB01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8" name="太陽 507">
          <a:extLst>
            <a:ext uri="{FF2B5EF4-FFF2-40B4-BE49-F238E27FC236}">
              <a16:creationId xmlns:a16="http://schemas.microsoft.com/office/drawing/2014/main" id="{00000000-0008-0000-0300-0000FC01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9" name="月 508">
          <a:extLst>
            <a:ext uri="{FF2B5EF4-FFF2-40B4-BE49-F238E27FC236}">
              <a16:creationId xmlns:a16="http://schemas.microsoft.com/office/drawing/2014/main" id="{00000000-0008-0000-0300-0000FD01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10" name="太陽 509">
          <a:extLst>
            <a:ext uri="{FF2B5EF4-FFF2-40B4-BE49-F238E27FC236}">
              <a16:creationId xmlns:a16="http://schemas.microsoft.com/office/drawing/2014/main" id="{00000000-0008-0000-0300-0000FE01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11" name="月 510">
          <a:extLst>
            <a:ext uri="{FF2B5EF4-FFF2-40B4-BE49-F238E27FC236}">
              <a16:creationId xmlns:a16="http://schemas.microsoft.com/office/drawing/2014/main" id="{00000000-0008-0000-0300-0000FF01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2" name="太陽 511">
          <a:extLst>
            <a:ext uri="{FF2B5EF4-FFF2-40B4-BE49-F238E27FC236}">
              <a16:creationId xmlns:a16="http://schemas.microsoft.com/office/drawing/2014/main" id="{00000000-0008-0000-0300-00000002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3" name="月 512">
          <a:extLst>
            <a:ext uri="{FF2B5EF4-FFF2-40B4-BE49-F238E27FC236}">
              <a16:creationId xmlns:a16="http://schemas.microsoft.com/office/drawing/2014/main" id="{00000000-0008-0000-0300-00000102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4" name="太陽 513">
          <a:extLst>
            <a:ext uri="{FF2B5EF4-FFF2-40B4-BE49-F238E27FC236}">
              <a16:creationId xmlns:a16="http://schemas.microsoft.com/office/drawing/2014/main" id="{00000000-0008-0000-0300-00000202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5" name="月 514">
          <a:extLst>
            <a:ext uri="{FF2B5EF4-FFF2-40B4-BE49-F238E27FC236}">
              <a16:creationId xmlns:a16="http://schemas.microsoft.com/office/drawing/2014/main" id="{00000000-0008-0000-0300-00000302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4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5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8" name="太陽 517">
          <a:extLst>
            <a:ext uri="{FF2B5EF4-FFF2-40B4-BE49-F238E27FC236}">
              <a16:creationId xmlns:a16="http://schemas.microsoft.com/office/drawing/2014/main" id="{00000000-0008-0000-0300-000006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9" name="月 518">
          <a:extLst>
            <a:ext uri="{FF2B5EF4-FFF2-40B4-BE49-F238E27FC236}">
              <a16:creationId xmlns:a16="http://schemas.microsoft.com/office/drawing/2014/main" id="{00000000-0008-0000-0300-000007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20" name="太陽 519">
          <a:extLst>
            <a:ext uri="{FF2B5EF4-FFF2-40B4-BE49-F238E27FC236}">
              <a16:creationId xmlns:a16="http://schemas.microsoft.com/office/drawing/2014/main" id="{00000000-0008-0000-0300-00000802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21" name="月 520">
          <a:extLst>
            <a:ext uri="{FF2B5EF4-FFF2-40B4-BE49-F238E27FC236}">
              <a16:creationId xmlns:a16="http://schemas.microsoft.com/office/drawing/2014/main" id="{00000000-0008-0000-0300-00000902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2" name="太陽 521">
          <a:extLst>
            <a:ext uri="{FF2B5EF4-FFF2-40B4-BE49-F238E27FC236}">
              <a16:creationId xmlns:a16="http://schemas.microsoft.com/office/drawing/2014/main" id="{00000000-0008-0000-0300-00000A02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3" name="月 522">
          <a:extLst>
            <a:ext uri="{FF2B5EF4-FFF2-40B4-BE49-F238E27FC236}">
              <a16:creationId xmlns:a16="http://schemas.microsoft.com/office/drawing/2014/main" id="{00000000-0008-0000-0300-00000B02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4" name="太陽 523">
          <a:extLst>
            <a:ext uri="{FF2B5EF4-FFF2-40B4-BE49-F238E27FC236}">
              <a16:creationId xmlns:a16="http://schemas.microsoft.com/office/drawing/2014/main" id="{00000000-0008-0000-0300-00000C02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5" name="月 524">
          <a:extLst>
            <a:ext uri="{FF2B5EF4-FFF2-40B4-BE49-F238E27FC236}">
              <a16:creationId xmlns:a16="http://schemas.microsoft.com/office/drawing/2014/main" id="{00000000-0008-0000-0300-00000D02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6" name="太陽 525">
          <a:extLst>
            <a:ext uri="{FF2B5EF4-FFF2-40B4-BE49-F238E27FC236}">
              <a16:creationId xmlns:a16="http://schemas.microsoft.com/office/drawing/2014/main" id="{00000000-0008-0000-0300-00000E02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7" name="月 526">
          <a:extLst>
            <a:ext uri="{FF2B5EF4-FFF2-40B4-BE49-F238E27FC236}">
              <a16:creationId xmlns:a16="http://schemas.microsoft.com/office/drawing/2014/main" id="{00000000-0008-0000-0300-00000F02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8" name="太陽 527">
          <a:extLst>
            <a:ext uri="{FF2B5EF4-FFF2-40B4-BE49-F238E27FC236}">
              <a16:creationId xmlns:a16="http://schemas.microsoft.com/office/drawing/2014/main" id="{00000000-0008-0000-0300-00001002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9" name="月 528">
          <a:extLst>
            <a:ext uri="{FF2B5EF4-FFF2-40B4-BE49-F238E27FC236}">
              <a16:creationId xmlns:a16="http://schemas.microsoft.com/office/drawing/2014/main" id="{00000000-0008-0000-0300-00001102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30" name="太陽 529">
          <a:extLst>
            <a:ext uri="{FF2B5EF4-FFF2-40B4-BE49-F238E27FC236}">
              <a16:creationId xmlns:a16="http://schemas.microsoft.com/office/drawing/2014/main" id="{00000000-0008-0000-0300-00001202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31" name="月 530">
          <a:extLst>
            <a:ext uri="{FF2B5EF4-FFF2-40B4-BE49-F238E27FC236}">
              <a16:creationId xmlns:a16="http://schemas.microsoft.com/office/drawing/2014/main" id="{00000000-0008-0000-0300-00001302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2" name="太陽 531">
          <a:extLst>
            <a:ext uri="{FF2B5EF4-FFF2-40B4-BE49-F238E27FC236}">
              <a16:creationId xmlns:a16="http://schemas.microsoft.com/office/drawing/2014/main" id="{00000000-0008-0000-0300-00001402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3" name="月 532">
          <a:extLst>
            <a:ext uri="{FF2B5EF4-FFF2-40B4-BE49-F238E27FC236}">
              <a16:creationId xmlns:a16="http://schemas.microsoft.com/office/drawing/2014/main" id="{00000000-0008-0000-0300-00001502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4" name="太陽 533">
          <a:extLst>
            <a:ext uri="{FF2B5EF4-FFF2-40B4-BE49-F238E27FC236}">
              <a16:creationId xmlns:a16="http://schemas.microsoft.com/office/drawing/2014/main" id="{00000000-0008-0000-0300-00001602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5" name="月 534">
          <a:extLst>
            <a:ext uri="{FF2B5EF4-FFF2-40B4-BE49-F238E27FC236}">
              <a16:creationId xmlns:a16="http://schemas.microsoft.com/office/drawing/2014/main" id="{00000000-0008-0000-0300-00001702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6" name="太陽 535">
          <a:extLst>
            <a:ext uri="{FF2B5EF4-FFF2-40B4-BE49-F238E27FC236}">
              <a16:creationId xmlns:a16="http://schemas.microsoft.com/office/drawing/2014/main" id="{00000000-0008-0000-0300-00001802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7" name="月 536">
          <a:extLst>
            <a:ext uri="{FF2B5EF4-FFF2-40B4-BE49-F238E27FC236}">
              <a16:creationId xmlns:a16="http://schemas.microsoft.com/office/drawing/2014/main" id="{00000000-0008-0000-0300-00001902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A02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B02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40" name="太陽 539">
          <a:extLst>
            <a:ext uri="{FF2B5EF4-FFF2-40B4-BE49-F238E27FC236}">
              <a16:creationId xmlns:a16="http://schemas.microsoft.com/office/drawing/2014/main" id="{00000000-0008-0000-0300-00001C02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41" name="月 540">
          <a:extLst>
            <a:ext uri="{FF2B5EF4-FFF2-40B4-BE49-F238E27FC236}">
              <a16:creationId xmlns:a16="http://schemas.microsoft.com/office/drawing/2014/main" id="{00000000-0008-0000-0300-00001D02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2" name="太陽 541">
          <a:extLst>
            <a:ext uri="{FF2B5EF4-FFF2-40B4-BE49-F238E27FC236}">
              <a16:creationId xmlns:a16="http://schemas.microsoft.com/office/drawing/2014/main" id="{00000000-0008-0000-0300-00001E02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3" name="月 542">
          <a:extLst>
            <a:ext uri="{FF2B5EF4-FFF2-40B4-BE49-F238E27FC236}">
              <a16:creationId xmlns:a16="http://schemas.microsoft.com/office/drawing/2014/main" id="{00000000-0008-0000-0300-00001F02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4" name="太陽 543">
          <a:extLst>
            <a:ext uri="{FF2B5EF4-FFF2-40B4-BE49-F238E27FC236}">
              <a16:creationId xmlns:a16="http://schemas.microsoft.com/office/drawing/2014/main" id="{00000000-0008-0000-0300-00002002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5" name="月 544">
          <a:extLst>
            <a:ext uri="{FF2B5EF4-FFF2-40B4-BE49-F238E27FC236}">
              <a16:creationId xmlns:a16="http://schemas.microsoft.com/office/drawing/2014/main" id="{00000000-0008-0000-0300-00002102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6" name="太陽 545">
          <a:extLst>
            <a:ext uri="{FF2B5EF4-FFF2-40B4-BE49-F238E27FC236}">
              <a16:creationId xmlns:a16="http://schemas.microsoft.com/office/drawing/2014/main" id="{00000000-0008-0000-0300-00002202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7" name="月 546">
          <a:extLst>
            <a:ext uri="{FF2B5EF4-FFF2-40B4-BE49-F238E27FC236}">
              <a16:creationId xmlns:a16="http://schemas.microsoft.com/office/drawing/2014/main" id="{00000000-0008-0000-0300-00002302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8" name="太陽 547">
          <a:extLst>
            <a:ext uri="{FF2B5EF4-FFF2-40B4-BE49-F238E27FC236}">
              <a16:creationId xmlns:a16="http://schemas.microsoft.com/office/drawing/2014/main" id="{00000000-0008-0000-0300-00002402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9" name="月 548">
          <a:extLst>
            <a:ext uri="{FF2B5EF4-FFF2-40B4-BE49-F238E27FC236}">
              <a16:creationId xmlns:a16="http://schemas.microsoft.com/office/drawing/2014/main" id="{00000000-0008-0000-0300-00002502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50" name="太陽 549">
          <a:extLst>
            <a:ext uri="{FF2B5EF4-FFF2-40B4-BE49-F238E27FC236}">
              <a16:creationId xmlns:a16="http://schemas.microsoft.com/office/drawing/2014/main" id="{00000000-0008-0000-0300-00002602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51" name="月 550">
          <a:extLst>
            <a:ext uri="{FF2B5EF4-FFF2-40B4-BE49-F238E27FC236}">
              <a16:creationId xmlns:a16="http://schemas.microsoft.com/office/drawing/2014/main" id="{00000000-0008-0000-0300-00002702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2" name="太陽 551">
          <a:extLst>
            <a:ext uri="{FF2B5EF4-FFF2-40B4-BE49-F238E27FC236}">
              <a16:creationId xmlns:a16="http://schemas.microsoft.com/office/drawing/2014/main" id="{00000000-0008-0000-0300-00002802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3" name="月 552">
          <a:extLst>
            <a:ext uri="{FF2B5EF4-FFF2-40B4-BE49-F238E27FC236}">
              <a16:creationId xmlns:a16="http://schemas.microsoft.com/office/drawing/2014/main" id="{00000000-0008-0000-0300-00002902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4" name="太陽 553">
          <a:extLst>
            <a:ext uri="{FF2B5EF4-FFF2-40B4-BE49-F238E27FC236}">
              <a16:creationId xmlns:a16="http://schemas.microsoft.com/office/drawing/2014/main" id="{00000000-0008-0000-0300-00002A02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5" name="月 554">
          <a:extLst>
            <a:ext uri="{FF2B5EF4-FFF2-40B4-BE49-F238E27FC236}">
              <a16:creationId xmlns:a16="http://schemas.microsoft.com/office/drawing/2014/main" id="{00000000-0008-0000-0300-00002B02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6" name="太陽 555">
          <a:extLst>
            <a:ext uri="{FF2B5EF4-FFF2-40B4-BE49-F238E27FC236}">
              <a16:creationId xmlns:a16="http://schemas.microsoft.com/office/drawing/2014/main" id="{00000000-0008-0000-0300-00002C02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7" name="月 556">
          <a:extLst>
            <a:ext uri="{FF2B5EF4-FFF2-40B4-BE49-F238E27FC236}">
              <a16:creationId xmlns:a16="http://schemas.microsoft.com/office/drawing/2014/main" id="{00000000-0008-0000-0300-00002D02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8" name="太陽 557">
          <a:extLst>
            <a:ext uri="{FF2B5EF4-FFF2-40B4-BE49-F238E27FC236}">
              <a16:creationId xmlns:a16="http://schemas.microsoft.com/office/drawing/2014/main" id="{00000000-0008-0000-0300-00002E02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9" name="月 558">
          <a:extLst>
            <a:ext uri="{FF2B5EF4-FFF2-40B4-BE49-F238E27FC236}">
              <a16:creationId xmlns:a16="http://schemas.microsoft.com/office/drawing/2014/main" id="{00000000-0008-0000-0300-00002F02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0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1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2" name="太陽 561">
          <a:extLst>
            <a:ext uri="{FF2B5EF4-FFF2-40B4-BE49-F238E27FC236}">
              <a16:creationId xmlns:a16="http://schemas.microsoft.com/office/drawing/2014/main" id="{00000000-0008-0000-0300-000032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3" name="月 562">
          <a:extLst>
            <a:ext uri="{FF2B5EF4-FFF2-40B4-BE49-F238E27FC236}">
              <a16:creationId xmlns:a16="http://schemas.microsoft.com/office/drawing/2014/main" id="{00000000-0008-0000-0300-000033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4" name="太陽 563">
          <a:extLst>
            <a:ext uri="{FF2B5EF4-FFF2-40B4-BE49-F238E27FC236}">
              <a16:creationId xmlns:a16="http://schemas.microsoft.com/office/drawing/2014/main" id="{00000000-0008-0000-0300-00003402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5" name="月 564">
          <a:extLst>
            <a:ext uri="{FF2B5EF4-FFF2-40B4-BE49-F238E27FC236}">
              <a16:creationId xmlns:a16="http://schemas.microsoft.com/office/drawing/2014/main" id="{00000000-0008-0000-0300-00003502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6" name="太陽 565">
          <a:extLst>
            <a:ext uri="{FF2B5EF4-FFF2-40B4-BE49-F238E27FC236}">
              <a16:creationId xmlns:a16="http://schemas.microsoft.com/office/drawing/2014/main" id="{00000000-0008-0000-0300-00003602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7" name="月 566">
          <a:extLst>
            <a:ext uri="{FF2B5EF4-FFF2-40B4-BE49-F238E27FC236}">
              <a16:creationId xmlns:a16="http://schemas.microsoft.com/office/drawing/2014/main" id="{00000000-0008-0000-0300-00003702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8" name="太陽 567">
          <a:extLst>
            <a:ext uri="{FF2B5EF4-FFF2-40B4-BE49-F238E27FC236}">
              <a16:creationId xmlns:a16="http://schemas.microsoft.com/office/drawing/2014/main" id="{00000000-0008-0000-0300-00003802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9" name="月 568">
          <a:extLst>
            <a:ext uri="{FF2B5EF4-FFF2-40B4-BE49-F238E27FC236}">
              <a16:creationId xmlns:a16="http://schemas.microsoft.com/office/drawing/2014/main" id="{00000000-0008-0000-0300-00003902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70" name="太陽 569">
          <a:extLst>
            <a:ext uri="{FF2B5EF4-FFF2-40B4-BE49-F238E27FC236}">
              <a16:creationId xmlns:a16="http://schemas.microsoft.com/office/drawing/2014/main" id="{00000000-0008-0000-0300-00003A02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71" name="月 570">
          <a:extLst>
            <a:ext uri="{FF2B5EF4-FFF2-40B4-BE49-F238E27FC236}">
              <a16:creationId xmlns:a16="http://schemas.microsoft.com/office/drawing/2014/main" id="{00000000-0008-0000-0300-00003B02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2" name="太陽 571">
          <a:extLst>
            <a:ext uri="{FF2B5EF4-FFF2-40B4-BE49-F238E27FC236}">
              <a16:creationId xmlns:a16="http://schemas.microsoft.com/office/drawing/2014/main" id="{00000000-0008-0000-0300-00003C02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3" name="月 572">
          <a:extLst>
            <a:ext uri="{FF2B5EF4-FFF2-40B4-BE49-F238E27FC236}">
              <a16:creationId xmlns:a16="http://schemas.microsoft.com/office/drawing/2014/main" id="{00000000-0008-0000-0300-00003D02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4" name="太陽 573">
          <a:extLst>
            <a:ext uri="{FF2B5EF4-FFF2-40B4-BE49-F238E27FC236}">
              <a16:creationId xmlns:a16="http://schemas.microsoft.com/office/drawing/2014/main" id="{00000000-0008-0000-0300-00003E02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5" name="月 574">
          <a:extLst>
            <a:ext uri="{FF2B5EF4-FFF2-40B4-BE49-F238E27FC236}">
              <a16:creationId xmlns:a16="http://schemas.microsoft.com/office/drawing/2014/main" id="{00000000-0008-0000-0300-00003F02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6" name="太陽 575">
          <a:extLst>
            <a:ext uri="{FF2B5EF4-FFF2-40B4-BE49-F238E27FC236}">
              <a16:creationId xmlns:a16="http://schemas.microsoft.com/office/drawing/2014/main" id="{00000000-0008-0000-0300-00004002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7" name="月 576">
          <a:extLst>
            <a:ext uri="{FF2B5EF4-FFF2-40B4-BE49-F238E27FC236}">
              <a16:creationId xmlns:a16="http://schemas.microsoft.com/office/drawing/2014/main" id="{00000000-0008-0000-0300-00004102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8" name="太陽 577">
          <a:extLst>
            <a:ext uri="{FF2B5EF4-FFF2-40B4-BE49-F238E27FC236}">
              <a16:creationId xmlns:a16="http://schemas.microsoft.com/office/drawing/2014/main" id="{00000000-0008-0000-0300-00004202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9" name="月 578">
          <a:extLst>
            <a:ext uri="{FF2B5EF4-FFF2-40B4-BE49-F238E27FC236}">
              <a16:creationId xmlns:a16="http://schemas.microsoft.com/office/drawing/2014/main" id="{00000000-0008-0000-0300-00004302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80" name="太陽 579">
          <a:extLst>
            <a:ext uri="{FF2B5EF4-FFF2-40B4-BE49-F238E27FC236}">
              <a16:creationId xmlns:a16="http://schemas.microsoft.com/office/drawing/2014/main" id="{00000000-0008-0000-0300-00004402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81" name="月 580">
          <a:extLst>
            <a:ext uri="{FF2B5EF4-FFF2-40B4-BE49-F238E27FC236}">
              <a16:creationId xmlns:a16="http://schemas.microsoft.com/office/drawing/2014/main" id="{00000000-0008-0000-0300-00004502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602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702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4" name="太陽 583">
          <a:extLst>
            <a:ext uri="{FF2B5EF4-FFF2-40B4-BE49-F238E27FC236}">
              <a16:creationId xmlns:a16="http://schemas.microsoft.com/office/drawing/2014/main" id="{00000000-0008-0000-0300-00004802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5" name="月 584">
          <a:extLst>
            <a:ext uri="{FF2B5EF4-FFF2-40B4-BE49-F238E27FC236}">
              <a16:creationId xmlns:a16="http://schemas.microsoft.com/office/drawing/2014/main" id="{00000000-0008-0000-0300-00004902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6" name="太陽 585">
          <a:extLst>
            <a:ext uri="{FF2B5EF4-FFF2-40B4-BE49-F238E27FC236}">
              <a16:creationId xmlns:a16="http://schemas.microsoft.com/office/drawing/2014/main" id="{00000000-0008-0000-0300-00004A02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7" name="月 586">
          <a:extLst>
            <a:ext uri="{FF2B5EF4-FFF2-40B4-BE49-F238E27FC236}">
              <a16:creationId xmlns:a16="http://schemas.microsoft.com/office/drawing/2014/main" id="{00000000-0008-0000-0300-00004B02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8" name="太陽 587">
          <a:extLst>
            <a:ext uri="{FF2B5EF4-FFF2-40B4-BE49-F238E27FC236}">
              <a16:creationId xmlns:a16="http://schemas.microsoft.com/office/drawing/2014/main" id="{00000000-0008-0000-0300-00004C02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9" name="月 588">
          <a:extLst>
            <a:ext uri="{FF2B5EF4-FFF2-40B4-BE49-F238E27FC236}">
              <a16:creationId xmlns:a16="http://schemas.microsoft.com/office/drawing/2014/main" id="{00000000-0008-0000-0300-00004D02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90" name="太陽 589">
          <a:extLst>
            <a:ext uri="{FF2B5EF4-FFF2-40B4-BE49-F238E27FC236}">
              <a16:creationId xmlns:a16="http://schemas.microsoft.com/office/drawing/2014/main" id="{00000000-0008-0000-0300-00004E02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91" name="月 590">
          <a:extLst>
            <a:ext uri="{FF2B5EF4-FFF2-40B4-BE49-F238E27FC236}">
              <a16:creationId xmlns:a16="http://schemas.microsoft.com/office/drawing/2014/main" id="{00000000-0008-0000-0300-00004F02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2" name="太陽 591">
          <a:extLst>
            <a:ext uri="{FF2B5EF4-FFF2-40B4-BE49-F238E27FC236}">
              <a16:creationId xmlns:a16="http://schemas.microsoft.com/office/drawing/2014/main" id="{00000000-0008-0000-0300-00005002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3" name="月 592">
          <a:extLst>
            <a:ext uri="{FF2B5EF4-FFF2-40B4-BE49-F238E27FC236}">
              <a16:creationId xmlns:a16="http://schemas.microsoft.com/office/drawing/2014/main" id="{00000000-0008-0000-0300-00005102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4" name="太陽 593">
          <a:extLst>
            <a:ext uri="{FF2B5EF4-FFF2-40B4-BE49-F238E27FC236}">
              <a16:creationId xmlns:a16="http://schemas.microsoft.com/office/drawing/2014/main" id="{00000000-0008-0000-0300-00005202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5" name="月 594">
          <a:extLst>
            <a:ext uri="{FF2B5EF4-FFF2-40B4-BE49-F238E27FC236}">
              <a16:creationId xmlns:a16="http://schemas.microsoft.com/office/drawing/2014/main" id="{00000000-0008-0000-0300-00005302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6" name="太陽 595">
          <a:extLst>
            <a:ext uri="{FF2B5EF4-FFF2-40B4-BE49-F238E27FC236}">
              <a16:creationId xmlns:a16="http://schemas.microsoft.com/office/drawing/2014/main" id="{00000000-0008-0000-0300-00005402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7" name="月 596">
          <a:extLst>
            <a:ext uri="{FF2B5EF4-FFF2-40B4-BE49-F238E27FC236}">
              <a16:creationId xmlns:a16="http://schemas.microsoft.com/office/drawing/2014/main" id="{00000000-0008-0000-0300-00005502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8" name="太陽 597">
          <a:extLst>
            <a:ext uri="{FF2B5EF4-FFF2-40B4-BE49-F238E27FC236}">
              <a16:creationId xmlns:a16="http://schemas.microsoft.com/office/drawing/2014/main" id="{00000000-0008-0000-0300-00005602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9" name="月 598">
          <a:extLst>
            <a:ext uri="{FF2B5EF4-FFF2-40B4-BE49-F238E27FC236}">
              <a16:creationId xmlns:a16="http://schemas.microsoft.com/office/drawing/2014/main" id="{00000000-0008-0000-0300-00005702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600" name="太陽 599">
          <a:extLst>
            <a:ext uri="{FF2B5EF4-FFF2-40B4-BE49-F238E27FC236}">
              <a16:creationId xmlns:a16="http://schemas.microsoft.com/office/drawing/2014/main" id="{00000000-0008-0000-0300-00005802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601" name="月 600">
          <a:extLst>
            <a:ext uri="{FF2B5EF4-FFF2-40B4-BE49-F238E27FC236}">
              <a16:creationId xmlns:a16="http://schemas.microsoft.com/office/drawing/2014/main" id="{00000000-0008-0000-0300-00005902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2" name="太陽 601">
          <a:extLst>
            <a:ext uri="{FF2B5EF4-FFF2-40B4-BE49-F238E27FC236}">
              <a16:creationId xmlns:a16="http://schemas.microsoft.com/office/drawing/2014/main" id="{00000000-0008-0000-0300-00005A02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3" name="月 602">
          <a:extLst>
            <a:ext uri="{FF2B5EF4-FFF2-40B4-BE49-F238E27FC236}">
              <a16:creationId xmlns:a16="http://schemas.microsoft.com/office/drawing/2014/main" id="{00000000-0008-0000-0300-00005B02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C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D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6" name="太陽 605">
          <a:extLst>
            <a:ext uri="{FF2B5EF4-FFF2-40B4-BE49-F238E27FC236}">
              <a16:creationId xmlns:a16="http://schemas.microsoft.com/office/drawing/2014/main" id="{00000000-0008-0000-0300-00005E02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7" name="月 606">
          <a:extLst>
            <a:ext uri="{FF2B5EF4-FFF2-40B4-BE49-F238E27FC236}">
              <a16:creationId xmlns:a16="http://schemas.microsoft.com/office/drawing/2014/main" id="{00000000-0008-0000-0300-00005F02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8" name="太陽 607">
          <a:extLst>
            <a:ext uri="{FF2B5EF4-FFF2-40B4-BE49-F238E27FC236}">
              <a16:creationId xmlns:a16="http://schemas.microsoft.com/office/drawing/2014/main" id="{00000000-0008-0000-0300-00006002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9" name="月 608">
          <a:extLst>
            <a:ext uri="{FF2B5EF4-FFF2-40B4-BE49-F238E27FC236}">
              <a16:creationId xmlns:a16="http://schemas.microsoft.com/office/drawing/2014/main" id="{00000000-0008-0000-0300-00006102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10" name="太陽 609">
          <a:extLst>
            <a:ext uri="{FF2B5EF4-FFF2-40B4-BE49-F238E27FC236}">
              <a16:creationId xmlns:a16="http://schemas.microsoft.com/office/drawing/2014/main" id="{00000000-0008-0000-0300-00006202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11" name="月 610">
          <a:extLst>
            <a:ext uri="{FF2B5EF4-FFF2-40B4-BE49-F238E27FC236}">
              <a16:creationId xmlns:a16="http://schemas.microsoft.com/office/drawing/2014/main" id="{00000000-0008-0000-0300-00006302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2" name="太陽 611">
          <a:extLst>
            <a:ext uri="{FF2B5EF4-FFF2-40B4-BE49-F238E27FC236}">
              <a16:creationId xmlns:a16="http://schemas.microsoft.com/office/drawing/2014/main" id="{00000000-0008-0000-0300-00006402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3" name="月 612">
          <a:extLst>
            <a:ext uri="{FF2B5EF4-FFF2-40B4-BE49-F238E27FC236}">
              <a16:creationId xmlns:a16="http://schemas.microsoft.com/office/drawing/2014/main" id="{00000000-0008-0000-0300-00006502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4" name="太陽 613">
          <a:extLst>
            <a:ext uri="{FF2B5EF4-FFF2-40B4-BE49-F238E27FC236}">
              <a16:creationId xmlns:a16="http://schemas.microsoft.com/office/drawing/2014/main" id="{00000000-0008-0000-0300-00006602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5" name="月 614">
          <a:extLst>
            <a:ext uri="{FF2B5EF4-FFF2-40B4-BE49-F238E27FC236}">
              <a16:creationId xmlns:a16="http://schemas.microsoft.com/office/drawing/2014/main" id="{00000000-0008-0000-0300-00006702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6" name="太陽 615">
          <a:extLst>
            <a:ext uri="{FF2B5EF4-FFF2-40B4-BE49-F238E27FC236}">
              <a16:creationId xmlns:a16="http://schemas.microsoft.com/office/drawing/2014/main" id="{00000000-0008-0000-0300-00006802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7" name="月 616">
          <a:extLst>
            <a:ext uri="{FF2B5EF4-FFF2-40B4-BE49-F238E27FC236}">
              <a16:creationId xmlns:a16="http://schemas.microsoft.com/office/drawing/2014/main" id="{00000000-0008-0000-0300-00006902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8" name="太陽 617">
          <a:extLst>
            <a:ext uri="{FF2B5EF4-FFF2-40B4-BE49-F238E27FC236}">
              <a16:creationId xmlns:a16="http://schemas.microsoft.com/office/drawing/2014/main" id="{00000000-0008-0000-0300-00006A02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9" name="月 618">
          <a:extLst>
            <a:ext uri="{FF2B5EF4-FFF2-40B4-BE49-F238E27FC236}">
              <a16:creationId xmlns:a16="http://schemas.microsoft.com/office/drawing/2014/main" id="{00000000-0008-0000-0300-00006B02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20" name="太陽 619">
          <a:extLst>
            <a:ext uri="{FF2B5EF4-FFF2-40B4-BE49-F238E27FC236}">
              <a16:creationId xmlns:a16="http://schemas.microsoft.com/office/drawing/2014/main" id="{00000000-0008-0000-0300-00006C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21" name="月 620">
          <a:extLst>
            <a:ext uri="{FF2B5EF4-FFF2-40B4-BE49-F238E27FC236}">
              <a16:creationId xmlns:a16="http://schemas.microsoft.com/office/drawing/2014/main" id="{00000000-0008-0000-0300-00006D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2" name="太陽 621">
          <a:extLst>
            <a:ext uri="{FF2B5EF4-FFF2-40B4-BE49-F238E27FC236}">
              <a16:creationId xmlns:a16="http://schemas.microsoft.com/office/drawing/2014/main" id="{00000000-0008-0000-0300-00006E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3" name="月 622">
          <a:extLst>
            <a:ext uri="{FF2B5EF4-FFF2-40B4-BE49-F238E27FC236}">
              <a16:creationId xmlns:a16="http://schemas.microsoft.com/office/drawing/2014/main" id="{00000000-0008-0000-0300-00006F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4" name="太陽 623">
          <a:extLst>
            <a:ext uri="{FF2B5EF4-FFF2-40B4-BE49-F238E27FC236}">
              <a16:creationId xmlns:a16="http://schemas.microsoft.com/office/drawing/2014/main" id="{00000000-0008-0000-0300-000070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5" name="月 624">
          <a:extLst>
            <a:ext uri="{FF2B5EF4-FFF2-40B4-BE49-F238E27FC236}">
              <a16:creationId xmlns:a16="http://schemas.microsoft.com/office/drawing/2014/main" id="{00000000-0008-0000-0300-000071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6" name="太陽 625">
          <a:extLst>
            <a:ext uri="{FF2B5EF4-FFF2-40B4-BE49-F238E27FC236}">
              <a16:creationId xmlns:a16="http://schemas.microsoft.com/office/drawing/2014/main" id="{00000000-0008-0000-0300-000072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7" name="月 626">
          <a:extLst>
            <a:ext uri="{FF2B5EF4-FFF2-40B4-BE49-F238E27FC236}">
              <a16:creationId xmlns:a16="http://schemas.microsoft.com/office/drawing/2014/main" id="{00000000-0008-0000-0300-000073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4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5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30" name="太陽 629">
          <a:extLst>
            <a:ext uri="{FF2B5EF4-FFF2-40B4-BE49-F238E27FC236}">
              <a16:creationId xmlns:a16="http://schemas.microsoft.com/office/drawing/2014/main" id="{00000000-0008-0000-0300-000076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31" name="月 630">
          <a:extLst>
            <a:ext uri="{FF2B5EF4-FFF2-40B4-BE49-F238E27FC236}">
              <a16:creationId xmlns:a16="http://schemas.microsoft.com/office/drawing/2014/main" id="{00000000-0008-0000-0300-000077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2" name="太陽 631">
          <a:extLst>
            <a:ext uri="{FF2B5EF4-FFF2-40B4-BE49-F238E27FC236}">
              <a16:creationId xmlns:a16="http://schemas.microsoft.com/office/drawing/2014/main" id="{00000000-0008-0000-0300-000078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3" name="月 632">
          <a:extLst>
            <a:ext uri="{FF2B5EF4-FFF2-40B4-BE49-F238E27FC236}">
              <a16:creationId xmlns:a16="http://schemas.microsoft.com/office/drawing/2014/main" id="{00000000-0008-0000-0300-000079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4" name="太陽 633">
          <a:extLst>
            <a:ext uri="{FF2B5EF4-FFF2-40B4-BE49-F238E27FC236}">
              <a16:creationId xmlns:a16="http://schemas.microsoft.com/office/drawing/2014/main" id="{00000000-0008-0000-0300-00007A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5" name="月 634">
          <a:extLst>
            <a:ext uri="{FF2B5EF4-FFF2-40B4-BE49-F238E27FC236}">
              <a16:creationId xmlns:a16="http://schemas.microsoft.com/office/drawing/2014/main" id="{00000000-0008-0000-0300-00007B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6" name="太陽 635">
          <a:extLst>
            <a:ext uri="{FF2B5EF4-FFF2-40B4-BE49-F238E27FC236}">
              <a16:creationId xmlns:a16="http://schemas.microsoft.com/office/drawing/2014/main" id="{00000000-0008-0000-0300-00007C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7" name="月 636">
          <a:extLst>
            <a:ext uri="{FF2B5EF4-FFF2-40B4-BE49-F238E27FC236}">
              <a16:creationId xmlns:a16="http://schemas.microsoft.com/office/drawing/2014/main" id="{00000000-0008-0000-0300-00007D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8" name="太陽 637">
          <a:extLst>
            <a:ext uri="{FF2B5EF4-FFF2-40B4-BE49-F238E27FC236}">
              <a16:creationId xmlns:a16="http://schemas.microsoft.com/office/drawing/2014/main" id="{00000000-0008-0000-0300-00007E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9" name="月 638">
          <a:extLst>
            <a:ext uri="{FF2B5EF4-FFF2-40B4-BE49-F238E27FC236}">
              <a16:creationId xmlns:a16="http://schemas.microsoft.com/office/drawing/2014/main" id="{00000000-0008-0000-0300-00007F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40" name="太陽 639">
          <a:extLst>
            <a:ext uri="{FF2B5EF4-FFF2-40B4-BE49-F238E27FC236}">
              <a16:creationId xmlns:a16="http://schemas.microsoft.com/office/drawing/2014/main" id="{00000000-0008-0000-0300-000080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41" name="月 640">
          <a:extLst>
            <a:ext uri="{FF2B5EF4-FFF2-40B4-BE49-F238E27FC236}">
              <a16:creationId xmlns:a16="http://schemas.microsoft.com/office/drawing/2014/main" id="{00000000-0008-0000-0300-000081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2" name="太陽 641">
          <a:extLst>
            <a:ext uri="{FF2B5EF4-FFF2-40B4-BE49-F238E27FC236}">
              <a16:creationId xmlns:a16="http://schemas.microsoft.com/office/drawing/2014/main" id="{00000000-0008-0000-0300-000082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3" name="月 642">
          <a:extLst>
            <a:ext uri="{FF2B5EF4-FFF2-40B4-BE49-F238E27FC236}">
              <a16:creationId xmlns:a16="http://schemas.microsoft.com/office/drawing/2014/main" id="{00000000-0008-0000-0300-000083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4" name="太陽 643">
          <a:extLst>
            <a:ext uri="{FF2B5EF4-FFF2-40B4-BE49-F238E27FC236}">
              <a16:creationId xmlns:a16="http://schemas.microsoft.com/office/drawing/2014/main" id="{00000000-0008-0000-0300-000084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5" name="月 644">
          <a:extLst>
            <a:ext uri="{FF2B5EF4-FFF2-40B4-BE49-F238E27FC236}">
              <a16:creationId xmlns:a16="http://schemas.microsoft.com/office/drawing/2014/main" id="{00000000-0008-0000-0300-000085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6" name="太陽 645">
          <a:extLst>
            <a:ext uri="{FF2B5EF4-FFF2-40B4-BE49-F238E27FC236}">
              <a16:creationId xmlns:a16="http://schemas.microsoft.com/office/drawing/2014/main" id="{00000000-0008-0000-0300-000086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7" name="月 646">
          <a:extLst>
            <a:ext uri="{FF2B5EF4-FFF2-40B4-BE49-F238E27FC236}">
              <a16:creationId xmlns:a16="http://schemas.microsoft.com/office/drawing/2014/main" id="{00000000-0008-0000-0300-000087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8" name="太陽 647">
          <a:extLst>
            <a:ext uri="{FF2B5EF4-FFF2-40B4-BE49-F238E27FC236}">
              <a16:creationId xmlns:a16="http://schemas.microsoft.com/office/drawing/2014/main" id="{00000000-0008-0000-0300-000088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9" name="月 648">
          <a:extLst>
            <a:ext uri="{FF2B5EF4-FFF2-40B4-BE49-F238E27FC236}">
              <a16:creationId xmlns:a16="http://schemas.microsoft.com/office/drawing/2014/main" id="{00000000-0008-0000-0300-000089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50" name="太陽 649">
          <a:extLst>
            <a:ext uri="{FF2B5EF4-FFF2-40B4-BE49-F238E27FC236}">
              <a16:creationId xmlns:a16="http://schemas.microsoft.com/office/drawing/2014/main" id="{00000000-0008-0000-0300-00008A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51" name="月 650">
          <a:extLst>
            <a:ext uri="{FF2B5EF4-FFF2-40B4-BE49-F238E27FC236}">
              <a16:creationId xmlns:a16="http://schemas.microsoft.com/office/drawing/2014/main" id="{00000000-0008-0000-0300-00008B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C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D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4" name="太陽 653">
          <a:extLst>
            <a:ext uri="{FF2B5EF4-FFF2-40B4-BE49-F238E27FC236}">
              <a16:creationId xmlns:a16="http://schemas.microsoft.com/office/drawing/2014/main" id="{00000000-0008-0000-0300-00008E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5" name="月 654">
          <a:extLst>
            <a:ext uri="{FF2B5EF4-FFF2-40B4-BE49-F238E27FC236}">
              <a16:creationId xmlns:a16="http://schemas.microsoft.com/office/drawing/2014/main" id="{00000000-0008-0000-0300-00008F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6" name="太陽 655">
          <a:extLst>
            <a:ext uri="{FF2B5EF4-FFF2-40B4-BE49-F238E27FC236}">
              <a16:creationId xmlns:a16="http://schemas.microsoft.com/office/drawing/2014/main" id="{00000000-0008-0000-0300-000090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7" name="月 656">
          <a:extLst>
            <a:ext uri="{FF2B5EF4-FFF2-40B4-BE49-F238E27FC236}">
              <a16:creationId xmlns:a16="http://schemas.microsoft.com/office/drawing/2014/main" id="{00000000-0008-0000-0300-000091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8" name="太陽 657">
          <a:extLst>
            <a:ext uri="{FF2B5EF4-FFF2-40B4-BE49-F238E27FC236}">
              <a16:creationId xmlns:a16="http://schemas.microsoft.com/office/drawing/2014/main" id="{00000000-0008-0000-0300-000092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9" name="月 658">
          <a:extLst>
            <a:ext uri="{FF2B5EF4-FFF2-40B4-BE49-F238E27FC236}">
              <a16:creationId xmlns:a16="http://schemas.microsoft.com/office/drawing/2014/main" id="{00000000-0008-0000-0300-000093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60" name="太陽 659">
          <a:extLst>
            <a:ext uri="{FF2B5EF4-FFF2-40B4-BE49-F238E27FC236}">
              <a16:creationId xmlns:a16="http://schemas.microsoft.com/office/drawing/2014/main" id="{00000000-0008-0000-0300-000094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61" name="月 660">
          <a:extLst>
            <a:ext uri="{FF2B5EF4-FFF2-40B4-BE49-F238E27FC236}">
              <a16:creationId xmlns:a16="http://schemas.microsoft.com/office/drawing/2014/main" id="{00000000-0008-0000-0300-000095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2" name="太陽 661">
          <a:extLst>
            <a:ext uri="{FF2B5EF4-FFF2-40B4-BE49-F238E27FC236}">
              <a16:creationId xmlns:a16="http://schemas.microsoft.com/office/drawing/2014/main" id="{00000000-0008-0000-0300-000096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3" name="月 662">
          <a:extLst>
            <a:ext uri="{FF2B5EF4-FFF2-40B4-BE49-F238E27FC236}">
              <a16:creationId xmlns:a16="http://schemas.microsoft.com/office/drawing/2014/main" id="{00000000-0008-0000-0300-000097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4" name="太陽 663">
          <a:extLst>
            <a:ext uri="{FF2B5EF4-FFF2-40B4-BE49-F238E27FC236}">
              <a16:creationId xmlns:a16="http://schemas.microsoft.com/office/drawing/2014/main" id="{00000000-0008-0000-0300-000098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5" name="月 664">
          <a:extLst>
            <a:ext uri="{FF2B5EF4-FFF2-40B4-BE49-F238E27FC236}">
              <a16:creationId xmlns:a16="http://schemas.microsoft.com/office/drawing/2014/main" id="{00000000-0008-0000-0300-000099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6" name="太陽 665">
          <a:extLst>
            <a:ext uri="{FF2B5EF4-FFF2-40B4-BE49-F238E27FC236}">
              <a16:creationId xmlns:a16="http://schemas.microsoft.com/office/drawing/2014/main" id="{00000000-0008-0000-0300-00009A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7" name="月 666">
          <a:extLst>
            <a:ext uri="{FF2B5EF4-FFF2-40B4-BE49-F238E27FC236}">
              <a16:creationId xmlns:a16="http://schemas.microsoft.com/office/drawing/2014/main" id="{00000000-0008-0000-0300-00009B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8" name="太陽 667">
          <a:extLst>
            <a:ext uri="{FF2B5EF4-FFF2-40B4-BE49-F238E27FC236}">
              <a16:creationId xmlns:a16="http://schemas.microsoft.com/office/drawing/2014/main" id="{00000000-0008-0000-0300-00009C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9" name="月 668">
          <a:extLst>
            <a:ext uri="{FF2B5EF4-FFF2-40B4-BE49-F238E27FC236}">
              <a16:creationId xmlns:a16="http://schemas.microsoft.com/office/drawing/2014/main" id="{00000000-0008-0000-0300-00009D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70" name="太陽 669">
          <a:extLst>
            <a:ext uri="{FF2B5EF4-FFF2-40B4-BE49-F238E27FC236}">
              <a16:creationId xmlns:a16="http://schemas.microsoft.com/office/drawing/2014/main" id="{00000000-0008-0000-0300-00009E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71" name="月 670">
          <a:extLst>
            <a:ext uri="{FF2B5EF4-FFF2-40B4-BE49-F238E27FC236}">
              <a16:creationId xmlns:a16="http://schemas.microsoft.com/office/drawing/2014/main" id="{00000000-0008-0000-0300-00009F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2" name="太陽 671">
          <a:extLst>
            <a:ext uri="{FF2B5EF4-FFF2-40B4-BE49-F238E27FC236}">
              <a16:creationId xmlns:a16="http://schemas.microsoft.com/office/drawing/2014/main" id="{00000000-0008-0000-0300-0000A0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3" name="月 672">
          <a:extLst>
            <a:ext uri="{FF2B5EF4-FFF2-40B4-BE49-F238E27FC236}">
              <a16:creationId xmlns:a16="http://schemas.microsoft.com/office/drawing/2014/main" id="{00000000-0008-0000-0300-0000A1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4" name="太陽 673">
          <a:extLst>
            <a:ext uri="{FF2B5EF4-FFF2-40B4-BE49-F238E27FC236}">
              <a16:creationId xmlns:a16="http://schemas.microsoft.com/office/drawing/2014/main" id="{00000000-0008-0000-0300-0000A2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5" name="月 674">
          <a:extLst>
            <a:ext uri="{FF2B5EF4-FFF2-40B4-BE49-F238E27FC236}">
              <a16:creationId xmlns:a16="http://schemas.microsoft.com/office/drawing/2014/main" id="{00000000-0008-0000-0300-0000A3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4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5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8" name="太陽 677">
          <a:extLst>
            <a:ext uri="{FF2B5EF4-FFF2-40B4-BE49-F238E27FC236}">
              <a16:creationId xmlns:a16="http://schemas.microsoft.com/office/drawing/2014/main" id="{00000000-0008-0000-0300-0000A6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9" name="月 678">
          <a:extLst>
            <a:ext uri="{FF2B5EF4-FFF2-40B4-BE49-F238E27FC236}">
              <a16:creationId xmlns:a16="http://schemas.microsoft.com/office/drawing/2014/main" id="{00000000-0008-0000-0300-0000A7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80" name="太陽 679">
          <a:extLst>
            <a:ext uri="{FF2B5EF4-FFF2-40B4-BE49-F238E27FC236}">
              <a16:creationId xmlns:a16="http://schemas.microsoft.com/office/drawing/2014/main" id="{00000000-0008-0000-0300-0000A8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81" name="月 680">
          <a:extLst>
            <a:ext uri="{FF2B5EF4-FFF2-40B4-BE49-F238E27FC236}">
              <a16:creationId xmlns:a16="http://schemas.microsoft.com/office/drawing/2014/main" id="{00000000-0008-0000-0300-0000A9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2" name="太陽 681">
          <a:extLst>
            <a:ext uri="{FF2B5EF4-FFF2-40B4-BE49-F238E27FC236}">
              <a16:creationId xmlns:a16="http://schemas.microsoft.com/office/drawing/2014/main" id="{00000000-0008-0000-0300-0000AA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3" name="月 682">
          <a:extLst>
            <a:ext uri="{FF2B5EF4-FFF2-40B4-BE49-F238E27FC236}">
              <a16:creationId xmlns:a16="http://schemas.microsoft.com/office/drawing/2014/main" id="{00000000-0008-0000-0300-0000AB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4" name="太陽 683">
          <a:extLst>
            <a:ext uri="{FF2B5EF4-FFF2-40B4-BE49-F238E27FC236}">
              <a16:creationId xmlns:a16="http://schemas.microsoft.com/office/drawing/2014/main" id="{00000000-0008-0000-0300-0000AC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5" name="月 684">
          <a:extLst>
            <a:ext uri="{FF2B5EF4-FFF2-40B4-BE49-F238E27FC236}">
              <a16:creationId xmlns:a16="http://schemas.microsoft.com/office/drawing/2014/main" id="{00000000-0008-0000-0300-0000AD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6" name="太陽 685">
          <a:extLst>
            <a:ext uri="{FF2B5EF4-FFF2-40B4-BE49-F238E27FC236}">
              <a16:creationId xmlns:a16="http://schemas.microsoft.com/office/drawing/2014/main" id="{00000000-0008-0000-0300-0000AE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7" name="月 686">
          <a:extLst>
            <a:ext uri="{FF2B5EF4-FFF2-40B4-BE49-F238E27FC236}">
              <a16:creationId xmlns:a16="http://schemas.microsoft.com/office/drawing/2014/main" id="{00000000-0008-0000-0300-0000AF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8" name="太陽 687">
          <a:extLst>
            <a:ext uri="{FF2B5EF4-FFF2-40B4-BE49-F238E27FC236}">
              <a16:creationId xmlns:a16="http://schemas.microsoft.com/office/drawing/2014/main" id="{00000000-0008-0000-0300-0000B0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9" name="月 688">
          <a:extLst>
            <a:ext uri="{FF2B5EF4-FFF2-40B4-BE49-F238E27FC236}">
              <a16:creationId xmlns:a16="http://schemas.microsoft.com/office/drawing/2014/main" id="{00000000-0008-0000-0300-0000B1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90" name="太陽 689">
          <a:extLst>
            <a:ext uri="{FF2B5EF4-FFF2-40B4-BE49-F238E27FC236}">
              <a16:creationId xmlns:a16="http://schemas.microsoft.com/office/drawing/2014/main" id="{00000000-0008-0000-0300-0000B2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91" name="月 690">
          <a:extLst>
            <a:ext uri="{FF2B5EF4-FFF2-40B4-BE49-F238E27FC236}">
              <a16:creationId xmlns:a16="http://schemas.microsoft.com/office/drawing/2014/main" id="{00000000-0008-0000-0300-0000B3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2" name="太陽 691">
          <a:extLst>
            <a:ext uri="{FF2B5EF4-FFF2-40B4-BE49-F238E27FC236}">
              <a16:creationId xmlns:a16="http://schemas.microsoft.com/office/drawing/2014/main" id="{00000000-0008-0000-0300-0000B4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3" name="月 692">
          <a:extLst>
            <a:ext uri="{FF2B5EF4-FFF2-40B4-BE49-F238E27FC236}">
              <a16:creationId xmlns:a16="http://schemas.microsoft.com/office/drawing/2014/main" id="{00000000-0008-0000-0300-0000B5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4" name="太陽 693">
          <a:extLst>
            <a:ext uri="{FF2B5EF4-FFF2-40B4-BE49-F238E27FC236}">
              <a16:creationId xmlns:a16="http://schemas.microsoft.com/office/drawing/2014/main" id="{00000000-0008-0000-0300-0000B6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5" name="月 694">
          <a:extLst>
            <a:ext uri="{FF2B5EF4-FFF2-40B4-BE49-F238E27FC236}">
              <a16:creationId xmlns:a16="http://schemas.microsoft.com/office/drawing/2014/main" id="{00000000-0008-0000-0300-0000B7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6" name="太陽 695">
          <a:extLst>
            <a:ext uri="{FF2B5EF4-FFF2-40B4-BE49-F238E27FC236}">
              <a16:creationId xmlns:a16="http://schemas.microsoft.com/office/drawing/2014/main" id="{00000000-0008-0000-0300-0000B8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7" name="月 696">
          <a:extLst>
            <a:ext uri="{FF2B5EF4-FFF2-40B4-BE49-F238E27FC236}">
              <a16:creationId xmlns:a16="http://schemas.microsoft.com/office/drawing/2014/main" id="{00000000-0008-0000-0300-0000B9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8" name="太陽 697">
          <a:extLst>
            <a:ext uri="{FF2B5EF4-FFF2-40B4-BE49-F238E27FC236}">
              <a16:creationId xmlns:a16="http://schemas.microsoft.com/office/drawing/2014/main" id="{00000000-0008-0000-0300-0000BA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9" name="月 698">
          <a:extLst>
            <a:ext uri="{FF2B5EF4-FFF2-40B4-BE49-F238E27FC236}">
              <a16:creationId xmlns:a16="http://schemas.microsoft.com/office/drawing/2014/main" id="{00000000-0008-0000-0300-0000BB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C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D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2" name="太陽 701">
          <a:extLst>
            <a:ext uri="{FF2B5EF4-FFF2-40B4-BE49-F238E27FC236}">
              <a16:creationId xmlns:a16="http://schemas.microsoft.com/office/drawing/2014/main" id="{00000000-0008-0000-0300-0000BE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3" name="月 702">
          <a:extLst>
            <a:ext uri="{FF2B5EF4-FFF2-40B4-BE49-F238E27FC236}">
              <a16:creationId xmlns:a16="http://schemas.microsoft.com/office/drawing/2014/main" id="{00000000-0008-0000-0300-0000BF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4" name="太陽 703">
          <a:extLst>
            <a:ext uri="{FF2B5EF4-FFF2-40B4-BE49-F238E27FC236}">
              <a16:creationId xmlns:a16="http://schemas.microsoft.com/office/drawing/2014/main" id="{00000000-0008-0000-0300-0000C0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5" name="月 704">
          <a:extLst>
            <a:ext uri="{FF2B5EF4-FFF2-40B4-BE49-F238E27FC236}">
              <a16:creationId xmlns:a16="http://schemas.microsoft.com/office/drawing/2014/main" id="{00000000-0008-0000-0300-0000C1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6" name="太陽 705">
          <a:extLst>
            <a:ext uri="{FF2B5EF4-FFF2-40B4-BE49-F238E27FC236}">
              <a16:creationId xmlns:a16="http://schemas.microsoft.com/office/drawing/2014/main" id="{00000000-0008-0000-0300-0000C2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7" name="月 706">
          <a:extLst>
            <a:ext uri="{FF2B5EF4-FFF2-40B4-BE49-F238E27FC236}">
              <a16:creationId xmlns:a16="http://schemas.microsoft.com/office/drawing/2014/main" id="{00000000-0008-0000-0300-0000C3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8" name="太陽 707">
          <a:extLst>
            <a:ext uri="{FF2B5EF4-FFF2-40B4-BE49-F238E27FC236}">
              <a16:creationId xmlns:a16="http://schemas.microsoft.com/office/drawing/2014/main" id="{00000000-0008-0000-0300-0000C4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9" name="月 708">
          <a:extLst>
            <a:ext uri="{FF2B5EF4-FFF2-40B4-BE49-F238E27FC236}">
              <a16:creationId xmlns:a16="http://schemas.microsoft.com/office/drawing/2014/main" id="{00000000-0008-0000-0300-0000C5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10" name="太陽 709">
          <a:extLst>
            <a:ext uri="{FF2B5EF4-FFF2-40B4-BE49-F238E27FC236}">
              <a16:creationId xmlns:a16="http://schemas.microsoft.com/office/drawing/2014/main" id="{00000000-0008-0000-0300-0000C6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11" name="月 710">
          <a:extLst>
            <a:ext uri="{FF2B5EF4-FFF2-40B4-BE49-F238E27FC236}">
              <a16:creationId xmlns:a16="http://schemas.microsoft.com/office/drawing/2014/main" id="{00000000-0008-0000-0300-0000C7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2" name="太陽 711">
          <a:extLst>
            <a:ext uri="{FF2B5EF4-FFF2-40B4-BE49-F238E27FC236}">
              <a16:creationId xmlns:a16="http://schemas.microsoft.com/office/drawing/2014/main" id="{00000000-0008-0000-0300-0000C8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3" name="月 712">
          <a:extLst>
            <a:ext uri="{FF2B5EF4-FFF2-40B4-BE49-F238E27FC236}">
              <a16:creationId xmlns:a16="http://schemas.microsoft.com/office/drawing/2014/main" id="{00000000-0008-0000-0300-0000C9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4" name="太陽 713">
          <a:extLst>
            <a:ext uri="{FF2B5EF4-FFF2-40B4-BE49-F238E27FC236}">
              <a16:creationId xmlns:a16="http://schemas.microsoft.com/office/drawing/2014/main" id="{00000000-0008-0000-0300-0000CA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5" name="月 714">
          <a:extLst>
            <a:ext uri="{FF2B5EF4-FFF2-40B4-BE49-F238E27FC236}">
              <a16:creationId xmlns:a16="http://schemas.microsoft.com/office/drawing/2014/main" id="{00000000-0008-0000-0300-0000CB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6" name="太陽 715">
          <a:extLst>
            <a:ext uri="{FF2B5EF4-FFF2-40B4-BE49-F238E27FC236}">
              <a16:creationId xmlns:a16="http://schemas.microsoft.com/office/drawing/2014/main" id="{00000000-0008-0000-0300-0000CC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7" name="月 716">
          <a:extLst>
            <a:ext uri="{FF2B5EF4-FFF2-40B4-BE49-F238E27FC236}">
              <a16:creationId xmlns:a16="http://schemas.microsoft.com/office/drawing/2014/main" id="{00000000-0008-0000-0300-0000CD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8" name="太陽 717">
          <a:extLst>
            <a:ext uri="{FF2B5EF4-FFF2-40B4-BE49-F238E27FC236}">
              <a16:creationId xmlns:a16="http://schemas.microsoft.com/office/drawing/2014/main" id="{00000000-0008-0000-0300-0000CE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9" name="月 718">
          <a:extLst>
            <a:ext uri="{FF2B5EF4-FFF2-40B4-BE49-F238E27FC236}">
              <a16:creationId xmlns:a16="http://schemas.microsoft.com/office/drawing/2014/main" id="{00000000-0008-0000-0300-0000CF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20" name="太陽 719">
          <a:extLst>
            <a:ext uri="{FF2B5EF4-FFF2-40B4-BE49-F238E27FC236}">
              <a16:creationId xmlns:a16="http://schemas.microsoft.com/office/drawing/2014/main" id="{00000000-0008-0000-0300-0000D0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21" name="月 720">
          <a:extLst>
            <a:ext uri="{FF2B5EF4-FFF2-40B4-BE49-F238E27FC236}">
              <a16:creationId xmlns:a16="http://schemas.microsoft.com/office/drawing/2014/main" id="{00000000-0008-0000-0300-0000D1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2" name="太陽 721">
          <a:extLst>
            <a:ext uri="{FF2B5EF4-FFF2-40B4-BE49-F238E27FC236}">
              <a16:creationId xmlns:a16="http://schemas.microsoft.com/office/drawing/2014/main" id="{00000000-0008-0000-0300-0000D2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3" name="月 722">
          <a:extLst>
            <a:ext uri="{FF2B5EF4-FFF2-40B4-BE49-F238E27FC236}">
              <a16:creationId xmlns:a16="http://schemas.microsoft.com/office/drawing/2014/main" id="{00000000-0008-0000-0300-0000D3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4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5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6" name="太陽 725">
          <a:extLst>
            <a:ext uri="{FF2B5EF4-FFF2-40B4-BE49-F238E27FC236}">
              <a16:creationId xmlns:a16="http://schemas.microsoft.com/office/drawing/2014/main" id="{00000000-0008-0000-0300-0000D6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7" name="月 726">
          <a:extLst>
            <a:ext uri="{FF2B5EF4-FFF2-40B4-BE49-F238E27FC236}">
              <a16:creationId xmlns:a16="http://schemas.microsoft.com/office/drawing/2014/main" id="{00000000-0008-0000-0300-0000D7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8" name="太陽 727">
          <a:extLst>
            <a:ext uri="{FF2B5EF4-FFF2-40B4-BE49-F238E27FC236}">
              <a16:creationId xmlns:a16="http://schemas.microsoft.com/office/drawing/2014/main" id="{00000000-0008-0000-0300-0000D8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9" name="月 728">
          <a:extLst>
            <a:ext uri="{FF2B5EF4-FFF2-40B4-BE49-F238E27FC236}">
              <a16:creationId xmlns:a16="http://schemas.microsoft.com/office/drawing/2014/main" id="{00000000-0008-0000-0300-0000D9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30" name="太陽 729">
          <a:extLst>
            <a:ext uri="{FF2B5EF4-FFF2-40B4-BE49-F238E27FC236}">
              <a16:creationId xmlns:a16="http://schemas.microsoft.com/office/drawing/2014/main" id="{00000000-0008-0000-0300-0000DA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31" name="月 730">
          <a:extLst>
            <a:ext uri="{FF2B5EF4-FFF2-40B4-BE49-F238E27FC236}">
              <a16:creationId xmlns:a16="http://schemas.microsoft.com/office/drawing/2014/main" id="{00000000-0008-0000-0300-0000DB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2" name="太陽 731">
          <a:extLst>
            <a:ext uri="{FF2B5EF4-FFF2-40B4-BE49-F238E27FC236}">
              <a16:creationId xmlns:a16="http://schemas.microsoft.com/office/drawing/2014/main" id="{00000000-0008-0000-0300-0000DC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3" name="月 732">
          <a:extLst>
            <a:ext uri="{FF2B5EF4-FFF2-40B4-BE49-F238E27FC236}">
              <a16:creationId xmlns:a16="http://schemas.microsoft.com/office/drawing/2014/main" id="{00000000-0008-0000-0300-0000DD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4" name="太陽 733">
          <a:extLst>
            <a:ext uri="{FF2B5EF4-FFF2-40B4-BE49-F238E27FC236}">
              <a16:creationId xmlns:a16="http://schemas.microsoft.com/office/drawing/2014/main" id="{00000000-0008-0000-0300-0000DE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5" name="月 734">
          <a:extLst>
            <a:ext uri="{FF2B5EF4-FFF2-40B4-BE49-F238E27FC236}">
              <a16:creationId xmlns:a16="http://schemas.microsoft.com/office/drawing/2014/main" id="{00000000-0008-0000-0300-0000DF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6" name="太陽 735">
          <a:extLst>
            <a:ext uri="{FF2B5EF4-FFF2-40B4-BE49-F238E27FC236}">
              <a16:creationId xmlns:a16="http://schemas.microsoft.com/office/drawing/2014/main" id="{00000000-0008-0000-0300-0000E0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7" name="月 736">
          <a:extLst>
            <a:ext uri="{FF2B5EF4-FFF2-40B4-BE49-F238E27FC236}">
              <a16:creationId xmlns:a16="http://schemas.microsoft.com/office/drawing/2014/main" id="{00000000-0008-0000-0300-0000E1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8" name="太陽 737">
          <a:extLst>
            <a:ext uri="{FF2B5EF4-FFF2-40B4-BE49-F238E27FC236}">
              <a16:creationId xmlns:a16="http://schemas.microsoft.com/office/drawing/2014/main" id="{00000000-0008-0000-0300-0000E2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9" name="月 738">
          <a:extLst>
            <a:ext uri="{FF2B5EF4-FFF2-40B4-BE49-F238E27FC236}">
              <a16:creationId xmlns:a16="http://schemas.microsoft.com/office/drawing/2014/main" id="{00000000-0008-0000-0300-0000E3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40" name="太陽 739">
          <a:extLst>
            <a:ext uri="{FF2B5EF4-FFF2-40B4-BE49-F238E27FC236}">
              <a16:creationId xmlns:a16="http://schemas.microsoft.com/office/drawing/2014/main" id="{00000000-0008-0000-0300-0000E4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41" name="月 740">
          <a:extLst>
            <a:ext uri="{FF2B5EF4-FFF2-40B4-BE49-F238E27FC236}">
              <a16:creationId xmlns:a16="http://schemas.microsoft.com/office/drawing/2014/main" id="{00000000-0008-0000-0300-0000E5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2" name="太陽 741">
          <a:extLst>
            <a:ext uri="{FF2B5EF4-FFF2-40B4-BE49-F238E27FC236}">
              <a16:creationId xmlns:a16="http://schemas.microsoft.com/office/drawing/2014/main" id="{00000000-0008-0000-0300-0000E6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3" name="月 742">
          <a:extLst>
            <a:ext uri="{FF2B5EF4-FFF2-40B4-BE49-F238E27FC236}">
              <a16:creationId xmlns:a16="http://schemas.microsoft.com/office/drawing/2014/main" id="{00000000-0008-0000-0300-0000E7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4" name="太陽 743">
          <a:extLst>
            <a:ext uri="{FF2B5EF4-FFF2-40B4-BE49-F238E27FC236}">
              <a16:creationId xmlns:a16="http://schemas.microsoft.com/office/drawing/2014/main" id="{00000000-0008-0000-0300-0000E802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5" name="月 744">
          <a:extLst>
            <a:ext uri="{FF2B5EF4-FFF2-40B4-BE49-F238E27FC236}">
              <a16:creationId xmlns:a16="http://schemas.microsoft.com/office/drawing/2014/main" id="{00000000-0008-0000-0300-0000E902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6" name="太陽 745">
          <a:extLst>
            <a:ext uri="{FF2B5EF4-FFF2-40B4-BE49-F238E27FC236}">
              <a16:creationId xmlns:a16="http://schemas.microsoft.com/office/drawing/2014/main" id="{00000000-0008-0000-0300-0000EA02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7" name="月 746">
          <a:extLst>
            <a:ext uri="{FF2B5EF4-FFF2-40B4-BE49-F238E27FC236}">
              <a16:creationId xmlns:a16="http://schemas.microsoft.com/office/drawing/2014/main" id="{00000000-0008-0000-0300-0000EB02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C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D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50" name="太陽 749">
          <a:extLst>
            <a:ext uri="{FF2B5EF4-FFF2-40B4-BE49-F238E27FC236}">
              <a16:creationId xmlns:a16="http://schemas.microsoft.com/office/drawing/2014/main" id="{00000000-0008-0000-0300-0000EE02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51" name="月 750">
          <a:extLst>
            <a:ext uri="{FF2B5EF4-FFF2-40B4-BE49-F238E27FC236}">
              <a16:creationId xmlns:a16="http://schemas.microsoft.com/office/drawing/2014/main" id="{00000000-0008-0000-0300-0000EF02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2" name="太陽 751">
          <a:extLst>
            <a:ext uri="{FF2B5EF4-FFF2-40B4-BE49-F238E27FC236}">
              <a16:creationId xmlns:a16="http://schemas.microsoft.com/office/drawing/2014/main" id="{00000000-0008-0000-0300-0000F002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3" name="月 752">
          <a:extLst>
            <a:ext uri="{FF2B5EF4-FFF2-40B4-BE49-F238E27FC236}">
              <a16:creationId xmlns:a16="http://schemas.microsoft.com/office/drawing/2014/main" id="{00000000-0008-0000-0300-0000F102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4" name="太陽 753">
          <a:extLst>
            <a:ext uri="{FF2B5EF4-FFF2-40B4-BE49-F238E27FC236}">
              <a16:creationId xmlns:a16="http://schemas.microsoft.com/office/drawing/2014/main" id="{00000000-0008-0000-0300-0000F202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5" name="月 754">
          <a:extLst>
            <a:ext uri="{FF2B5EF4-FFF2-40B4-BE49-F238E27FC236}">
              <a16:creationId xmlns:a16="http://schemas.microsoft.com/office/drawing/2014/main" id="{00000000-0008-0000-0300-0000F302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6" name="太陽 755">
          <a:extLst>
            <a:ext uri="{FF2B5EF4-FFF2-40B4-BE49-F238E27FC236}">
              <a16:creationId xmlns:a16="http://schemas.microsoft.com/office/drawing/2014/main" id="{00000000-0008-0000-0300-0000F402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7" name="月 756">
          <a:extLst>
            <a:ext uri="{FF2B5EF4-FFF2-40B4-BE49-F238E27FC236}">
              <a16:creationId xmlns:a16="http://schemas.microsoft.com/office/drawing/2014/main" id="{00000000-0008-0000-0300-0000F502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8" name="太陽 757">
          <a:extLst>
            <a:ext uri="{FF2B5EF4-FFF2-40B4-BE49-F238E27FC236}">
              <a16:creationId xmlns:a16="http://schemas.microsoft.com/office/drawing/2014/main" id="{00000000-0008-0000-0300-0000F602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9" name="月 758">
          <a:extLst>
            <a:ext uri="{FF2B5EF4-FFF2-40B4-BE49-F238E27FC236}">
              <a16:creationId xmlns:a16="http://schemas.microsoft.com/office/drawing/2014/main" id="{00000000-0008-0000-0300-0000F702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60" name="太陽 759">
          <a:extLst>
            <a:ext uri="{FF2B5EF4-FFF2-40B4-BE49-F238E27FC236}">
              <a16:creationId xmlns:a16="http://schemas.microsoft.com/office/drawing/2014/main" id="{00000000-0008-0000-0300-0000F802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61" name="月 760">
          <a:extLst>
            <a:ext uri="{FF2B5EF4-FFF2-40B4-BE49-F238E27FC236}">
              <a16:creationId xmlns:a16="http://schemas.microsoft.com/office/drawing/2014/main" id="{00000000-0008-0000-0300-0000F902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2" name="太陽 761">
          <a:extLst>
            <a:ext uri="{FF2B5EF4-FFF2-40B4-BE49-F238E27FC236}">
              <a16:creationId xmlns:a16="http://schemas.microsoft.com/office/drawing/2014/main" id="{00000000-0008-0000-0300-0000FA02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3" name="月 762">
          <a:extLst>
            <a:ext uri="{FF2B5EF4-FFF2-40B4-BE49-F238E27FC236}">
              <a16:creationId xmlns:a16="http://schemas.microsoft.com/office/drawing/2014/main" id="{00000000-0008-0000-0300-0000FB02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4" name="太陽 763">
          <a:extLst>
            <a:ext uri="{FF2B5EF4-FFF2-40B4-BE49-F238E27FC236}">
              <a16:creationId xmlns:a16="http://schemas.microsoft.com/office/drawing/2014/main" id="{00000000-0008-0000-0300-0000FC02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5" name="月 764">
          <a:extLst>
            <a:ext uri="{FF2B5EF4-FFF2-40B4-BE49-F238E27FC236}">
              <a16:creationId xmlns:a16="http://schemas.microsoft.com/office/drawing/2014/main" id="{00000000-0008-0000-0300-0000FD02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6" name="太陽 765">
          <a:extLst>
            <a:ext uri="{FF2B5EF4-FFF2-40B4-BE49-F238E27FC236}">
              <a16:creationId xmlns:a16="http://schemas.microsoft.com/office/drawing/2014/main" id="{00000000-0008-0000-0300-0000FE02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7" name="月 766">
          <a:extLst>
            <a:ext uri="{FF2B5EF4-FFF2-40B4-BE49-F238E27FC236}">
              <a16:creationId xmlns:a16="http://schemas.microsoft.com/office/drawing/2014/main" id="{00000000-0008-0000-0300-0000FF02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8" name="太陽 767">
          <a:extLst>
            <a:ext uri="{FF2B5EF4-FFF2-40B4-BE49-F238E27FC236}">
              <a16:creationId xmlns:a16="http://schemas.microsoft.com/office/drawing/2014/main" id="{00000000-0008-0000-0300-00000003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9" name="月 768">
          <a:extLst>
            <a:ext uri="{FF2B5EF4-FFF2-40B4-BE49-F238E27FC236}">
              <a16:creationId xmlns:a16="http://schemas.microsoft.com/office/drawing/2014/main" id="{00000000-0008-0000-0300-00000103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70" name="太陽 769">
          <a:extLst>
            <a:ext uri="{FF2B5EF4-FFF2-40B4-BE49-F238E27FC236}">
              <a16:creationId xmlns:a16="http://schemas.microsoft.com/office/drawing/2014/main" id="{00000000-0008-0000-0300-00000203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71" name="月 770">
          <a:extLst>
            <a:ext uri="{FF2B5EF4-FFF2-40B4-BE49-F238E27FC236}">
              <a16:creationId xmlns:a16="http://schemas.microsoft.com/office/drawing/2014/main" id="{00000000-0008-0000-0300-00000303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403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503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4" name="太陽 773">
          <a:extLst>
            <a:ext uri="{FF2B5EF4-FFF2-40B4-BE49-F238E27FC236}">
              <a16:creationId xmlns:a16="http://schemas.microsoft.com/office/drawing/2014/main" id="{00000000-0008-0000-0300-00000603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5" name="月 774">
          <a:extLst>
            <a:ext uri="{FF2B5EF4-FFF2-40B4-BE49-F238E27FC236}">
              <a16:creationId xmlns:a16="http://schemas.microsoft.com/office/drawing/2014/main" id="{00000000-0008-0000-0300-00000703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6" name="太陽 775">
          <a:extLst>
            <a:ext uri="{FF2B5EF4-FFF2-40B4-BE49-F238E27FC236}">
              <a16:creationId xmlns:a16="http://schemas.microsoft.com/office/drawing/2014/main" id="{00000000-0008-0000-0300-00000803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7" name="月 776">
          <a:extLst>
            <a:ext uri="{FF2B5EF4-FFF2-40B4-BE49-F238E27FC236}">
              <a16:creationId xmlns:a16="http://schemas.microsoft.com/office/drawing/2014/main" id="{00000000-0008-0000-0300-00000903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8" name="太陽 777">
          <a:extLst>
            <a:ext uri="{FF2B5EF4-FFF2-40B4-BE49-F238E27FC236}">
              <a16:creationId xmlns:a16="http://schemas.microsoft.com/office/drawing/2014/main" id="{00000000-0008-0000-0300-00000A03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9" name="月 778">
          <a:extLst>
            <a:ext uri="{FF2B5EF4-FFF2-40B4-BE49-F238E27FC236}">
              <a16:creationId xmlns:a16="http://schemas.microsoft.com/office/drawing/2014/main" id="{00000000-0008-0000-0300-00000B03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80" name="太陽 779">
          <a:extLst>
            <a:ext uri="{FF2B5EF4-FFF2-40B4-BE49-F238E27FC236}">
              <a16:creationId xmlns:a16="http://schemas.microsoft.com/office/drawing/2014/main" id="{00000000-0008-0000-0300-00000C03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81" name="月 780">
          <a:extLst>
            <a:ext uri="{FF2B5EF4-FFF2-40B4-BE49-F238E27FC236}">
              <a16:creationId xmlns:a16="http://schemas.microsoft.com/office/drawing/2014/main" id="{00000000-0008-0000-0300-00000D03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2" name="太陽 781">
          <a:extLst>
            <a:ext uri="{FF2B5EF4-FFF2-40B4-BE49-F238E27FC236}">
              <a16:creationId xmlns:a16="http://schemas.microsoft.com/office/drawing/2014/main" id="{00000000-0008-0000-0300-00000E03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3" name="月 782">
          <a:extLst>
            <a:ext uri="{FF2B5EF4-FFF2-40B4-BE49-F238E27FC236}">
              <a16:creationId xmlns:a16="http://schemas.microsoft.com/office/drawing/2014/main" id="{00000000-0008-0000-0300-00000F03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4" name="太陽 783">
          <a:extLst>
            <a:ext uri="{FF2B5EF4-FFF2-40B4-BE49-F238E27FC236}">
              <a16:creationId xmlns:a16="http://schemas.microsoft.com/office/drawing/2014/main" id="{00000000-0008-0000-0300-00001003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5" name="月 784">
          <a:extLst>
            <a:ext uri="{FF2B5EF4-FFF2-40B4-BE49-F238E27FC236}">
              <a16:creationId xmlns:a16="http://schemas.microsoft.com/office/drawing/2014/main" id="{00000000-0008-0000-0300-00001103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6" name="太陽 785">
          <a:extLst>
            <a:ext uri="{FF2B5EF4-FFF2-40B4-BE49-F238E27FC236}">
              <a16:creationId xmlns:a16="http://schemas.microsoft.com/office/drawing/2014/main" id="{00000000-0008-0000-0300-00001203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7" name="月 786">
          <a:extLst>
            <a:ext uri="{FF2B5EF4-FFF2-40B4-BE49-F238E27FC236}">
              <a16:creationId xmlns:a16="http://schemas.microsoft.com/office/drawing/2014/main" id="{00000000-0008-0000-0300-00001303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8" name="太陽 787">
          <a:extLst>
            <a:ext uri="{FF2B5EF4-FFF2-40B4-BE49-F238E27FC236}">
              <a16:creationId xmlns:a16="http://schemas.microsoft.com/office/drawing/2014/main" id="{00000000-0008-0000-0300-000014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9" name="月 788">
          <a:extLst>
            <a:ext uri="{FF2B5EF4-FFF2-40B4-BE49-F238E27FC236}">
              <a16:creationId xmlns:a16="http://schemas.microsoft.com/office/drawing/2014/main" id="{00000000-0008-0000-0300-000015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90" name="太陽 789">
          <a:extLst>
            <a:ext uri="{FF2B5EF4-FFF2-40B4-BE49-F238E27FC236}">
              <a16:creationId xmlns:a16="http://schemas.microsoft.com/office/drawing/2014/main" id="{00000000-0008-0000-0300-000016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91" name="月 790">
          <a:extLst>
            <a:ext uri="{FF2B5EF4-FFF2-40B4-BE49-F238E27FC236}">
              <a16:creationId xmlns:a16="http://schemas.microsoft.com/office/drawing/2014/main" id="{00000000-0008-0000-0300-000017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2" name="太陽 791">
          <a:extLst>
            <a:ext uri="{FF2B5EF4-FFF2-40B4-BE49-F238E27FC236}">
              <a16:creationId xmlns:a16="http://schemas.microsoft.com/office/drawing/2014/main" id="{00000000-0008-0000-0300-000018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3" name="月 792">
          <a:extLst>
            <a:ext uri="{FF2B5EF4-FFF2-40B4-BE49-F238E27FC236}">
              <a16:creationId xmlns:a16="http://schemas.microsoft.com/office/drawing/2014/main" id="{00000000-0008-0000-0300-000019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A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B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6" name="太陽 795">
          <a:extLst>
            <a:ext uri="{FF2B5EF4-FFF2-40B4-BE49-F238E27FC236}">
              <a16:creationId xmlns:a16="http://schemas.microsoft.com/office/drawing/2014/main" id="{00000000-0008-0000-0300-00001C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7" name="月 796">
          <a:extLst>
            <a:ext uri="{FF2B5EF4-FFF2-40B4-BE49-F238E27FC236}">
              <a16:creationId xmlns:a16="http://schemas.microsoft.com/office/drawing/2014/main" id="{00000000-0008-0000-0300-00001D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8" name="太陽 797">
          <a:extLst>
            <a:ext uri="{FF2B5EF4-FFF2-40B4-BE49-F238E27FC236}">
              <a16:creationId xmlns:a16="http://schemas.microsoft.com/office/drawing/2014/main" id="{00000000-0008-0000-0300-00001E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9" name="月 798">
          <a:extLst>
            <a:ext uri="{FF2B5EF4-FFF2-40B4-BE49-F238E27FC236}">
              <a16:creationId xmlns:a16="http://schemas.microsoft.com/office/drawing/2014/main" id="{00000000-0008-0000-0300-00001F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00" name="太陽 799">
          <a:extLst>
            <a:ext uri="{FF2B5EF4-FFF2-40B4-BE49-F238E27FC236}">
              <a16:creationId xmlns:a16="http://schemas.microsoft.com/office/drawing/2014/main" id="{00000000-0008-0000-0300-000020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01" name="月 800">
          <a:extLst>
            <a:ext uri="{FF2B5EF4-FFF2-40B4-BE49-F238E27FC236}">
              <a16:creationId xmlns:a16="http://schemas.microsoft.com/office/drawing/2014/main" id="{00000000-0008-0000-0300-000021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2" name="太陽 801">
          <a:extLst>
            <a:ext uri="{FF2B5EF4-FFF2-40B4-BE49-F238E27FC236}">
              <a16:creationId xmlns:a16="http://schemas.microsoft.com/office/drawing/2014/main" id="{00000000-0008-0000-0300-000022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3" name="月 802">
          <a:extLst>
            <a:ext uri="{FF2B5EF4-FFF2-40B4-BE49-F238E27FC236}">
              <a16:creationId xmlns:a16="http://schemas.microsoft.com/office/drawing/2014/main" id="{00000000-0008-0000-0300-000023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4" name="太陽 803">
          <a:extLst>
            <a:ext uri="{FF2B5EF4-FFF2-40B4-BE49-F238E27FC236}">
              <a16:creationId xmlns:a16="http://schemas.microsoft.com/office/drawing/2014/main" id="{00000000-0008-0000-0300-00002403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5" name="月 804">
          <a:extLst>
            <a:ext uri="{FF2B5EF4-FFF2-40B4-BE49-F238E27FC236}">
              <a16:creationId xmlns:a16="http://schemas.microsoft.com/office/drawing/2014/main" id="{00000000-0008-0000-0300-00002503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6" name="太陽 805">
          <a:extLst>
            <a:ext uri="{FF2B5EF4-FFF2-40B4-BE49-F238E27FC236}">
              <a16:creationId xmlns:a16="http://schemas.microsoft.com/office/drawing/2014/main" id="{00000000-0008-0000-0300-00002603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7" name="月 806">
          <a:extLst>
            <a:ext uri="{FF2B5EF4-FFF2-40B4-BE49-F238E27FC236}">
              <a16:creationId xmlns:a16="http://schemas.microsoft.com/office/drawing/2014/main" id="{00000000-0008-0000-0300-00002703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8" name="太陽 807">
          <a:extLst>
            <a:ext uri="{FF2B5EF4-FFF2-40B4-BE49-F238E27FC236}">
              <a16:creationId xmlns:a16="http://schemas.microsoft.com/office/drawing/2014/main" id="{00000000-0008-0000-0300-00002803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9" name="月 808">
          <a:extLst>
            <a:ext uri="{FF2B5EF4-FFF2-40B4-BE49-F238E27FC236}">
              <a16:creationId xmlns:a16="http://schemas.microsoft.com/office/drawing/2014/main" id="{00000000-0008-0000-0300-00002903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10" name="太陽 809">
          <a:extLst>
            <a:ext uri="{FF2B5EF4-FFF2-40B4-BE49-F238E27FC236}">
              <a16:creationId xmlns:a16="http://schemas.microsoft.com/office/drawing/2014/main" id="{00000000-0008-0000-0300-00002A03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11" name="月 810">
          <a:extLst>
            <a:ext uri="{FF2B5EF4-FFF2-40B4-BE49-F238E27FC236}">
              <a16:creationId xmlns:a16="http://schemas.microsoft.com/office/drawing/2014/main" id="{00000000-0008-0000-0300-00002B03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2" name="太陽 811">
          <a:extLst>
            <a:ext uri="{FF2B5EF4-FFF2-40B4-BE49-F238E27FC236}">
              <a16:creationId xmlns:a16="http://schemas.microsoft.com/office/drawing/2014/main" id="{00000000-0008-0000-0300-00002C03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3" name="月 812">
          <a:extLst>
            <a:ext uri="{FF2B5EF4-FFF2-40B4-BE49-F238E27FC236}">
              <a16:creationId xmlns:a16="http://schemas.microsoft.com/office/drawing/2014/main" id="{00000000-0008-0000-0300-00002D03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4" name="太陽 813">
          <a:extLst>
            <a:ext uri="{FF2B5EF4-FFF2-40B4-BE49-F238E27FC236}">
              <a16:creationId xmlns:a16="http://schemas.microsoft.com/office/drawing/2014/main" id="{00000000-0008-0000-0300-00002E03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5" name="月 814">
          <a:extLst>
            <a:ext uri="{FF2B5EF4-FFF2-40B4-BE49-F238E27FC236}">
              <a16:creationId xmlns:a16="http://schemas.microsoft.com/office/drawing/2014/main" id="{00000000-0008-0000-0300-00002F03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0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1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8" name="太陽 817">
          <a:extLst>
            <a:ext uri="{FF2B5EF4-FFF2-40B4-BE49-F238E27FC236}">
              <a16:creationId xmlns:a16="http://schemas.microsoft.com/office/drawing/2014/main" id="{00000000-0008-0000-0300-000032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9" name="月 818">
          <a:extLst>
            <a:ext uri="{FF2B5EF4-FFF2-40B4-BE49-F238E27FC236}">
              <a16:creationId xmlns:a16="http://schemas.microsoft.com/office/drawing/2014/main" id="{00000000-0008-0000-0300-000033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20" name="太陽 819">
          <a:extLst>
            <a:ext uri="{FF2B5EF4-FFF2-40B4-BE49-F238E27FC236}">
              <a16:creationId xmlns:a16="http://schemas.microsoft.com/office/drawing/2014/main" id="{00000000-0008-0000-0300-00003403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21" name="月 820">
          <a:extLst>
            <a:ext uri="{FF2B5EF4-FFF2-40B4-BE49-F238E27FC236}">
              <a16:creationId xmlns:a16="http://schemas.microsoft.com/office/drawing/2014/main" id="{00000000-0008-0000-0300-00003503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2" name="太陽 821">
          <a:extLst>
            <a:ext uri="{FF2B5EF4-FFF2-40B4-BE49-F238E27FC236}">
              <a16:creationId xmlns:a16="http://schemas.microsoft.com/office/drawing/2014/main" id="{00000000-0008-0000-0300-00003603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3" name="月 822">
          <a:extLst>
            <a:ext uri="{FF2B5EF4-FFF2-40B4-BE49-F238E27FC236}">
              <a16:creationId xmlns:a16="http://schemas.microsoft.com/office/drawing/2014/main" id="{00000000-0008-0000-0300-00003703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4" name="太陽 823">
          <a:extLst>
            <a:ext uri="{FF2B5EF4-FFF2-40B4-BE49-F238E27FC236}">
              <a16:creationId xmlns:a16="http://schemas.microsoft.com/office/drawing/2014/main" id="{00000000-0008-0000-0300-00003803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5" name="月 824">
          <a:extLst>
            <a:ext uri="{FF2B5EF4-FFF2-40B4-BE49-F238E27FC236}">
              <a16:creationId xmlns:a16="http://schemas.microsoft.com/office/drawing/2014/main" id="{00000000-0008-0000-0300-00003903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6" name="太陽 825">
          <a:extLst>
            <a:ext uri="{FF2B5EF4-FFF2-40B4-BE49-F238E27FC236}">
              <a16:creationId xmlns:a16="http://schemas.microsoft.com/office/drawing/2014/main" id="{00000000-0008-0000-0300-00003A03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7" name="月 826">
          <a:extLst>
            <a:ext uri="{FF2B5EF4-FFF2-40B4-BE49-F238E27FC236}">
              <a16:creationId xmlns:a16="http://schemas.microsoft.com/office/drawing/2014/main" id="{00000000-0008-0000-0300-00003B03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8" name="太陽 827">
          <a:extLst>
            <a:ext uri="{FF2B5EF4-FFF2-40B4-BE49-F238E27FC236}">
              <a16:creationId xmlns:a16="http://schemas.microsoft.com/office/drawing/2014/main" id="{00000000-0008-0000-0300-00003C03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9" name="月 828">
          <a:extLst>
            <a:ext uri="{FF2B5EF4-FFF2-40B4-BE49-F238E27FC236}">
              <a16:creationId xmlns:a16="http://schemas.microsoft.com/office/drawing/2014/main" id="{00000000-0008-0000-0300-00003D03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30" name="太陽 829">
          <a:extLst>
            <a:ext uri="{FF2B5EF4-FFF2-40B4-BE49-F238E27FC236}">
              <a16:creationId xmlns:a16="http://schemas.microsoft.com/office/drawing/2014/main" id="{00000000-0008-0000-0300-00003E03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31" name="月 830">
          <a:extLst>
            <a:ext uri="{FF2B5EF4-FFF2-40B4-BE49-F238E27FC236}">
              <a16:creationId xmlns:a16="http://schemas.microsoft.com/office/drawing/2014/main" id="{00000000-0008-0000-0300-00003F03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2" name="太陽 831">
          <a:extLst>
            <a:ext uri="{FF2B5EF4-FFF2-40B4-BE49-F238E27FC236}">
              <a16:creationId xmlns:a16="http://schemas.microsoft.com/office/drawing/2014/main" id="{00000000-0008-0000-0300-000040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3" name="月 832">
          <a:extLst>
            <a:ext uri="{FF2B5EF4-FFF2-40B4-BE49-F238E27FC236}">
              <a16:creationId xmlns:a16="http://schemas.microsoft.com/office/drawing/2014/main" id="{00000000-0008-0000-0300-000041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4" name="太陽 833">
          <a:extLst>
            <a:ext uri="{FF2B5EF4-FFF2-40B4-BE49-F238E27FC236}">
              <a16:creationId xmlns:a16="http://schemas.microsoft.com/office/drawing/2014/main" id="{00000000-0008-0000-0300-000042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5" name="月 834">
          <a:extLst>
            <a:ext uri="{FF2B5EF4-FFF2-40B4-BE49-F238E27FC236}">
              <a16:creationId xmlns:a16="http://schemas.microsoft.com/office/drawing/2014/main" id="{00000000-0008-0000-0300-000043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6" name="太陽 835">
          <a:extLst>
            <a:ext uri="{FF2B5EF4-FFF2-40B4-BE49-F238E27FC236}">
              <a16:creationId xmlns:a16="http://schemas.microsoft.com/office/drawing/2014/main" id="{00000000-0008-0000-0300-000044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7" name="月 836">
          <a:extLst>
            <a:ext uri="{FF2B5EF4-FFF2-40B4-BE49-F238E27FC236}">
              <a16:creationId xmlns:a16="http://schemas.microsoft.com/office/drawing/2014/main" id="{00000000-0008-0000-0300-000045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6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7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40" name="太陽 839">
          <a:extLst>
            <a:ext uri="{FF2B5EF4-FFF2-40B4-BE49-F238E27FC236}">
              <a16:creationId xmlns:a16="http://schemas.microsoft.com/office/drawing/2014/main" id="{00000000-0008-0000-0300-000048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41" name="月 840">
          <a:extLst>
            <a:ext uri="{FF2B5EF4-FFF2-40B4-BE49-F238E27FC236}">
              <a16:creationId xmlns:a16="http://schemas.microsoft.com/office/drawing/2014/main" id="{00000000-0008-0000-0300-000049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2" name="太陽 841">
          <a:extLst>
            <a:ext uri="{FF2B5EF4-FFF2-40B4-BE49-F238E27FC236}">
              <a16:creationId xmlns:a16="http://schemas.microsoft.com/office/drawing/2014/main" id="{00000000-0008-0000-0300-00004A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3" name="月 842">
          <a:extLst>
            <a:ext uri="{FF2B5EF4-FFF2-40B4-BE49-F238E27FC236}">
              <a16:creationId xmlns:a16="http://schemas.microsoft.com/office/drawing/2014/main" id="{00000000-0008-0000-0300-00004B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4" name="太陽 843">
          <a:extLst>
            <a:ext uri="{FF2B5EF4-FFF2-40B4-BE49-F238E27FC236}">
              <a16:creationId xmlns:a16="http://schemas.microsoft.com/office/drawing/2014/main" id="{00000000-0008-0000-0300-00004C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5" name="月 844">
          <a:extLst>
            <a:ext uri="{FF2B5EF4-FFF2-40B4-BE49-F238E27FC236}">
              <a16:creationId xmlns:a16="http://schemas.microsoft.com/office/drawing/2014/main" id="{00000000-0008-0000-0300-00004D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6" name="太陽 845">
          <a:extLst>
            <a:ext uri="{FF2B5EF4-FFF2-40B4-BE49-F238E27FC236}">
              <a16:creationId xmlns:a16="http://schemas.microsoft.com/office/drawing/2014/main" id="{00000000-0008-0000-0300-00004E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7" name="月 846">
          <a:extLst>
            <a:ext uri="{FF2B5EF4-FFF2-40B4-BE49-F238E27FC236}">
              <a16:creationId xmlns:a16="http://schemas.microsoft.com/office/drawing/2014/main" id="{00000000-0008-0000-0300-00004F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8" name="太陽 847">
          <a:extLst>
            <a:ext uri="{FF2B5EF4-FFF2-40B4-BE49-F238E27FC236}">
              <a16:creationId xmlns:a16="http://schemas.microsoft.com/office/drawing/2014/main" id="{00000000-0008-0000-0300-00005003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9" name="月 848">
          <a:extLst>
            <a:ext uri="{FF2B5EF4-FFF2-40B4-BE49-F238E27FC236}">
              <a16:creationId xmlns:a16="http://schemas.microsoft.com/office/drawing/2014/main" id="{00000000-0008-0000-0300-00005103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50" name="太陽 849">
          <a:extLst>
            <a:ext uri="{FF2B5EF4-FFF2-40B4-BE49-F238E27FC236}">
              <a16:creationId xmlns:a16="http://schemas.microsoft.com/office/drawing/2014/main" id="{00000000-0008-0000-0300-00005203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51" name="月 850">
          <a:extLst>
            <a:ext uri="{FF2B5EF4-FFF2-40B4-BE49-F238E27FC236}">
              <a16:creationId xmlns:a16="http://schemas.microsoft.com/office/drawing/2014/main" id="{00000000-0008-0000-0300-00005303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2" name="太陽 851">
          <a:extLst>
            <a:ext uri="{FF2B5EF4-FFF2-40B4-BE49-F238E27FC236}">
              <a16:creationId xmlns:a16="http://schemas.microsoft.com/office/drawing/2014/main" id="{00000000-0008-0000-0300-00005403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3" name="月 852">
          <a:extLst>
            <a:ext uri="{FF2B5EF4-FFF2-40B4-BE49-F238E27FC236}">
              <a16:creationId xmlns:a16="http://schemas.microsoft.com/office/drawing/2014/main" id="{00000000-0008-0000-0300-00005503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4" name="太陽 853">
          <a:extLst>
            <a:ext uri="{FF2B5EF4-FFF2-40B4-BE49-F238E27FC236}">
              <a16:creationId xmlns:a16="http://schemas.microsoft.com/office/drawing/2014/main" id="{00000000-0008-0000-0300-00005603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5" name="月 854">
          <a:extLst>
            <a:ext uri="{FF2B5EF4-FFF2-40B4-BE49-F238E27FC236}">
              <a16:creationId xmlns:a16="http://schemas.microsoft.com/office/drawing/2014/main" id="{00000000-0008-0000-0300-00005703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6" name="太陽 855">
          <a:extLst>
            <a:ext uri="{FF2B5EF4-FFF2-40B4-BE49-F238E27FC236}">
              <a16:creationId xmlns:a16="http://schemas.microsoft.com/office/drawing/2014/main" id="{00000000-0008-0000-0300-00005803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7" name="月 856">
          <a:extLst>
            <a:ext uri="{FF2B5EF4-FFF2-40B4-BE49-F238E27FC236}">
              <a16:creationId xmlns:a16="http://schemas.microsoft.com/office/drawing/2014/main" id="{00000000-0008-0000-0300-00005903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8" name="太陽 857">
          <a:extLst>
            <a:ext uri="{FF2B5EF4-FFF2-40B4-BE49-F238E27FC236}">
              <a16:creationId xmlns:a16="http://schemas.microsoft.com/office/drawing/2014/main" id="{00000000-0008-0000-0300-00005A03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9" name="月 858">
          <a:extLst>
            <a:ext uri="{FF2B5EF4-FFF2-40B4-BE49-F238E27FC236}">
              <a16:creationId xmlns:a16="http://schemas.microsoft.com/office/drawing/2014/main" id="{00000000-0008-0000-0300-00005B03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C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D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2" name="太陽 861">
          <a:extLst>
            <a:ext uri="{FF2B5EF4-FFF2-40B4-BE49-F238E27FC236}">
              <a16:creationId xmlns:a16="http://schemas.microsoft.com/office/drawing/2014/main" id="{00000000-0008-0000-0300-00005E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3" name="月 862">
          <a:extLst>
            <a:ext uri="{FF2B5EF4-FFF2-40B4-BE49-F238E27FC236}">
              <a16:creationId xmlns:a16="http://schemas.microsoft.com/office/drawing/2014/main" id="{00000000-0008-0000-0300-00005F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4" name="太陽 863">
          <a:extLst>
            <a:ext uri="{FF2B5EF4-FFF2-40B4-BE49-F238E27FC236}">
              <a16:creationId xmlns:a16="http://schemas.microsoft.com/office/drawing/2014/main" id="{00000000-0008-0000-0300-00006003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5" name="月 864">
          <a:extLst>
            <a:ext uri="{FF2B5EF4-FFF2-40B4-BE49-F238E27FC236}">
              <a16:creationId xmlns:a16="http://schemas.microsoft.com/office/drawing/2014/main" id="{00000000-0008-0000-0300-00006103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6" name="太陽 865">
          <a:extLst>
            <a:ext uri="{FF2B5EF4-FFF2-40B4-BE49-F238E27FC236}">
              <a16:creationId xmlns:a16="http://schemas.microsoft.com/office/drawing/2014/main" id="{00000000-0008-0000-0300-00006203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7" name="月 866">
          <a:extLst>
            <a:ext uri="{FF2B5EF4-FFF2-40B4-BE49-F238E27FC236}">
              <a16:creationId xmlns:a16="http://schemas.microsoft.com/office/drawing/2014/main" id="{00000000-0008-0000-0300-00006303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8" name="太陽 867">
          <a:extLst>
            <a:ext uri="{FF2B5EF4-FFF2-40B4-BE49-F238E27FC236}">
              <a16:creationId xmlns:a16="http://schemas.microsoft.com/office/drawing/2014/main" id="{00000000-0008-0000-0300-00006403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9" name="月 868">
          <a:extLst>
            <a:ext uri="{FF2B5EF4-FFF2-40B4-BE49-F238E27FC236}">
              <a16:creationId xmlns:a16="http://schemas.microsoft.com/office/drawing/2014/main" id="{00000000-0008-0000-0300-00006503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70" name="太陽 869">
          <a:extLst>
            <a:ext uri="{FF2B5EF4-FFF2-40B4-BE49-F238E27FC236}">
              <a16:creationId xmlns:a16="http://schemas.microsoft.com/office/drawing/2014/main" id="{00000000-0008-0000-0300-00006603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71" name="月 870">
          <a:extLst>
            <a:ext uri="{FF2B5EF4-FFF2-40B4-BE49-F238E27FC236}">
              <a16:creationId xmlns:a16="http://schemas.microsoft.com/office/drawing/2014/main" id="{00000000-0008-0000-0300-00006703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2" name="太陽 871">
          <a:extLst>
            <a:ext uri="{FF2B5EF4-FFF2-40B4-BE49-F238E27FC236}">
              <a16:creationId xmlns:a16="http://schemas.microsoft.com/office/drawing/2014/main" id="{00000000-0008-0000-0300-00006803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3" name="月 872">
          <a:extLst>
            <a:ext uri="{FF2B5EF4-FFF2-40B4-BE49-F238E27FC236}">
              <a16:creationId xmlns:a16="http://schemas.microsoft.com/office/drawing/2014/main" id="{00000000-0008-0000-0300-00006903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4" name="太陽 873">
          <a:extLst>
            <a:ext uri="{FF2B5EF4-FFF2-40B4-BE49-F238E27FC236}">
              <a16:creationId xmlns:a16="http://schemas.microsoft.com/office/drawing/2014/main" id="{00000000-0008-0000-0300-00006A03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5" name="月 874">
          <a:extLst>
            <a:ext uri="{FF2B5EF4-FFF2-40B4-BE49-F238E27FC236}">
              <a16:creationId xmlns:a16="http://schemas.microsoft.com/office/drawing/2014/main" id="{00000000-0008-0000-0300-00006B03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6" name="太陽 875">
          <a:extLst>
            <a:ext uri="{FF2B5EF4-FFF2-40B4-BE49-F238E27FC236}">
              <a16:creationId xmlns:a16="http://schemas.microsoft.com/office/drawing/2014/main" id="{00000000-0008-0000-0300-00006C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7" name="月 876">
          <a:extLst>
            <a:ext uri="{FF2B5EF4-FFF2-40B4-BE49-F238E27FC236}">
              <a16:creationId xmlns:a16="http://schemas.microsoft.com/office/drawing/2014/main" id="{00000000-0008-0000-0300-00006D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8" name="太陽 877">
          <a:extLst>
            <a:ext uri="{FF2B5EF4-FFF2-40B4-BE49-F238E27FC236}">
              <a16:creationId xmlns:a16="http://schemas.microsoft.com/office/drawing/2014/main" id="{00000000-0008-0000-0300-00006E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9" name="月 878">
          <a:extLst>
            <a:ext uri="{FF2B5EF4-FFF2-40B4-BE49-F238E27FC236}">
              <a16:creationId xmlns:a16="http://schemas.microsoft.com/office/drawing/2014/main" id="{00000000-0008-0000-0300-00006F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80" name="太陽 879">
          <a:extLst>
            <a:ext uri="{FF2B5EF4-FFF2-40B4-BE49-F238E27FC236}">
              <a16:creationId xmlns:a16="http://schemas.microsoft.com/office/drawing/2014/main" id="{00000000-0008-0000-0300-000070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81" name="月 880">
          <a:extLst>
            <a:ext uri="{FF2B5EF4-FFF2-40B4-BE49-F238E27FC236}">
              <a16:creationId xmlns:a16="http://schemas.microsoft.com/office/drawing/2014/main" id="{00000000-0008-0000-0300-000071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2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3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4" name="太陽 883">
          <a:extLst>
            <a:ext uri="{FF2B5EF4-FFF2-40B4-BE49-F238E27FC236}">
              <a16:creationId xmlns:a16="http://schemas.microsoft.com/office/drawing/2014/main" id="{00000000-0008-0000-0300-000074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5" name="月 884">
          <a:extLst>
            <a:ext uri="{FF2B5EF4-FFF2-40B4-BE49-F238E27FC236}">
              <a16:creationId xmlns:a16="http://schemas.microsoft.com/office/drawing/2014/main" id="{00000000-0008-0000-0300-000075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6" name="太陽 885">
          <a:extLst>
            <a:ext uri="{FF2B5EF4-FFF2-40B4-BE49-F238E27FC236}">
              <a16:creationId xmlns:a16="http://schemas.microsoft.com/office/drawing/2014/main" id="{00000000-0008-0000-0300-000076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7" name="月 886">
          <a:extLst>
            <a:ext uri="{FF2B5EF4-FFF2-40B4-BE49-F238E27FC236}">
              <a16:creationId xmlns:a16="http://schemas.microsoft.com/office/drawing/2014/main" id="{00000000-0008-0000-0300-000077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8" name="太陽 887">
          <a:extLst>
            <a:ext uri="{FF2B5EF4-FFF2-40B4-BE49-F238E27FC236}">
              <a16:creationId xmlns:a16="http://schemas.microsoft.com/office/drawing/2014/main" id="{00000000-0008-0000-0300-000078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9" name="月 888">
          <a:extLst>
            <a:ext uri="{FF2B5EF4-FFF2-40B4-BE49-F238E27FC236}">
              <a16:creationId xmlns:a16="http://schemas.microsoft.com/office/drawing/2014/main" id="{00000000-0008-0000-0300-000079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90" name="太陽 889">
          <a:extLst>
            <a:ext uri="{FF2B5EF4-FFF2-40B4-BE49-F238E27FC236}">
              <a16:creationId xmlns:a16="http://schemas.microsoft.com/office/drawing/2014/main" id="{00000000-0008-0000-0300-00007A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91" name="月 890">
          <a:extLst>
            <a:ext uri="{FF2B5EF4-FFF2-40B4-BE49-F238E27FC236}">
              <a16:creationId xmlns:a16="http://schemas.microsoft.com/office/drawing/2014/main" id="{00000000-0008-0000-0300-00007B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2" name="太陽 891">
          <a:extLst>
            <a:ext uri="{FF2B5EF4-FFF2-40B4-BE49-F238E27FC236}">
              <a16:creationId xmlns:a16="http://schemas.microsoft.com/office/drawing/2014/main" id="{00000000-0008-0000-0300-00007C03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3" name="月 892">
          <a:extLst>
            <a:ext uri="{FF2B5EF4-FFF2-40B4-BE49-F238E27FC236}">
              <a16:creationId xmlns:a16="http://schemas.microsoft.com/office/drawing/2014/main" id="{00000000-0008-0000-0300-00007D03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4" name="太陽 893">
          <a:extLst>
            <a:ext uri="{FF2B5EF4-FFF2-40B4-BE49-F238E27FC236}">
              <a16:creationId xmlns:a16="http://schemas.microsoft.com/office/drawing/2014/main" id="{00000000-0008-0000-0300-00007E03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5" name="月 894">
          <a:extLst>
            <a:ext uri="{FF2B5EF4-FFF2-40B4-BE49-F238E27FC236}">
              <a16:creationId xmlns:a16="http://schemas.microsoft.com/office/drawing/2014/main" id="{00000000-0008-0000-0300-00007F03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6" name="太陽 895">
          <a:extLst>
            <a:ext uri="{FF2B5EF4-FFF2-40B4-BE49-F238E27FC236}">
              <a16:creationId xmlns:a16="http://schemas.microsoft.com/office/drawing/2014/main" id="{00000000-0008-0000-0300-00008003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7" name="月 896">
          <a:extLst>
            <a:ext uri="{FF2B5EF4-FFF2-40B4-BE49-F238E27FC236}">
              <a16:creationId xmlns:a16="http://schemas.microsoft.com/office/drawing/2014/main" id="{00000000-0008-0000-0300-00008103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8" name="太陽 897">
          <a:extLst>
            <a:ext uri="{FF2B5EF4-FFF2-40B4-BE49-F238E27FC236}">
              <a16:creationId xmlns:a16="http://schemas.microsoft.com/office/drawing/2014/main" id="{00000000-0008-0000-0300-00008203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9" name="月 898">
          <a:extLst>
            <a:ext uri="{FF2B5EF4-FFF2-40B4-BE49-F238E27FC236}">
              <a16:creationId xmlns:a16="http://schemas.microsoft.com/office/drawing/2014/main" id="{00000000-0008-0000-0300-00008303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00" name="太陽 899">
          <a:extLst>
            <a:ext uri="{FF2B5EF4-FFF2-40B4-BE49-F238E27FC236}">
              <a16:creationId xmlns:a16="http://schemas.microsoft.com/office/drawing/2014/main" id="{00000000-0008-0000-0300-00008403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01" name="月 900">
          <a:extLst>
            <a:ext uri="{FF2B5EF4-FFF2-40B4-BE49-F238E27FC236}">
              <a16:creationId xmlns:a16="http://schemas.microsoft.com/office/drawing/2014/main" id="{00000000-0008-0000-0300-00008503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2" name="太陽 901">
          <a:extLst>
            <a:ext uri="{FF2B5EF4-FFF2-40B4-BE49-F238E27FC236}">
              <a16:creationId xmlns:a16="http://schemas.microsoft.com/office/drawing/2014/main" id="{00000000-0008-0000-0300-00008603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3" name="月 902">
          <a:extLst>
            <a:ext uri="{FF2B5EF4-FFF2-40B4-BE49-F238E27FC236}">
              <a16:creationId xmlns:a16="http://schemas.microsoft.com/office/drawing/2014/main" id="{00000000-0008-0000-0300-00008703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8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9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6" name="太陽 905">
          <a:extLst>
            <a:ext uri="{FF2B5EF4-FFF2-40B4-BE49-F238E27FC236}">
              <a16:creationId xmlns:a16="http://schemas.microsoft.com/office/drawing/2014/main" id="{00000000-0008-0000-0300-00008A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7" name="月 906">
          <a:extLst>
            <a:ext uri="{FF2B5EF4-FFF2-40B4-BE49-F238E27FC236}">
              <a16:creationId xmlns:a16="http://schemas.microsoft.com/office/drawing/2014/main" id="{00000000-0008-0000-0300-00008B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8" name="太陽 907">
          <a:extLst>
            <a:ext uri="{FF2B5EF4-FFF2-40B4-BE49-F238E27FC236}">
              <a16:creationId xmlns:a16="http://schemas.microsoft.com/office/drawing/2014/main" id="{00000000-0008-0000-0300-00008C03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9" name="月 908">
          <a:extLst>
            <a:ext uri="{FF2B5EF4-FFF2-40B4-BE49-F238E27FC236}">
              <a16:creationId xmlns:a16="http://schemas.microsoft.com/office/drawing/2014/main" id="{00000000-0008-0000-0300-00008D03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10" name="太陽 909">
          <a:extLst>
            <a:ext uri="{FF2B5EF4-FFF2-40B4-BE49-F238E27FC236}">
              <a16:creationId xmlns:a16="http://schemas.microsoft.com/office/drawing/2014/main" id="{00000000-0008-0000-0300-00008E03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11" name="月 910">
          <a:extLst>
            <a:ext uri="{FF2B5EF4-FFF2-40B4-BE49-F238E27FC236}">
              <a16:creationId xmlns:a16="http://schemas.microsoft.com/office/drawing/2014/main" id="{00000000-0008-0000-0300-00008F03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2" name="太陽 911">
          <a:extLst>
            <a:ext uri="{FF2B5EF4-FFF2-40B4-BE49-F238E27FC236}">
              <a16:creationId xmlns:a16="http://schemas.microsoft.com/office/drawing/2014/main" id="{00000000-0008-0000-0300-00009003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3" name="月 912">
          <a:extLst>
            <a:ext uri="{FF2B5EF4-FFF2-40B4-BE49-F238E27FC236}">
              <a16:creationId xmlns:a16="http://schemas.microsoft.com/office/drawing/2014/main" id="{00000000-0008-0000-0300-00009103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4" name="太陽 913">
          <a:extLst>
            <a:ext uri="{FF2B5EF4-FFF2-40B4-BE49-F238E27FC236}">
              <a16:creationId xmlns:a16="http://schemas.microsoft.com/office/drawing/2014/main" id="{00000000-0008-0000-0300-00009203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5" name="月 914">
          <a:extLst>
            <a:ext uri="{FF2B5EF4-FFF2-40B4-BE49-F238E27FC236}">
              <a16:creationId xmlns:a16="http://schemas.microsoft.com/office/drawing/2014/main" id="{00000000-0008-0000-0300-00009303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6" name="太陽 915">
          <a:extLst>
            <a:ext uri="{FF2B5EF4-FFF2-40B4-BE49-F238E27FC236}">
              <a16:creationId xmlns:a16="http://schemas.microsoft.com/office/drawing/2014/main" id="{00000000-0008-0000-0300-00009403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7" name="月 916">
          <a:extLst>
            <a:ext uri="{FF2B5EF4-FFF2-40B4-BE49-F238E27FC236}">
              <a16:creationId xmlns:a16="http://schemas.microsoft.com/office/drawing/2014/main" id="{00000000-0008-0000-0300-00009503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8" name="太陽 917">
          <a:extLst>
            <a:ext uri="{FF2B5EF4-FFF2-40B4-BE49-F238E27FC236}">
              <a16:creationId xmlns:a16="http://schemas.microsoft.com/office/drawing/2014/main" id="{00000000-0008-0000-0300-00009603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9" name="月 918">
          <a:extLst>
            <a:ext uri="{FF2B5EF4-FFF2-40B4-BE49-F238E27FC236}">
              <a16:creationId xmlns:a16="http://schemas.microsoft.com/office/drawing/2014/main" id="{00000000-0008-0000-0300-00009703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20" name="太陽 919">
          <a:extLst>
            <a:ext uri="{FF2B5EF4-FFF2-40B4-BE49-F238E27FC236}">
              <a16:creationId xmlns:a16="http://schemas.microsoft.com/office/drawing/2014/main" id="{00000000-0008-0000-0300-000098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21" name="月 920">
          <a:extLst>
            <a:ext uri="{FF2B5EF4-FFF2-40B4-BE49-F238E27FC236}">
              <a16:creationId xmlns:a16="http://schemas.microsoft.com/office/drawing/2014/main" id="{00000000-0008-0000-0300-000099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2" name="太陽 921">
          <a:extLst>
            <a:ext uri="{FF2B5EF4-FFF2-40B4-BE49-F238E27FC236}">
              <a16:creationId xmlns:a16="http://schemas.microsoft.com/office/drawing/2014/main" id="{00000000-0008-0000-0300-00009A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3" name="月 922">
          <a:extLst>
            <a:ext uri="{FF2B5EF4-FFF2-40B4-BE49-F238E27FC236}">
              <a16:creationId xmlns:a16="http://schemas.microsoft.com/office/drawing/2014/main" id="{00000000-0008-0000-0300-00009B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4" name="太陽 923">
          <a:extLst>
            <a:ext uri="{FF2B5EF4-FFF2-40B4-BE49-F238E27FC236}">
              <a16:creationId xmlns:a16="http://schemas.microsoft.com/office/drawing/2014/main" id="{00000000-0008-0000-0300-00009C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5" name="月 924">
          <a:extLst>
            <a:ext uri="{FF2B5EF4-FFF2-40B4-BE49-F238E27FC236}">
              <a16:creationId xmlns:a16="http://schemas.microsoft.com/office/drawing/2014/main" id="{00000000-0008-0000-0300-00009D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9E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9F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8" name="太陽 927">
          <a:extLst>
            <a:ext uri="{FF2B5EF4-FFF2-40B4-BE49-F238E27FC236}">
              <a16:creationId xmlns:a16="http://schemas.microsoft.com/office/drawing/2014/main" id="{00000000-0008-0000-0300-0000A0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9" name="月 928">
          <a:extLst>
            <a:ext uri="{FF2B5EF4-FFF2-40B4-BE49-F238E27FC236}">
              <a16:creationId xmlns:a16="http://schemas.microsoft.com/office/drawing/2014/main" id="{00000000-0008-0000-0300-0000A1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30" name="太陽 929">
          <a:extLst>
            <a:ext uri="{FF2B5EF4-FFF2-40B4-BE49-F238E27FC236}">
              <a16:creationId xmlns:a16="http://schemas.microsoft.com/office/drawing/2014/main" id="{00000000-0008-0000-0300-0000A2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31" name="月 930">
          <a:extLst>
            <a:ext uri="{FF2B5EF4-FFF2-40B4-BE49-F238E27FC236}">
              <a16:creationId xmlns:a16="http://schemas.microsoft.com/office/drawing/2014/main" id="{00000000-0008-0000-0300-0000A3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2" name="太陽 931">
          <a:extLst>
            <a:ext uri="{FF2B5EF4-FFF2-40B4-BE49-F238E27FC236}">
              <a16:creationId xmlns:a16="http://schemas.microsoft.com/office/drawing/2014/main" id="{00000000-0008-0000-0300-0000A4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3" name="月 932">
          <a:extLst>
            <a:ext uri="{FF2B5EF4-FFF2-40B4-BE49-F238E27FC236}">
              <a16:creationId xmlns:a16="http://schemas.microsoft.com/office/drawing/2014/main" id="{00000000-0008-0000-0300-0000A5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4" name="太陽 933">
          <a:extLst>
            <a:ext uri="{FF2B5EF4-FFF2-40B4-BE49-F238E27FC236}">
              <a16:creationId xmlns:a16="http://schemas.microsoft.com/office/drawing/2014/main" id="{00000000-0008-0000-0300-0000A6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5" name="月 934">
          <a:extLst>
            <a:ext uri="{FF2B5EF4-FFF2-40B4-BE49-F238E27FC236}">
              <a16:creationId xmlns:a16="http://schemas.microsoft.com/office/drawing/2014/main" id="{00000000-0008-0000-0300-0000A7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6" name="太陽 935">
          <a:extLst>
            <a:ext uri="{FF2B5EF4-FFF2-40B4-BE49-F238E27FC236}">
              <a16:creationId xmlns:a16="http://schemas.microsoft.com/office/drawing/2014/main" id="{00000000-0008-0000-0300-0000A803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7" name="月 936">
          <a:extLst>
            <a:ext uri="{FF2B5EF4-FFF2-40B4-BE49-F238E27FC236}">
              <a16:creationId xmlns:a16="http://schemas.microsoft.com/office/drawing/2014/main" id="{00000000-0008-0000-0300-0000A903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8" name="太陽 937">
          <a:extLst>
            <a:ext uri="{FF2B5EF4-FFF2-40B4-BE49-F238E27FC236}">
              <a16:creationId xmlns:a16="http://schemas.microsoft.com/office/drawing/2014/main" id="{00000000-0008-0000-0300-0000AA03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9" name="月 938">
          <a:extLst>
            <a:ext uri="{FF2B5EF4-FFF2-40B4-BE49-F238E27FC236}">
              <a16:creationId xmlns:a16="http://schemas.microsoft.com/office/drawing/2014/main" id="{00000000-0008-0000-0300-0000AB03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40" name="太陽 939">
          <a:extLst>
            <a:ext uri="{FF2B5EF4-FFF2-40B4-BE49-F238E27FC236}">
              <a16:creationId xmlns:a16="http://schemas.microsoft.com/office/drawing/2014/main" id="{00000000-0008-0000-0300-0000AC03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41" name="月 940">
          <a:extLst>
            <a:ext uri="{FF2B5EF4-FFF2-40B4-BE49-F238E27FC236}">
              <a16:creationId xmlns:a16="http://schemas.microsoft.com/office/drawing/2014/main" id="{00000000-0008-0000-0300-0000AD03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2" name="太陽 941">
          <a:extLst>
            <a:ext uri="{FF2B5EF4-FFF2-40B4-BE49-F238E27FC236}">
              <a16:creationId xmlns:a16="http://schemas.microsoft.com/office/drawing/2014/main" id="{00000000-0008-0000-0300-0000AE03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3" name="月 942">
          <a:extLst>
            <a:ext uri="{FF2B5EF4-FFF2-40B4-BE49-F238E27FC236}">
              <a16:creationId xmlns:a16="http://schemas.microsoft.com/office/drawing/2014/main" id="{00000000-0008-0000-0300-0000AF03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4" name="太陽 943">
          <a:extLst>
            <a:ext uri="{FF2B5EF4-FFF2-40B4-BE49-F238E27FC236}">
              <a16:creationId xmlns:a16="http://schemas.microsoft.com/office/drawing/2014/main" id="{00000000-0008-0000-0300-0000B003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5" name="月 944">
          <a:extLst>
            <a:ext uri="{FF2B5EF4-FFF2-40B4-BE49-F238E27FC236}">
              <a16:creationId xmlns:a16="http://schemas.microsoft.com/office/drawing/2014/main" id="{00000000-0008-0000-0300-0000B103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6" name="太陽 945">
          <a:extLst>
            <a:ext uri="{FF2B5EF4-FFF2-40B4-BE49-F238E27FC236}">
              <a16:creationId xmlns:a16="http://schemas.microsoft.com/office/drawing/2014/main" id="{00000000-0008-0000-0300-0000B203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7" name="月 946">
          <a:extLst>
            <a:ext uri="{FF2B5EF4-FFF2-40B4-BE49-F238E27FC236}">
              <a16:creationId xmlns:a16="http://schemas.microsoft.com/office/drawing/2014/main" id="{00000000-0008-0000-0300-0000B303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4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5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50" name="太陽 949">
          <a:extLst>
            <a:ext uri="{FF2B5EF4-FFF2-40B4-BE49-F238E27FC236}">
              <a16:creationId xmlns:a16="http://schemas.microsoft.com/office/drawing/2014/main" id="{00000000-0008-0000-0300-0000B6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51" name="月 950">
          <a:extLst>
            <a:ext uri="{FF2B5EF4-FFF2-40B4-BE49-F238E27FC236}">
              <a16:creationId xmlns:a16="http://schemas.microsoft.com/office/drawing/2014/main" id="{00000000-0008-0000-0300-0000B7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2" name="太陽 951">
          <a:extLst>
            <a:ext uri="{FF2B5EF4-FFF2-40B4-BE49-F238E27FC236}">
              <a16:creationId xmlns:a16="http://schemas.microsoft.com/office/drawing/2014/main" id="{00000000-0008-0000-0300-0000B803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3" name="月 952">
          <a:extLst>
            <a:ext uri="{FF2B5EF4-FFF2-40B4-BE49-F238E27FC236}">
              <a16:creationId xmlns:a16="http://schemas.microsoft.com/office/drawing/2014/main" id="{00000000-0008-0000-0300-0000B903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4" name="太陽 953">
          <a:extLst>
            <a:ext uri="{FF2B5EF4-FFF2-40B4-BE49-F238E27FC236}">
              <a16:creationId xmlns:a16="http://schemas.microsoft.com/office/drawing/2014/main" id="{00000000-0008-0000-0300-0000BA03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5" name="月 954">
          <a:extLst>
            <a:ext uri="{FF2B5EF4-FFF2-40B4-BE49-F238E27FC236}">
              <a16:creationId xmlns:a16="http://schemas.microsoft.com/office/drawing/2014/main" id="{00000000-0008-0000-0300-0000BB03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6" name="太陽 955">
          <a:extLst>
            <a:ext uri="{FF2B5EF4-FFF2-40B4-BE49-F238E27FC236}">
              <a16:creationId xmlns:a16="http://schemas.microsoft.com/office/drawing/2014/main" id="{00000000-0008-0000-0300-0000BC03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7" name="月 956">
          <a:extLst>
            <a:ext uri="{FF2B5EF4-FFF2-40B4-BE49-F238E27FC236}">
              <a16:creationId xmlns:a16="http://schemas.microsoft.com/office/drawing/2014/main" id="{00000000-0008-0000-0300-0000BD03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8" name="太陽 957">
          <a:extLst>
            <a:ext uri="{FF2B5EF4-FFF2-40B4-BE49-F238E27FC236}">
              <a16:creationId xmlns:a16="http://schemas.microsoft.com/office/drawing/2014/main" id="{00000000-0008-0000-0300-0000BE03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9" name="月 958">
          <a:extLst>
            <a:ext uri="{FF2B5EF4-FFF2-40B4-BE49-F238E27FC236}">
              <a16:creationId xmlns:a16="http://schemas.microsoft.com/office/drawing/2014/main" id="{00000000-0008-0000-0300-0000BF03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60" name="太陽 959">
          <a:extLst>
            <a:ext uri="{FF2B5EF4-FFF2-40B4-BE49-F238E27FC236}">
              <a16:creationId xmlns:a16="http://schemas.microsoft.com/office/drawing/2014/main" id="{00000000-0008-0000-0300-0000C003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61" name="月 960">
          <a:extLst>
            <a:ext uri="{FF2B5EF4-FFF2-40B4-BE49-F238E27FC236}">
              <a16:creationId xmlns:a16="http://schemas.microsoft.com/office/drawing/2014/main" id="{00000000-0008-0000-0300-0000C103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2" name="太陽 961">
          <a:extLst>
            <a:ext uri="{FF2B5EF4-FFF2-40B4-BE49-F238E27FC236}">
              <a16:creationId xmlns:a16="http://schemas.microsoft.com/office/drawing/2014/main" id="{00000000-0008-0000-0300-0000C203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3" name="月 962">
          <a:extLst>
            <a:ext uri="{FF2B5EF4-FFF2-40B4-BE49-F238E27FC236}">
              <a16:creationId xmlns:a16="http://schemas.microsoft.com/office/drawing/2014/main" id="{00000000-0008-0000-0300-0000C303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4" name="太陽 963">
          <a:extLst>
            <a:ext uri="{FF2B5EF4-FFF2-40B4-BE49-F238E27FC236}">
              <a16:creationId xmlns:a16="http://schemas.microsoft.com/office/drawing/2014/main" id="{00000000-0008-0000-0300-0000C4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5" name="月 964">
          <a:extLst>
            <a:ext uri="{FF2B5EF4-FFF2-40B4-BE49-F238E27FC236}">
              <a16:creationId xmlns:a16="http://schemas.microsoft.com/office/drawing/2014/main" id="{00000000-0008-0000-0300-0000C5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6" name="太陽 965">
          <a:extLst>
            <a:ext uri="{FF2B5EF4-FFF2-40B4-BE49-F238E27FC236}">
              <a16:creationId xmlns:a16="http://schemas.microsoft.com/office/drawing/2014/main" id="{00000000-0008-0000-0300-0000C6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7" name="月 966">
          <a:extLst>
            <a:ext uri="{FF2B5EF4-FFF2-40B4-BE49-F238E27FC236}">
              <a16:creationId xmlns:a16="http://schemas.microsoft.com/office/drawing/2014/main" id="{00000000-0008-0000-0300-0000C7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8" name="太陽 967">
          <a:extLst>
            <a:ext uri="{FF2B5EF4-FFF2-40B4-BE49-F238E27FC236}">
              <a16:creationId xmlns:a16="http://schemas.microsoft.com/office/drawing/2014/main" id="{00000000-0008-0000-0300-0000C8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9" name="月 968">
          <a:extLst>
            <a:ext uri="{FF2B5EF4-FFF2-40B4-BE49-F238E27FC236}">
              <a16:creationId xmlns:a16="http://schemas.microsoft.com/office/drawing/2014/main" id="{00000000-0008-0000-0300-0000C9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A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B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2" name="太陽 971">
          <a:extLst>
            <a:ext uri="{FF2B5EF4-FFF2-40B4-BE49-F238E27FC236}">
              <a16:creationId xmlns:a16="http://schemas.microsoft.com/office/drawing/2014/main" id="{00000000-0008-0000-0300-0000CC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3" name="月 972">
          <a:extLst>
            <a:ext uri="{FF2B5EF4-FFF2-40B4-BE49-F238E27FC236}">
              <a16:creationId xmlns:a16="http://schemas.microsoft.com/office/drawing/2014/main" id="{00000000-0008-0000-0300-0000CD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4" name="太陽 973">
          <a:extLst>
            <a:ext uri="{FF2B5EF4-FFF2-40B4-BE49-F238E27FC236}">
              <a16:creationId xmlns:a16="http://schemas.microsoft.com/office/drawing/2014/main" id="{00000000-0008-0000-0300-0000CE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5" name="月 974">
          <a:extLst>
            <a:ext uri="{FF2B5EF4-FFF2-40B4-BE49-F238E27FC236}">
              <a16:creationId xmlns:a16="http://schemas.microsoft.com/office/drawing/2014/main" id="{00000000-0008-0000-0300-0000CF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6" name="太陽 975">
          <a:extLst>
            <a:ext uri="{FF2B5EF4-FFF2-40B4-BE49-F238E27FC236}">
              <a16:creationId xmlns:a16="http://schemas.microsoft.com/office/drawing/2014/main" id="{00000000-0008-0000-0300-0000D0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7" name="月 976">
          <a:extLst>
            <a:ext uri="{FF2B5EF4-FFF2-40B4-BE49-F238E27FC236}">
              <a16:creationId xmlns:a16="http://schemas.microsoft.com/office/drawing/2014/main" id="{00000000-0008-0000-0300-0000D1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8" name="太陽 977">
          <a:extLst>
            <a:ext uri="{FF2B5EF4-FFF2-40B4-BE49-F238E27FC236}">
              <a16:creationId xmlns:a16="http://schemas.microsoft.com/office/drawing/2014/main" id="{00000000-0008-0000-0300-0000D2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9" name="月 978">
          <a:extLst>
            <a:ext uri="{FF2B5EF4-FFF2-40B4-BE49-F238E27FC236}">
              <a16:creationId xmlns:a16="http://schemas.microsoft.com/office/drawing/2014/main" id="{00000000-0008-0000-0300-0000D3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80" name="太陽 979">
          <a:extLst>
            <a:ext uri="{FF2B5EF4-FFF2-40B4-BE49-F238E27FC236}">
              <a16:creationId xmlns:a16="http://schemas.microsoft.com/office/drawing/2014/main" id="{00000000-0008-0000-0300-0000D403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81" name="月 980">
          <a:extLst>
            <a:ext uri="{FF2B5EF4-FFF2-40B4-BE49-F238E27FC236}">
              <a16:creationId xmlns:a16="http://schemas.microsoft.com/office/drawing/2014/main" id="{00000000-0008-0000-0300-0000D503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2" name="太陽 981">
          <a:extLst>
            <a:ext uri="{FF2B5EF4-FFF2-40B4-BE49-F238E27FC236}">
              <a16:creationId xmlns:a16="http://schemas.microsoft.com/office/drawing/2014/main" id="{00000000-0008-0000-0300-0000D603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3" name="月 982">
          <a:extLst>
            <a:ext uri="{FF2B5EF4-FFF2-40B4-BE49-F238E27FC236}">
              <a16:creationId xmlns:a16="http://schemas.microsoft.com/office/drawing/2014/main" id="{00000000-0008-0000-0300-0000D703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4" name="太陽 983">
          <a:extLst>
            <a:ext uri="{FF2B5EF4-FFF2-40B4-BE49-F238E27FC236}">
              <a16:creationId xmlns:a16="http://schemas.microsoft.com/office/drawing/2014/main" id="{00000000-0008-0000-0300-0000D803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5" name="月 984">
          <a:extLst>
            <a:ext uri="{FF2B5EF4-FFF2-40B4-BE49-F238E27FC236}">
              <a16:creationId xmlns:a16="http://schemas.microsoft.com/office/drawing/2014/main" id="{00000000-0008-0000-0300-0000D903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6" name="太陽 985">
          <a:extLst>
            <a:ext uri="{FF2B5EF4-FFF2-40B4-BE49-F238E27FC236}">
              <a16:creationId xmlns:a16="http://schemas.microsoft.com/office/drawing/2014/main" id="{00000000-0008-0000-0300-0000DA03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7" name="月 986">
          <a:extLst>
            <a:ext uri="{FF2B5EF4-FFF2-40B4-BE49-F238E27FC236}">
              <a16:creationId xmlns:a16="http://schemas.microsoft.com/office/drawing/2014/main" id="{00000000-0008-0000-0300-0000DB03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8" name="太陽 987">
          <a:extLst>
            <a:ext uri="{FF2B5EF4-FFF2-40B4-BE49-F238E27FC236}">
              <a16:creationId xmlns:a16="http://schemas.microsoft.com/office/drawing/2014/main" id="{00000000-0008-0000-0300-0000DC03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9" name="月 988">
          <a:extLst>
            <a:ext uri="{FF2B5EF4-FFF2-40B4-BE49-F238E27FC236}">
              <a16:creationId xmlns:a16="http://schemas.microsoft.com/office/drawing/2014/main" id="{00000000-0008-0000-0300-0000DD03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90" name="太陽 989">
          <a:extLst>
            <a:ext uri="{FF2B5EF4-FFF2-40B4-BE49-F238E27FC236}">
              <a16:creationId xmlns:a16="http://schemas.microsoft.com/office/drawing/2014/main" id="{00000000-0008-0000-0300-0000DE03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91" name="月 990">
          <a:extLst>
            <a:ext uri="{FF2B5EF4-FFF2-40B4-BE49-F238E27FC236}">
              <a16:creationId xmlns:a16="http://schemas.microsoft.com/office/drawing/2014/main" id="{00000000-0008-0000-0300-0000DF03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0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1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4" name="太陽 993">
          <a:extLst>
            <a:ext uri="{FF2B5EF4-FFF2-40B4-BE49-F238E27FC236}">
              <a16:creationId xmlns:a16="http://schemas.microsoft.com/office/drawing/2014/main" id="{00000000-0008-0000-0300-0000E203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5" name="月 994">
          <a:extLst>
            <a:ext uri="{FF2B5EF4-FFF2-40B4-BE49-F238E27FC236}">
              <a16:creationId xmlns:a16="http://schemas.microsoft.com/office/drawing/2014/main" id="{00000000-0008-0000-0300-0000E303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6" name="太陽 995">
          <a:extLst>
            <a:ext uri="{FF2B5EF4-FFF2-40B4-BE49-F238E27FC236}">
              <a16:creationId xmlns:a16="http://schemas.microsoft.com/office/drawing/2014/main" id="{00000000-0008-0000-0300-0000E403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7" name="月 996">
          <a:extLst>
            <a:ext uri="{FF2B5EF4-FFF2-40B4-BE49-F238E27FC236}">
              <a16:creationId xmlns:a16="http://schemas.microsoft.com/office/drawing/2014/main" id="{00000000-0008-0000-0300-0000E503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8" name="太陽 997">
          <a:extLst>
            <a:ext uri="{FF2B5EF4-FFF2-40B4-BE49-F238E27FC236}">
              <a16:creationId xmlns:a16="http://schemas.microsoft.com/office/drawing/2014/main" id="{00000000-0008-0000-0300-0000E603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9" name="月 998">
          <a:extLst>
            <a:ext uri="{FF2B5EF4-FFF2-40B4-BE49-F238E27FC236}">
              <a16:creationId xmlns:a16="http://schemas.microsoft.com/office/drawing/2014/main" id="{00000000-0008-0000-0300-0000E703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00" name="太陽 999">
          <a:extLst>
            <a:ext uri="{FF2B5EF4-FFF2-40B4-BE49-F238E27FC236}">
              <a16:creationId xmlns:a16="http://schemas.microsoft.com/office/drawing/2014/main" id="{00000000-0008-0000-0300-0000E803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01" name="月 1000">
          <a:extLst>
            <a:ext uri="{FF2B5EF4-FFF2-40B4-BE49-F238E27FC236}">
              <a16:creationId xmlns:a16="http://schemas.microsoft.com/office/drawing/2014/main" id="{00000000-0008-0000-0300-0000E903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2" name="太陽 1001">
          <a:extLst>
            <a:ext uri="{FF2B5EF4-FFF2-40B4-BE49-F238E27FC236}">
              <a16:creationId xmlns:a16="http://schemas.microsoft.com/office/drawing/2014/main" id="{00000000-0008-0000-0300-0000EA03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3" name="月 1002">
          <a:extLst>
            <a:ext uri="{FF2B5EF4-FFF2-40B4-BE49-F238E27FC236}">
              <a16:creationId xmlns:a16="http://schemas.microsoft.com/office/drawing/2014/main" id="{00000000-0008-0000-0300-0000EB03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4" name="太陽 1003">
          <a:extLst>
            <a:ext uri="{FF2B5EF4-FFF2-40B4-BE49-F238E27FC236}">
              <a16:creationId xmlns:a16="http://schemas.microsoft.com/office/drawing/2014/main" id="{00000000-0008-0000-0300-0000EC03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5" name="月 1004">
          <a:extLst>
            <a:ext uri="{FF2B5EF4-FFF2-40B4-BE49-F238E27FC236}">
              <a16:creationId xmlns:a16="http://schemas.microsoft.com/office/drawing/2014/main" id="{00000000-0008-0000-0300-0000ED03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6" name="太陽 1005">
          <a:extLst>
            <a:ext uri="{FF2B5EF4-FFF2-40B4-BE49-F238E27FC236}">
              <a16:creationId xmlns:a16="http://schemas.microsoft.com/office/drawing/2014/main" id="{00000000-0008-0000-0300-0000EE03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7" name="月 1006">
          <a:extLst>
            <a:ext uri="{FF2B5EF4-FFF2-40B4-BE49-F238E27FC236}">
              <a16:creationId xmlns:a16="http://schemas.microsoft.com/office/drawing/2014/main" id="{00000000-0008-0000-0300-0000EF03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8" name="太陽 1007">
          <a:extLst>
            <a:ext uri="{FF2B5EF4-FFF2-40B4-BE49-F238E27FC236}">
              <a16:creationId xmlns:a16="http://schemas.microsoft.com/office/drawing/2014/main" id="{00000000-0008-0000-0300-0000F003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9" name="月 1008">
          <a:extLst>
            <a:ext uri="{FF2B5EF4-FFF2-40B4-BE49-F238E27FC236}">
              <a16:creationId xmlns:a16="http://schemas.microsoft.com/office/drawing/2014/main" id="{00000000-0008-0000-0300-0000F103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10" name="太陽 1009">
          <a:extLst>
            <a:ext uri="{FF2B5EF4-FFF2-40B4-BE49-F238E27FC236}">
              <a16:creationId xmlns:a16="http://schemas.microsoft.com/office/drawing/2014/main" id="{00000000-0008-0000-0300-0000F203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11" name="月 1010">
          <a:extLst>
            <a:ext uri="{FF2B5EF4-FFF2-40B4-BE49-F238E27FC236}">
              <a16:creationId xmlns:a16="http://schemas.microsoft.com/office/drawing/2014/main" id="{00000000-0008-0000-0300-0000F303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2" name="太陽 1011">
          <a:extLst>
            <a:ext uri="{FF2B5EF4-FFF2-40B4-BE49-F238E27FC236}">
              <a16:creationId xmlns:a16="http://schemas.microsoft.com/office/drawing/2014/main" id="{00000000-0008-0000-0300-0000F403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3" name="月 1012">
          <a:extLst>
            <a:ext uri="{FF2B5EF4-FFF2-40B4-BE49-F238E27FC236}">
              <a16:creationId xmlns:a16="http://schemas.microsoft.com/office/drawing/2014/main" id="{00000000-0008-0000-0300-0000F503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6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7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6" name="太陽 1015">
          <a:extLst>
            <a:ext uri="{FF2B5EF4-FFF2-40B4-BE49-F238E27FC236}">
              <a16:creationId xmlns:a16="http://schemas.microsoft.com/office/drawing/2014/main" id="{00000000-0008-0000-0300-0000F803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7" name="月 1016">
          <a:extLst>
            <a:ext uri="{FF2B5EF4-FFF2-40B4-BE49-F238E27FC236}">
              <a16:creationId xmlns:a16="http://schemas.microsoft.com/office/drawing/2014/main" id="{00000000-0008-0000-0300-0000F903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8" name="太陽 1017">
          <a:extLst>
            <a:ext uri="{FF2B5EF4-FFF2-40B4-BE49-F238E27FC236}">
              <a16:creationId xmlns:a16="http://schemas.microsoft.com/office/drawing/2014/main" id="{00000000-0008-0000-0300-0000FA03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9" name="月 1018">
          <a:extLst>
            <a:ext uri="{FF2B5EF4-FFF2-40B4-BE49-F238E27FC236}">
              <a16:creationId xmlns:a16="http://schemas.microsoft.com/office/drawing/2014/main" id="{00000000-0008-0000-0300-0000FB03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20" name="太陽 1019">
          <a:extLst>
            <a:ext uri="{FF2B5EF4-FFF2-40B4-BE49-F238E27FC236}">
              <a16:creationId xmlns:a16="http://schemas.microsoft.com/office/drawing/2014/main" id="{00000000-0008-0000-0300-0000FC03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21" name="月 1020">
          <a:extLst>
            <a:ext uri="{FF2B5EF4-FFF2-40B4-BE49-F238E27FC236}">
              <a16:creationId xmlns:a16="http://schemas.microsoft.com/office/drawing/2014/main" id="{00000000-0008-0000-0300-0000FD03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2" name="太陽 1021">
          <a:extLst>
            <a:ext uri="{FF2B5EF4-FFF2-40B4-BE49-F238E27FC236}">
              <a16:creationId xmlns:a16="http://schemas.microsoft.com/office/drawing/2014/main" id="{00000000-0008-0000-0300-0000FE03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3" name="月 1022">
          <a:extLst>
            <a:ext uri="{FF2B5EF4-FFF2-40B4-BE49-F238E27FC236}">
              <a16:creationId xmlns:a16="http://schemas.microsoft.com/office/drawing/2014/main" id="{00000000-0008-0000-0300-0000FF03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4" name="太陽 1023">
          <a:extLst>
            <a:ext uri="{FF2B5EF4-FFF2-40B4-BE49-F238E27FC236}">
              <a16:creationId xmlns:a16="http://schemas.microsoft.com/office/drawing/2014/main" id="{00000000-0008-0000-0300-00000004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5" name="月 1024">
          <a:extLst>
            <a:ext uri="{FF2B5EF4-FFF2-40B4-BE49-F238E27FC236}">
              <a16:creationId xmlns:a16="http://schemas.microsoft.com/office/drawing/2014/main" id="{00000000-0008-0000-0300-00000104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6" name="太陽 1025">
          <a:extLst>
            <a:ext uri="{FF2B5EF4-FFF2-40B4-BE49-F238E27FC236}">
              <a16:creationId xmlns:a16="http://schemas.microsoft.com/office/drawing/2014/main" id="{00000000-0008-0000-0300-00000204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7" name="月 1026">
          <a:extLst>
            <a:ext uri="{FF2B5EF4-FFF2-40B4-BE49-F238E27FC236}">
              <a16:creationId xmlns:a16="http://schemas.microsoft.com/office/drawing/2014/main" id="{00000000-0008-0000-0300-00000304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8" name="太陽 1027">
          <a:extLst>
            <a:ext uri="{FF2B5EF4-FFF2-40B4-BE49-F238E27FC236}">
              <a16:creationId xmlns:a16="http://schemas.microsoft.com/office/drawing/2014/main" id="{00000000-0008-0000-0300-00000404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9" name="月 1028">
          <a:extLst>
            <a:ext uri="{FF2B5EF4-FFF2-40B4-BE49-F238E27FC236}">
              <a16:creationId xmlns:a16="http://schemas.microsoft.com/office/drawing/2014/main" id="{00000000-0008-0000-0300-00000504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30" name="太陽 1029">
          <a:extLst>
            <a:ext uri="{FF2B5EF4-FFF2-40B4-BE49-F238E27FC236}">
              <a16:creationId xmlns:a16="http://schemas.microsoft.com/office/drawing/2014/main" id="{00000000-0008-0000-0300-00000604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31" name="月 1030">
          <a:extLst>
            <a:ext uri="{FF2B5EF4-FFF2-40B4-BE49-F238E27FC236}">
              <a16:creationId xmlns:a16="http://schemas.microsoft.com/office/drawing/2014/main" id="{00000000-0008-0000-0300-00000704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2" name="太陽 1031">
          <a:extLst>
            <a:ext uri="{FF2B5EF4-FFF2-40B4-BE49-F238E27FC236}">
              <a16:creationId xmlns:a16="http://schemas.microsoft.com/office/drawing/2014/main" id="{00000000-0008-0000-0300-00000804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3" name="月 1032">
          <a:extLst>
            <a:ext uri="{FF2B5EF4-FFF2-40B4-BE49-F238E27FC236}">
              <a16:creationId xmlns:a16="http://schemas.microsoft.com/office/drawing/2014/main" id="{00000000-0008-0000-0300-00000904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4" name="太陽 1033">
          <a:extLst>
            <a:ext uri="{FF2B5EF4-FFF2-40B4-BE49-F238E27FC236}">
              <a16:creationId xmlns:a16="http://schemas.microsoft.com/office/drawing/2014/main" id="{00000000-0008-0000-0300-00000A04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5" name="月 1034">
          <a:extLst>
            <a:ext uri="{FF2B5EF4-FFF2-40B4-BE49-F238E27FC236}">
              <a16:creationId xmlns:a16="http://schemas.microsoft.com/office/drawing/2014/main" id="{00000000-0008-0000-0300-00000B04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C04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D04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8" name="太陽 1037">
          <a:extLst>
            <a:ext uri="{FF2B5EF4-FFF2-40B4-BE49-F238E27FC236}">
              <a16:creationId xmlns:a16="http://schemas.microsoft.com/office/drawing/2014/main" id="{00000000-0008-0000-0300-00000E04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9" name="月 1038">
          <a:extLst>
            <a:ext uri="{FF2B5EF4-FFF2-40B4-BE49-F238E27FC236}">
              <a16:creationId xmlns:a16="http://schemas.microsoft.com/office/drawing/2014/main" id="{00000000-0008-0000-0300-00000F04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40" name="太陽 1039">
          <a:extLst>
            <a:ext uri="{FF2B5EF4-FFF2-40B4-BE49-F238E27FC236}">
              <a16:creationId xmlns:a16="http://schemas.microsoft.com/office/drawing/2014/main" id="{00000000-0008-0000-0300-00001004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41" name="月 1040">
          <a:extLst>
            <a:ext uri="{FF2B5EF4-FFF2-40B4-BE49-F238E27FC236}">
              <a16:creationId xmlns:a16="http://schemas.microsoft.com/office/drawing/2014/main" id="{00000000-0008-0000-0300-00001104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2" name="太陽 1041">
          <a:extLst>
            <a:ext uri="{FF2B5EF4-FFF2-40B4-BE49-F238E27FC236}">
              <a16:creationId xmlns:a16="http://schemas.microsoft.com/office/drawing/2014/main" id="{00000000-0008-0000-0300-00001204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3" name="月 1042">
          <a:extLst>
            <a:ext uri="{FF2B5EF4-FFF2-40B4-BE49-F238E27FC236}">
              <a16:creationId xmlns:a16="http://schemas.microsoft.com/office/drawing/2014/main" id="{00000000-0008-0000-0300-00001304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4" name="太陽 1043">
          <a:extLst>
            <a:ext uri="{FF2B5EF4-FFF2-40B4-BE49-F238E27FC236}">
              <a16:creationId xmlns:a16="http://schemas.microsoft.com/office/drawing/2014/main" id="{00000000-0008-0000-0300-00001404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5" name="月 1044">
          <a:extLst>
            <a:ext uri="{FF2B5EF4-FFF2-40B4-BE49-F238E27FC236}">
              <a16:creationId xmlns:a16="http://schemas.microsoft.com/office/drawing/2014/main" id="{00000000-0008-0000-0300-00001504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6" name="太陽 1045">
          <a:extLst>
            <a:ext uri="{FF2B5EF4-FFF2-40B4-BE49-F238E27FC236}">
              <a16:creationId xmlns:a16="http://schemas.microsoft.com/office/drawing/2014/main" id="{00000000-0008-0000-0300-00001604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7" name="月 1046">
          <a:extLst>
            <a:ext uri="{FF2B5EF4-FFF2-40B4-BE49-F238E27FC236}">
              <a16:creationId xmlns:a16="http://schemas.microsoft.com/office/drawing/2014/main" id="{00000000-0008-0000-0300-00001704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8" name="太陽 1047">
          <a:extLst>
            <a:ext uri="{FF2B5EF4-FFF2-40B4-BE49-F238E27FC236}">
              <a16:creationId xmlns:a16="http://schemas.microsoft.com/office/drawing/2014/main" id="{00000000-0008-0000-0300-00001804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9" name="月 1048">
          <a:extLst>
            <a:ext uri="{FF2B5EF4-FFF2-40B4-BE49-F238E27FC236}">
              <a16:creationId xmlns:a16="http://schemas.microsoft.com/office/drawing/2014/main" id="{00000000-0008-0000-0300-00001904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50" name="太陽 1049">
          <a:extLst>
            <a:ext uri="{FF2B5EF4-FFF2-40B4-BE49-F238E27FC236}">
              <a16:creationId xmlns:a16="http://schemas.microsoft.com/office/drawing/2014/main" id="{00000000-0008-0000-0300-00001A04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51" name="月 1050">
          <a:extLst>
            <a:ext uri="{FF2B5EF4-FFF2-40B4-BE49-F238E27FC236}">
              <a16:creationId xmlns:a16="http://schemas.microsoft.com/office/drawing/2014/main" id="{00000000-0008-0000-0300-00001B04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2" name="太陽 1051">
          <a:extLst>
            <a:ext uri="{FF2B5EF4-FFF2-40B4-BE49-F238E27FC236}">
              <a16:creationId xmlns:a16="http://schemas.microsoft.com/office/drawing/2014/main" id="{00000000-0008-0000-0300-00001C040000}"/>
            </a:ext>
          </a:extLst>
        </xdr:cNvPr>
        <xdr:cNvSpPr/>
      </xdr:nvSpPr>
      <xdr:spPr>
        <a:xfrm>
          <a:off x="4342262" y="417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3" name="月 1052">
          <a:extLst>
            <a:ext uri="{FF2B5EF4-FFF2-40B4-BE49-F238E27FC236}">
              <a16:creationId xmlns:a16="http://schemas.microsoft.com/office/drawing/2014/main" id="{00000000-0008-0000-0300-00001D040000}"/>
            </a:ext>
          </a:extLst>
        </xdr:cNvPr>
        <xdr:cNvSpPr/>
      </xdr:nvSpPr>
      <xdr:spPr>
        <a:xfrm rot="13320000">
          <a:off x="4381480" y="432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4" name="太陽 1053">
          <a:extLst>
            <a:ext uri="{FF2B5EF4-FFF2-40B4-BE49-F238E27FC236}">
              <a16:creationId xmlns:a16="http://schemas.microsoft.com/office/drawing/2014/main" id="{00000000-0008-0000-0300-00001E040000}"/>
            </a:ext>
          </a:extLst>
        </xdr:cNvPr>
        <xdr:cNvSpPr/>
      </xdr:nvSpPr>
      <xdr:spPr>
        <a:xfrm>
          <a:off x="4342262" y="461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5" name="月 1054">
          <a:extLst>
            <a:ext uri="{FF2B5EF4-FFF2-40B4-BE49-F238E27FC236}">
              <a16:creationId xmlns:a16="http://schemas.microsoft.com/office/drawing/2014/main" id="{00000000-0008-0000-0300-00001F040000}"/>
            </a:ext>
          </a:extLst>
        </xdr:cNvPr>
        <xdr:cNvSpPr/>
      </xdr:nvSpPr>
      <xdr:spPr>
        <a:xfrm rot="13320000">
          <a:off x="4381480" y="477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6" name="太陽 1055">
          <a:extLst>
            <a:ext uri="{FF2B5EF4-FFF2-40B4-BE49-F238E27FC236}">
              <a16:creationId xmlns:a16="http://schemas.microsoft.com/office/drawing/2014/main" id="{00000000-0008-0000-0300-000020040000}"/>
            </a:ext>
          </a:extLst>
        </xdr:cNvPr>
        <xdr:cNvSpPr/>
      </xdr:nvSpPr>
      <xdr:spPr>
        <a:xfrm>
          <a:off x="4342262" y="506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7" name="月 1056">
          <a:extLst>
            <a:ext uri="{FF2B5EF4-FFF2-40B4-BE49-F238E27FC236}">
              <a16:creationId xmlns:a16="http://schemas.microsoft.com/office/drawing/2014/main" id="{00000000-0008-0000-0300-000021040000}"/>
            </a:ext>
          </a:extLst>
        </xdr:cNvPr>
        <xdr:cNvSpPr/>
      </xdr:nvSpPr>
      <xdr:spPr>
        <a:xfrm rot="13320000">
          <a:off x="4381480" y="521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204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304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60" name="太陽 1059">
          <a:extLst>
            <a:ext uri="{FF2B5EF4-FFF2-40B4-BE49-F238E27FC236}">
              <a16:creationId xmlns:a16="http://schemas.microsoft.com/office/drawing/2014/main" id="{00000000-0008-0000-0300-000024040000}"/>
            </a:ext>
          </a:extLst>
        </xdr:cNvPr>
        <xdr:cNvSpPr/>
      </xdr:nvSpPr>
      <xdr:spPr>
        <a:xfrm>
          <a:off x="4342262" y="550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61" name="月 1060">
          <a:extLst>
            <a:ext uri="{FF2B5EF4-FFF2-40B4-BE49-F238E27FC236}">
              <a16:creationId xmlns:a16="http://schemas.microsoft.com/office/drawing/2014/main" id="{00000000-0008-0000-0300-000025040000}"/>
            </a:ext>
          </a:extLst>
        </xdr:cNvPr>
        <xdr:cNvSpPr/>
      </xdr:nvSpPr>
      <xdr:spPr>
        <a:xfrm rot="13320000">
          <a:off x="4381480" y="566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2" name="太陽 1061">
          <a:extLst>
            <a:ext uri="{FF2B5EF4-FFF2-40B4-BE49-F238E27FC236}">
              <a16:creationId xmlns:a16="http://schemas.microsoft.com/office/drawing/2014/main" id="{00000000-0008-0000-0300-000026040000}"/>
            </a:ext>
          </a:extLst>
        </xdr:cNvPr>
        <xdr:cNvSpPr/>
      </xdr:nvSpPr>
      <xdr:spPr>
        <a:xfrm>
          <a:off x="4342262" y="595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3" name="月 1062">
          <a:extLst>
            <a:ext uri="{FF2B5EF4-FFF2-40B4-BE49-F238E27FC236}">
              <a16:creationId xmlns:a16="http://schemas.microsoft.com/office/drawing/2014/main" id="{00000000-0008-0000-0300-000027040000}"/>
            </a:ext>
          </a:extLst>
        </xdr:cNvPr>
        <xdr:cNvSpPr/>
      </xdr:nvSpPr>
      <xdr:spPr>
        <a:xfrm rot="13320000">
          <a:off x="4381480" y="610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4" name="太陽 1063">
          <a:extLst>
            <a:ext uri="{FF2B5EF4-FFF2-40B4-BE49-F238E27FC236}">
              <a16:creationId xmlns:a16="http://schemas.microsoft.com/office/drawing/2014/main" id="{00000000-0008-0000-0300-000028040000}"/>
            </a:ext>
          </a:extLst>
        </xdr:cNvPr>
        <xdr:cNvSpPr/>
      </xdr:nvSpPr>
      <xdr:spPr>
        <a:xfrm>
          <a:off x="4342262" y="639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5" name="月 1064">
          <a:extLst>
            <a:ext uri="{FF2B5EF4-FFF2-40B4-BE49-F238E27FC236}">
              <a16:creationId xmlns:a16="http://schemas.microsoft.com/office/drawing/2014/main" id="{00000000-0008-0000-0300-000029040000}"/>
            </a:ext>
          </a:extLst>
        </xdr:cNvPr>
        <xdr:cNvSpPr/>
      </xdr:nvSpPr>
      <xdr:spPr>
        <a:xfrm rot="13320000">
          <a:off x="4381480" y="655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6" name="太陽 1065">
          <a:extLst>
            <a:ext uri="{FF2B5EF4-FFF2-40B4-BE49-F238E27FC236}">
              <a16:creationId xmlns:a16="http://schemas.microsoft.com/office/drawing/2014/main" id="{00000000-0008-0000-0300-00002A040000}"/>
            </a:ext>
          </a:extLst>
        </xdr:cNvPr>
        <xdr:cNvSpPr/>
      </xdr:nvSpPr>
      <xdr:spPr>
        <a:xfrm>
          <a:off x="4342262" y="683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7" name="月 1066">
          <a:extLst>
            <a:ext uri="{FF2B5EF4-FFF2-40B4-BE49-F238E27FC236}">
              <a16:creationId xmlns:a16="http://schemas.microsoft.com/office/drawing/2014/main" id="{00000000-0008-0000-0300-00002B040000}"/>
            </a:ext>
          </a:extLst>
        </xdr:cNvPr>
        <xdr:cNvSpPr/>
      </xdr:nvSpPr>
      <xdr:spPr>
        <a:xfrm rot="13320000">
          <a:off x="4381480" y="699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8" name="太陽 1067">
          <a:extLst>
            <a:ext uri="{FF2B5EF4-FFF2-40B4-BE49-F238E27FC236}">
              <a16:creationId xmlns:a16="http://schemas.microsoft.com/office/drawing/2014/main" id="{00000000-0008-0000-0300-00002C040000}"/>
            </a:ext>
          </a:extLst>
        </xdr:cNvPr>
        <xdr:cNvSpPr/>
      </xdr:nvSpPr>
      <xdr:spPr>
        <a:xfrm>
          <a:off x="4342262" y="728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9" name="月 1068">
          <a:extLst>
            <a:ext uri="{FF2B5EF4-FFF2-40B4-BE49-F238E27FC236}">
              <a16:creationId xmlns:a16="http://schemas.microsoft.com/office/drawing/2014/main" id="{00000000-0008-0000-0300-00002D040000}"/>
            </a:ext>
          </a:extLst>
        </xdr:cNvPr>
        <xdr:cNvSpPr/>
      </xdr:nvSpPr>
      <xdr:spPr>
        <a:xfrm rot="13320000">
          <a:off x="4381480" y="743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70" name="太陽 1069">
          <a:extLst>
            <a:ext uri="{FF2B5EF4-FFF2-40B4-BE49-F238E27FC236}">
              <a16:creationId xmlns:a16="http://schemas.microsoft.com/office/drawing/2014/main" id="{00000000-0008-0000-0300-00002E040000}"/>
            </a:ext>
          </a:extLst>
        </xdr:cNvPr>
        <xdr:cNvSpPr/>
      </xdr:nvSpPr>
      <xdr:spPr>
        <a:xfrm>
          <a:off x="4342262" y="772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71" name="月 1070">
          <a:extLst>
            <a:ext uri="{FF2B5EF4-FFF2-40B4-BE49-F238E27FC236}">
              <a16:creationId xmlns:a16="http://schemas.microsoft.com/office/drawing/2014/main" id="{00000000-0008-0000-0300-00002F040000}"/>
            </a:ext>
          </a:extLst>
        </xdr:cNvPr>
        <xdr:cNvSpPr/>
      </xdr:nvSpPr>
      <xdr:spPr>
        <a:xfrm rot="13320000">
          <a:off x="4381480" y="788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2" name="太陽 1071">
          <a:extLst>
            <a:ext uri="{FF2B5EF4-FFF2-40B4-BE49-F238E27FC236}">
              <a16:creationId xmlns:a16="http://schemas.microsoft.com/office/drawing/2014/main" id="{00000000-0008-0000-0300-000030040000}"/>
            </a:ext>
          </a:extLst>
        </xdr:cNvPr>
        <xdr:cNvSpPr/>
      </xdr:nvSpPr>
      <xdr:spPr>
        <a:xfrm>
          <a:off x="4342262" y="817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3" name="月 1072">
          <a:extLst>
            <a:ext uri="{FF2B5EF4-FFF2-40B4-BE49-F238E27FC236}">
              <a16:creationId xmlns:a16="http://schemas.microsoft.com/office/drawing/2014/main" id="{00000000-0008-0000-0300-000031040000}"/>
            </a:ext>
          </a:extLst>
        </xdr:cNvPr>
        <xdr:cNvSpPr/>
      </xdr:nvSpPr>
      <xdr:spPr>
        <a:xfrm rot="13320000">
          <a:off x="4381480" y="832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4" name="太陽 1073">
          <a:extLst>
            <a:ext uri="{FF2B5EF4-FFF2-40B4-BE49-F238E27FC236}">
              <a16:creationId xmlns:a16="http://schemas.microsoft.com/office/drawing/2014/main" id="{00000000-0008-0000-0300-000032040000}"/>
            </a:ext>
          </a:extLst>
        </xdr:cNvPr>
        <xdr:cNvSpPr/>
      </xdr:nvSpPr>
      <xdr:spPr>
        <a:xfrm>
          <a:off x="4342262" y="861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5" name="月 1074">
          <a:extLst>
            <a:ext uri="{FF2B5EF4-FFF2-40B4-BE49-F238E27FC236}">
              <a16:creationId xmlns:a16="http://schemas.microsoft.com/office/drawing/2014/main" id="{00000000-0008-0000-0300-000033040000}"/>
            </a:ext>
          </a:extLst>
        </xdr:cNvPr>
        <xdr:cNvSpPr/>
      </xdr:nvSpPr>
      <xdr:spPr>
        <a:xfrm rot="13320000">
          <a:off x="4381480" y="877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6" name="太陽 1075">
          <a:extLst>
            <a:ext uri="{FF2B5EF4-FFF2-40B4-BE49-F238E27FC236}">
              <a16:creationId xmlns:a16="http://schemas.microsoft.com/office/drawing/2014/main" id="{00000000-0008-0000-0300-000034040000}"/>
            </a:ext>
          </a:extLst>
        </xdr:cNvPr>
        <xdr:cNvSpPr/>
      </xdr:nvSpPr>
      <xdr:spPr>
        <a:xfrm>
          <a:off x="4342262" y="906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7" name="月 1076">
          <a:extLst>
            <a:ext uri="{FF2B5EF4-FFF2-40B4-BE49-F238E27FC236}">
              <a16:creationId xmlns:a16="http://schemas.microsoft.com/office/drawing/2014/main" id="{00000000-0008-0000-0300-000035040000}"/>
            </a:ext>
          </a:extLst>
        </xdr:cNvPr>
        <xdr:cNvSpPr/>
      </xdr:nvSpPr>
      <xdr:spPr>
        <a:xfrm rot="13320000">
          <a:off x="4381480" y="921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8" name="太陽 1077">
          <a:extLst>
            <a:ext uri="{FF2B5EF4-FFF2-40B4-BE49-F238E27FC236}">
              <a16:creationId xmlns:a16="http://schemas.microsoft.com/office/drawing/2014/main" id="{00000000-0008-0000-0300-000036040000}"/>
            </a:ext>
          </a:extLst>
        </xdr:cNvPr>
        <xdr:cNvSpPr/>
      </xdr:nvSpPr>
      <xdr:spPr>
        <a:xfrm>
          <a:off x="4342262" y="950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9" name="月 1078">
          <a:extLst>
            <a:ext uri="{FF2B5EF4-FFF2-40B4-BE49-F238E27FC236}">
              <a16:creationId xmlns:a16="http://schemas.microsoft.com/office/drawing/2014/main" id="{00000000-0008-0000-0300-000037040000}"/>
            </a:ext>
          </a:extLst>
        </xdr:cNvPr>
        <xdr:cNvSpPr/>
      </xdr:nvSpPr>
      <xdr:spPr>
        <a:xfrm rot="13320000">
          <a:off x="4381480" y="966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804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904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2" name="太陽 1081">
          <a:extLst>
            <a:ext uri="{FF2B5EF4-FFF2-40B4-BE49-F238E27FC236}">
              <a16:creationId xmlns:a16="http://schemas.microsoft.com/office/drawing/2014/main" id="{00000000-0008-0000-0300-00003A040000}"/>
            </a:ext>
          </a:extLst>
        </xdr:cNvPr>
        <xdr:cNvSpPr/>
      </xdr:nvSpPr>
      <xdr:spPr>
        <a:xfrm>
          <a:off x="4342262" y="995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3" name="月 1082">
          <a:extLst>
            <a:ext uri="{FF2B5EF4-FFF2-40B4-BE49-F238E27FC236}">
              <a16:creationId xmlns:a16="http://schemas.microsoft.com/office/drawing/2014/main" id="{00000000-0008-0000-0300-00003B040000}"/>
            </a:ext>
          </a:extLst>
        </xdr:cNvPr>
        <xdr:cNvSpPr/>
      </xdr:nvSpPr>
      <xdr:spPr>
        <a:xfrm rot="13320000">
          <a:off x="4381480" y="1010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4" name="太陽 1083">
          <a:extLst>
            <a:ext uri="{FF2B5EF4-FFF2-40B4-BE49-F238E27FC236}">
              <a16:creationId xmlns:a16="http://schemas.microsoft.com/office/drawing/2014/main" id="{00000000-0008-0000-0300-00003C040000}"/>
            </a:ext>
          </a:extLst>
        </xdr:cNvPr>
        <xdr:cNvSpPr/>
      </xdr:nvSpPr>
      <xdr:spPr>
        <a:xfrm>
          <a:off x="4342262" y="1039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5" name="月 1084">
          <a:extLst>
            <a:ext uri="{FF2B5EF4-FFF2-40B4-BE49-F238E27FC236}">
              <a16:creationId xmlns:a16="http://schemas.microsoft.com/office/drawing/2014/main" id="{00000000-0008-0000-0300-00003D040000}"/>
            </a:ext>
          </a:extLst>
        </xdr:cNvPr>
        <xdr:cNvSpPr/>
      </xdr:nvSpPr>
      <xdr:spPr>
        <a:xfrm rot="13320000">
          <a:off x="4381480" y="1055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6" name="太陽 1085">
          <a:extLst>
            <a:ext uri="{FF2B5EF4-FFF2-40B4-BE49-F238E27FC236}">
              <a16:creationId xmlns:a16="http://schemas.microsoft.com/office/drawing/2014/main" id="{00000000-0008-0000-0300-00003E040000}"/>
            </a:ext>
          </a:extLst>
        </xdr:cNvPr>
        <xdr:cNvSpPr/>
      </xdr:nvSpPr>
      <xdr:spPr>
        <a:xfrm>
          <a:off x="4342262" y="1083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7" name="月 1086">
          <a:extLst>
            <a:ext uri="{FF2B5EF4-FFF2-40B4-BE49-F238E27FC236}">
              <a16:creationId xmlns:a16="http://schemas.microsoft.com/office/drawing/2014/main" id="{00000000-0008-0000-0300-00003F040000}"/>
            </a:ext>
          </a:extLst>
        </xdr:cNvPr>
        <xdr:cNvSpPr/>
      </xdr:nvSpPr>
      <xdr:spPr>
        <a:xfrm rot="13320000">
          <a:off x="4381480" y="1099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8" name="太陽 1087">
          <a:extLst>
            <a:ext uri="{FF2B5EF4-FFF2-40B4-BE49-F238E27FC236}">
              <a16:creationId xmlns:a16="http://schemas.microsoft.com/office/drawing/2014/main" id="{00000000-0008-0000-0300-000040040000}"/>
            </a:ext>
          </a:extLst>
        </xdr:cNvPr>
        <xdr:cNvSpPr/>
      </xdr:nvSpPr>
      <xdr:spPr>
        <a:xfrm>
          <a:off x="4342262" y="1128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9" name="月 1088">
          <a:extLst>
            <a:ext uri="{FF2B5EF4-FFF2-40B4-BE49-F238E27FC236}">
              <a16:creationId xmlns:a16="http://schemas.microsoft.com/office/drawing/2014/main" id="{00000000-0008-0000-0300-000041040000}"/>
            </a:ext>
          </a:extLst>
        </xdr:cNvPr>
        <xdr:cNvSpPr/>
      </xdr:nvSpPr>
      <xdr:spPr>
        <a:xfrm rot="13320000">
          <a:off x="4381480" y="1144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90" name="太陽 1089">
          <a:extLst>
            <a:ext uri="{FF2B5EF4-FFF2-40B4-BE49-F238E27FC236}">
              <a16:creationId xmlns:a16="http://schemas.microsoft.com/office/drawing/2014/main" id="{00000000-0008-0000-0300-000042040000}"/>
            </a:ext>
          </a:extLst>
        </xdr:cNvPr>
        <xdr:cNvSpPr/>
      </xdr:nvSpPr>
      <xdr:spPr>
        <a:xfrm>
          <a:off x="4342262" y="1172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91" name="月 1090">
          <a:extLst>
            <a:ext uri="{FF2B5EF4-FFF2-40B4-BE49-F238E27FC236}">
              <a16:creationId xmlns:a16="http://schemas.microsoft.com/office/drawing/2014/main" id="{00000000-0008-0000-0300-000043040000}"/>
            </a:ext>
          </a:extLst>
        </xdr:cNvPr>
        <xdr:cNvSpPr/>
      </xdr:nvSpPr>
      <xdr:spPr>
        <a:xfrm rot="13320000">
          <a:off x="4381480" y="1188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2" name="太陽 1091">
          <a:extLst>
            <a:ext uri="{FF2B5EF4-FFF2-40B4-BE49-F238E27FC236}">
              <a16:creationId xmlns:a16="http://schemas.microsoft.com/office/drawing/2014/main" id="{00000000-0008-0000-0300-000044040000}"/>
            </a:ext>
          </a:extLst>
        </xdr:cNvPr>
        <xdr:cNvSpPr/>
      </xdr:nvSpPr>
      <xdr:spPr>
        <a:xfrm>
          <a:off x="4342262" y="1217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3" name="月 1092">
          <a:extLst>
            <a:ext uri="{FF2B5EF4-FFF2-40B4-BE49-F238E27FC236}">
              <a16:creationId xmlns:a16="http://schemas.microsoft.com/office/drawing/2014/main" id="{00000000-0008-0000-0300-000045040000}"/>
            </a:ext>
          </a:extLst>
        </xdr:cNvPr>
        <xdr:cNvSpPr/>
      </xdr:nvSpPr>
      <xdr:spPr>
        <a:xfrm rot="13320000">
          <a:off x="4381480" y="1232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4" name="太陽 1093">
          <a:extLst>
            <a:ext uri="{FF2B5EF4-FFF2-40B4-BE49-F238E27FC236}">
              <a16:creationId xmlns:a16="http://schemas.microsoft.com/office/drawing/2014/main" id="{00000000-0008-0000-0300-000046040000}"/>
            </a:ext>
          </a:extLst>
        </xdr:cNvPr>
        <xdr:cNvSpPr/>
      </xdr:nvSpPr>
      <xdr:spPr>
        <a:xfrm>
          <a:off x="4342262" y="1261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5" name="月 1094">
          <a:extLst>
            <a:ext uri="{FF2B5EF4-FFF2-40B4-BE49-F238E27FC236}">
              <a16:creationId xmlns:a16="http://schemas.microsoft.com/office/drawing/2014/main" id="{00000000-0008-0000-0300-000047040000}"/>
            </a:ext>
          </a:extLst>
        </xdr:cNvPr>
        <xdr:cNvSpPr/>
      </xdr:nvSpPr>
      <xdr:spPr>
        <a:xfrm rot="13320000">
          <a:off x="4381480" y="1277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6" name="太陽 1095">
          <a:extLst>
            <a:ext uri="{FF2B5EF4-FFF2-40B4-BE49-F238E27FC236}">
              <a16:creationId xmlns:a16="http://schemas.microsoft.com/office/drawing/2014/main" id="{00000000-0008-0000-0300-00004804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7" name="月 1096">
          <a:extLst>
            <a:ext uri="{FF2B5EF4-FFF2-40B4-BE49-F238E27FC236}">
              <a16:creationId xmlns:a16="http://schemas.microsoft.com/office/drawing/2014/main" id="{00000000-0008-0000-0300-00004904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8" name="太陽 1097">
          <a:extLst>
            <a:ext uri="{FF2B5EF4-FFF2-40B4-BE49-F238E27FC236}">
              <a16:creationId xmlns:a16="http://schemas.microsoft.com/office/drawing/2014/main" id="{00000000-0008-0000-0300-00004A04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9" name="月 1098">
          <a:extLst>
            <a:ext uri="{FF2B5EF4-FFF2-40B4-BE49-F238E27FC236}">
              <a16:creationId xmlns:a16="http://schemas.microsoft.com/office/drawing/2014/main" id="{00000000-0008-0000-0300-00004B04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00" name="太陽 1099">
          <a:extLst>
            <a:ext uri="{FF2B5EF4-FFF2-40B4-BE49-F238E27FC236}">
              <a16:creationId xmlns:a16="http://schemas.microsoft.com/office/drawing/2014/main" id="{00000000-0008-0000-0300-00004C04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01" name="月 1100">
          <a:extLst>
            <a:ext uri="{FF2B5EF4-FFF2-40B4-BE49-F238E27FC236}">
              <a16:creationId xmlns:a16="http://schemas.microsoft.com/office/drawing/2014/main" id="{00000000-0008-0000-0300-00004D04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4E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4F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4" name="太陽 1103">
          <a:extLst>
            <a:ext uri="{FF2B5EF4-FFF2-40B4-BE49-F238E27FC236}">
              <a16:creationId xmlns:a16="http://schemas.microsoft.com/office/drawing/2014/main" id="{00000000-0008-0000-0300-000050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5" name="月 1104">
          <a:extLst>
            <a:ext uri="{FF2B5EF4-FFF2-40B4-BE49-F238E27FC236}">
              <a16:creationId xmlns:a16="http://schemas.microsoft.com/office/drawing/2014/main" id="{00000000-0008-0000-0300-000051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6" name="太陽 1105">
          <a:extLst>
            <a:ext uri="{FF2B5EF4-FFF2-40B4-BE49-F238E27FC236}">
              <a16:creationId xmlns:a16="http://schemas.microsoft.com/office/drawing/2014/main" id="{00000000-0008-0000-0300-00005204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7" name="月 1106">
          <a:extLst>
            <a:ext uri="{FF2B5EF4-FFF2-40B4-BE49-F238E27FC236}">
              <a16:creationId xmlns:a16="http://schemas.microsoft.com/office/drawing/2014/main" id="{00000000-0008-0000-0300-00005304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8" name="太陽 1107">
          <a:extLst>
            <a:ext uri="{FF2B5EF4-FFF2-40B4-BE49-F238E27FC236}">
              <a16:creationId xmlns:a16="http://schemas.microsoft.com/office/drawing/2014/main" id="{00000000-0008-0000-0300-00005404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9" name="月 1108">
          <a:extLst>
            <a:ext uri="{FF2B5EF4-FFF2-40B4-BE49-F238E27FC236}">
              <a16:creationId xmlns:a16="http://schemas.microsoft.com/office/drawing/2014/main" id="{00000000-0008-0000-0300-00005504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10" name="太陽 1109">
          <a:extLst>
            <a:ext uri="{FF2B5EF4-FFF2-40B4-BE49-F238E27FC236}">
              <a16:creationId xmlns:a16="http://schemas.microsoft.com/office/drawing/2014/main" id="{00000000-0008-0000-0300-00005604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11" name="月 1110">
          <a:extLst>
            <a:ext uri="{FF2B5EF4-FFF2-40B4-BE49-F238E27FC236}">
              <a16:creationId xmlns:a16="http://schemas.microsoft.com/office/drawing/2014/main" id="{00000000-0008-0000-0300-00005704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2" name="太陽 1111">
          <a:extLst>
            <a:ext uri="{FF2B5EF4-FFF2-40B4-BE49-F238E27FC236}">
              <a16:creationId xmlns:a16="http://schemas.microsoft.com/office/drawing/2014/main" id="{00000000-0008-0000-0300-00005804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3" name="月 1112">
          <a:extLst>
            <a:ext uri="{FF2B5EF4-FFF2-40B4-BE49-F238E27FC236}">
              <a16:creationId xmlns:a16="http://schemas.microsoft.com/office/drawing/2014/main" id="{00000000-0008-0000-0300-00005904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4" name="太陽 1113">
          <a:extLst>
            <a:ext uri="{FF2B5EF4-FFF2-40B4-BE49-F238E27FC236}">
              <a16:creationId xmlns:a16="http://schemas.microsoft.com/office/drawing/2014/main" id="{00000000-0008-0000-0300-00005A04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5" name="月 1114">
          <a:extLst>
            <a:ext uri="{FF2B5EF4-FFF2-40B4-BE49-F238E27FC236}">
              <a16:creationId xmlns:a16="http://schemas.microsoft.com/office/drawing/2014/main" id="{00000000-0008-0000-0300-00005B04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6" name="太陽 1115">
          <a:extLst>
            <a:ext uri="{FF2B5EF4-FFF2-40B4-BE49-F238E27FC236}">
              <a16:creationId xmlns:a16="http://schemas.microsoft.com/office/drawing/2014/main" id="{00000000-0008-0000-0300-00005C04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7" name="月 1116">
          <a:extLst>
            <a:ext uri="{FF2B5EF4-FFF2-40B4-BE49-F238E27FC236}">
              <a16:creationId xmlns:a16="http://schemas.microsoft.com/office/drawing/2014/main" id="{00000000-0008-0000-0300-00005D04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8" name="太陽 1117">
          <a:extLst>
            <a:ext uri="{FF2B5EF4-FFF2-40B4-BE49-F238E27FC236}">
              <a16:creationId xmlns:a16="http://schemas.microsoft.com/office/drawing/2014/main" id="{00000000-0008-0000-0300-00005E04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9" name="月 1118">
          <a:extLst>
            <a:ext uri="{FF2B5EF4-FFF2-40B4-BE49-F238E27FC236}">
              <a16:creationId xmlns:a16="http://schemas.microsoft.com/office/drawing/2014/main" id="{00000000-0008-0000-0300-00005F04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20" name="太陽 1119">
          <a:extLst>
            <a:ext uri="{FF2B5EF4-FFF2-40B4-BE49-F238E27FC236}">
              <a16:creationId xmlns:a16="http://schemas.microsoft.com/office/drawing/2014/main" id="{00000000-0008-0000-0300-00006004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21" name="月 1120">
          <a:extLst>
            <a:ext uri="{FF2B5EF4-FFF2-40B4-BE49-F238E27FC236}">
              <a16:creationId xmlns:a16="http://schemas.microsoft.com/office/drawing/2014/main" id="{00000000-0008-0000-0300-00006104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2" name="太陽 1121">
          <a:extLst>
            <a:ext uri="{FF2B5EF4-FFF2-40B4-BE49-F238E27FC236}">
              <a16:creationId xmlns:a16="http://schemas.microsoft.com/office/drawing/2014/main" id="{00000000-0008-0000-0300-00006204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3" name="月 1122">
          <a:extLst>
            <a:ext uri="{FF2B5EF4-FFF2-40B4-BE49-F238E27FC236}">
              <a16:creationId xmlns:a16="http://schemas.microsoft.com/office/drawing/2014/main" id="{00000000-0008-0000-0300-00006304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4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5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6" name="太陽 1125">
          <a:extLst>
            <a:ext uri="{FF2B5EF4-FFF2-40B4-BE49-F238E27FC236}">
              <a16:creationId xmlns:a16="http://schemas.microsoft.com/office/drawing/2014/main" id="{00000000-0008-0000-0300-000066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7" name="月 1126">
          <a:extLst>
            <a:ext uri="{FF2B5EF4-FFF2-40B4-BE49-F238E27FC236}">
              <a16:creationId xmlns:a16="http://schemas.microsoft.com/office/drawing/2014/main" id="{00000000-0008-0000-0300-000067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8" name="太陽 1127">
          <a:extLst>
            <a:ext uri="{FF2B5EF4-FFF2-40B4-BE49-F238E27FC236}">
              <a16:creationId xmlns:a16="http://schemas.microsoft.com/office/drawing/2014/main" id="{00000000-0008-0000-0300-00006804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9" name="月 1128">
          <a:extLst>
            <a:ext uri="{FF2B5EF4-FFF2-40B4-BE49-F238E27FC236}">
              <a16:creationId xmlns:a16="http://schemas.microsoft.com/office/drawing/2014/main" id="{00000000-0008-0000-0300-00006904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30" name="太陽 1129">
          <a:extLst>
            <a:ext uri="{FF2B5EF4-FFF2-40B4-BE49-F238E27FC236}">
              <a16:creationId xmlns:a16="http://schemas.microsoft.com/office/drawing/2014/main" id="{00000000-0008-0000-0300-00006A04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31" name="月 1130">
          <a:extLst>
            <a:ext uri="{FF2B5EF4-FFF2-40B4-BE49-F238E27FC236}">
              <a16:creationId xmlns:a16="http://schemas.microsoft.com/office/drawing/2014/main" id="{00000000-0008-0000-0300-00006B04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2" name="太陽 1131">
          <a:extLst>
            <a:ext uri="{FF2B5EF4-FFF2-40B4-BE49-F238E27FC236}">
              <a16:creationId xmlns:a16="http://schemas.microsoft.com/office/drawing/2014/main" id="{00000000-0008-0000-0300-00006C04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3" name="月 1132">
          <a:extLst>
            <a:ext uri="{FF2B5EF4-FFF2-40B4-BE49-F238E27FC236}">
              <a16:creationId xmlns:a16="http://schemas.microsoft.com/office/drawing/2014/main" id="{00000000-0008-0000-0300-00006D04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4" name="太陽 1133">
          <a:extLst>
            <a:ext uri="{FF2B5EF4-FFF2-40B4-BE49-F238E27FC236}">
              <a16:creationId xmlns:a16="http://schemas.microsoft.com/office/drawing/2014/main" id="{00000000-0008-0000-0300-00006E04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5" name="月 1134">
          <a:extLst>
            <a:ext uri="{FF2B5EF4-FFF2-40B4-BE49-F238E27FC236}">
              <a16:creationId xmlns:a16="http://schemas.microsoft.com/office/drawing/2014/main" id="{00000000-0008-0000-0300-00006F04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6" name="太陽 1135">
          <a:extLst>
            <a:ext uri="{FF2B5EF4-FFF2-40B4-BE49-F238E27FC236}">
              <a16:creationId xmlns:a16="http://schemas.microsoft.com/office/drawing/2014/main" id="{00000000-0008-0000-0300-00007004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7" name="月 1136">
          <a:extLst>
            <a:ext uri="{FF2B5EF4-FFF2-40B4-BE49-F238E27FC236}">
              <a16:creationId xmlns:a16="http://schemas.microsoft.com/office/drawing/2014/main" id="{00000000-0008-0000-0300-00007104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8" name="太陽 1137">
          <a:extLst>
            <a:ext uri="{FF2B5EF4-FFF2-40B4-BE49-F238E27FC236}">
              <a16:creationId xmlns:a16="http://schemas.microsoft.com/office/drawing/2014/main" id="{00000000-0008-0000-0300-00007204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9" name="月 1138">
          <a:extLst>
            <a:ext uri="{FF2B5EF4-FFF2-40B4-BE49-F238E27FC236}">
              <a16:creationId xmlns:a16="http://schemas.microsoft.com/office/drawing/2014/main" id="{00000000-0008-0000-0300-00007304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40" name="太陽 1139">
          <a:extLst>
            <a:ext uri="{FF2B5EF4-FFF2-40B4-BE49-F238E27FC236}">
              <a16:creationId xmlns:a16="http://schemas.microsoft.com/office/drawing/2014/main" id="{00000000-0008-0000-0300-00007404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41" name="月 1140">
          <a:extLst>
            <a:ext uri="{FF2B5EF4-FFF2-40B4-BE49-F238E27FC236}">
              <a16:creationId xmlns:a16="http://schemas.microsoft.com/office/drawing/2014/main" id="{00000000-0008-0000-0300-00007504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2" name="太陽 1141">
          <a:extLst>
            <a:ext uri="{FF2B5EF4-FFF2-40B4-BE49-F238E27FC236}">
              <a16:creationId xmlns:a16="http://schemas.microsoft.com/office/drawing/2014/main" id="{00000000-0008-0000-0300-00007604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3" name="月 1142">
          <a:extLst>
            <a:ext uri="{FF2B5EF4-FFF2-40B4-BE49-F238E27FC236}">
              <a16:creationId xmlns:a16="http://schemas.microsoft.com/office/drawing/2014/main" id="{00000000-0008-0000-0300-00007704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4" name="太陽 1143">
          <a:extLst>
            <a:ext uri="{FF2B5EF4-FFF2-40B4-BE49-F238E27FC236}">
              <a16:creationId xmlns:a16="http://schemas.microsoft.com/office/drawing/2014/main" id="{00000000-0008-0000-0300-00007804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5" name="月 1144">
          <a:extLst>
            <a:ext uri="{FF2B5EF4-FFF2-40B4-BE49-F238E27FC236}">
              <a16:creationId xmlns:a16="http://schemas.microsoft.com/office/drawing/2014/main" id="{00000000-0008-0000-0300-00007904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A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B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8" name="太陽 1147">
          <a:extLst>
            <a:ext uri="{FF2B5EF4-FFF2-40B4-BE49-F238E27FC236}">
              <a16:creationId xmlns:a16="http://schemas.microsoft.com/office/drawing/2014/main" id="{00000000-0008-0000-0300-00007C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9" name="月 1148">
          <a:extLst>
            <a:ext uri="{FF2B5EF4-FFF2-40B4-BE49-F238E27FC236}">
              <a16:creationId xmlns:a16="http://schemas.microsoft.com/office/drawing/2014/main" id="{00000000-0008-0000-0300-00007D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50" name="太陽 1149">
          <a:extLst>
            <a:ext uri="{FF2B5EF4-FFF2-40B4-BE49-F238E27FC236}">
              <a16:creationId xmlns:a16="http://schemas.microsoft.com/office/drawing/2014/main" id="{00000000-0008-0000-0300-00007E04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51" name="月 1150">
          <a:extLst>
            <a:ext uri="{FF2B5EF4-FFF2-40B4-BE49-F238E27FC236}">
              <a16:creationId xmlns:a16="http://schemas.microsoft.com/office/drawing/2014/main" id="{00000000-0008-0000-0300-00007F04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2" name="太陽 1151">
          <a:extLst>
            <a:ext uri="{FF2B5EF4-FFF2-40B4-BE49-F238E27FC236}">
              <a16:creationId xmlns:a16="http://schemas.microsoft.com/office/drawing/2014/main" id="{00000000-0008-0000-0300-00008004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3" name="月 1152">
          <a:extLst>
            <a:ext uri="{FF2B5EF4-FFF2-40B4-BE49-F238E27FC236}">
              <a16:creationId xmlns:a16="http://schemas.microsoft.com/office/drawing/2014/main" id="{00000000-0008-0000-0300-00008104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4" name="太陽 1153">
          <a:extLst>
            <a:ext uri="{FF2B5EF4-FFF2-40B4-BE49-F238E27FC236}">
              <a16:creationId xmlns:a16="http://schemas.microsoft.com/office/drawing/2014/main" id="{00000000-0008-0000-0300-00008204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5" name="月 1154">
          <a:extLst>
            <a:ext uri="{FF2B5EF4-FFF2-40B4-BE49-F238E27FC236}">
              <a16:creationId xmlns:a16="http://schemas.microsoft.com/office/drawing/2014/main" id="{00000000-0008-0000-0300-00008304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6" name="太陽 1155">
          <a:extLst>
            <a:ext uri="{FF2B5EF4-FFF2-40B4-BE49-F238E27FC236}">
              <a16:creationId xmlns:a16="http://schemas.microsoft.com/office/drawing/2014/main" id="{00000000-0008-0000-0300-00008404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7" name="月 1156">
          <a:extLst>
            <a:ext uri="{FF2B5EF4-FFF2-40B4-BE49-F238E27FC236}">
              <a16:creationId xmlns:a16="http://schemas.microsoft.com/office/drawing/2014/main" id="{00000000-0008-0000-0300-00008504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8" name="太陽 1157">
          <a:extLst>
            <a:ext uri="{FF2B5EF4-FFF2-40B4-BE49-F238E27FC236}">
              <a16:creationId xmlns:a16="http://schemas.microsoft.com/office/drawing/2014/main" id="{00000000-0008-0000-0300-00008604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9" name="月 1158">
          <a:extLst>
            <a:ext uri="{FF2B5EF4-FFF2-40B4-BE49-F238E27FC236}">
              <a16:creationId xmlns:a16="http://schemas.microsoft.com/office/drawing/2014/main" id="{00000000-0008-0000-0300-00008704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60" name="太陽 1159">
          <a:extLst>
            <a:ext uri="{FF2B5EF4-FFF2-40B4-BE49-F238E27FC236}">
              <a16:creationId xmlns:a16="http://schemas.microsoft.com/office/drawing/2014/main" id="{00000000-0008-0000-0300-00008804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61" name="月 1160">
          <a:extLst>
            <a:ext uri="{FF2B5EF4-FFF2-40B4-BE49-F238E27FC236}">
              <a16:creationId xmlns:a16="http://schemas.microsoft.com/office/drawing/2014/main" id="{00000000-0008-0000-0300-00008904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2" name="太陽 1161">
          <a:extLst>
            <a:ext uri="{FF2B5EF4-FFF2-40B4-BE49-F238E27FC236}">
              <a16:creationId xmlns:a16="http://schemas.microsoft.com/office/drawing/2014/main" id="{00000000-0008-0000-0300-00008A04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3" name="月 1162">
          <a:extLst>
            <a:ext uri="{FF2B5EF4-FFF2-40B4-BE49-F238E27FC236}">
              <a16:creationId xmlns:a16="http://schemas.microsoft.com/office/drawing/2014/main" id="{00000000-0008-0000-0300-00008B04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4" name="太陽 1163">
          <a:extLst>
            <a:ext uri="{FF2B5EF4-FFF2-40B4-BE49-F238E27FC236}">
              <a16:creationId xmlns:a16="http://schemas.microsoft.com/office/drawing/2014/main" id="{00000000-0008-0000-0300-00008C04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5" name="月 1164">
          <a:extLst>
            <a:ext uri="{FF2B5EF4-FFF2-40B4-BE49-F238E27FC236}">
              <a16:creationId xmlns:a16="http://schemas.microsoft.com/office/drawing/2014/main" id="{00000000-0008-0000-0300-00008D04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6" name="太陽 1165">
          <a:extLst>
            <a:ext uri="{FF2B5EF4-FFF2-40B4-BE49-F238E27FC236}">
              <a16:creationId xmlns:a16="http://schemas.microsoft.com/office/drawing/2014/main" id="{00000000-0008-0000-0300-00008E04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7" name="月 1166">
          <a:extLst>
            <a:ext uri="{FF2B5EF4-FFF2-40B4-BE49-F238E27FC236}">
              <a16:creationId xmlns:a16="http://schemas.microsoft.com/office/drawing/2014/main" id="{00000000-0008-0000-0300-00008F04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0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1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70" name="太陽 1169">
          <a:extLst>
            <a:ext uri="{FF2B5EF4-FFF2-40B4-BE49-F238E27FC236}">
              <a16:creationId xmlns:a16="http://schemas.microsoft.com/office/drawing/2014/main" id="{00000000-0008-0000-0300-000092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71" name="月 1170">
          <a:extLst>
            <a:ext uri="{FF2B5EF4-FFF2-40B4-BE49-F238E27FC236}">
              <a16:creationId xmlns:a16="http://schemas.microsoft.com/office/drawing/2014/main" id="{00000000-0008-0000-0300-000093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2" name="太陽 1171">
          <a:extLst>
            <a:ext uri="{FF2B5EF4-FFF2-40B4-BE49-F238E27FC236}">
              <a16:creationId xmlns:a16="http://schemas.microsoft.com/office/drawing/2014/main" id="{00000000-0008-0000-0300-00009404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3" name="月 1172">
          <a:extLst>
            <a:ext uri="{FF2B5EF4-FFF2-40B4-BE49-F238E27FC236}">
              <a16:creationId xmlns:a16="http://schemas.microsoft.com/office/drawing/2014/main" id="{00000000-0008-0000-0300-00009504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4" name="太陽 1173">
          <a:extLst>
            <a:ext uri="{FF2B5EF4-FFF2-40B4-BE49-F238E27FC236}">
              <a16:creationId xmlns:a16="http://schemas.microsoft.com/office/drawing/2014/main" id="{00000000-0008-0000-0300-00009604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5" name="月 1174">
          <a:extLst>
            <a:ext uri="{FF2B5EF4-FFF2-40B4-BE49-F238E27FC236}">
              <a16:creationId xmlns:a16="http://schemas.microsoft.com/office/drawing/2014/main" id="{00000000-0008-0000-0300-00009704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6" name="太陽 1175">
          <a:extLst>
            <a:ext uri="{FF2B5EF4-FFF2-40B4-BE49-F238E27FC236}">
              <a16:creationId xmlns:a16="http://schemas.microsoft.com/office/drawing/2014/main" id="{00000000-0008-0000-0300-00009804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7" name="月 1176">
          <a:extLst>
            <a:ext uri="{FF2B5EF4-FFF2-40B4-BE49-F238E27FC236}">
              <a16:creationId xmlns:a16="http://schemas.microsoft.com/office/drawing/2014/main" id="{00000000-0008-0000-0300-00009904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8" name="太陽 1177">
          <a:extLst>
            <a:ext uri="{FF2B5EF4-FFF2-40B4-BE49-F238E27FC236}">
              <a16:creationId xmlns:a16="http://schemas.microsoft.com/office/drawing/2014/main" id="{00000000-0008-0000-0300-00009A04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9" name="月 1178">
          <a:extLst>
            <a:ext uri="{FF2B5EF4-FFF2-40B4-BE49-F238E27FC236}">
              <a16:creationId xmlns:a16="http://schemas.microsoft.com/office/drawing/2014/main" id="{00000000-0008-0000-0300-00009B04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80" name="太陽 1179">
          <a:extLst>
            <a:ext uri="{FF2B5EF4-FFF2-40B4-BE49-F238E27FC236}">
              <a16:creationId xmlns:a16="http://schemas.microsoft.com/office/drawing/2014/main" id="{00000000-0008-0000-0300-00009C04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81" name="月 1180">
          <a:extLst>
            <a:ext uri="{FF2B5EF4-FFF2-40B4-BE49-F238E27FC236}">
              <a16:creationId xmlns:a16="http://schemas.microsoft.com/office/drawing/2014/main" id="{00000000-0008-0000-0300-00009D04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2" name="太陽 1181">
          <a:extLst>
            <a:ext uri="{FF2B5EF4-FFF2-40B4-BE49-F238E27FC236}">
              <a16:creationId xmlns:a16="http://schemas.microsoft.com/office/drawing/2014/main" id="{00000000-0008-0000-0300-00009E04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3" name="月 1182">
          <a:extLst>
            <a:ext uri="{FF2B5EF4-FFF2-40B4-BE49-F238E27FC236}">
              <a16:creationId xmlns:a16="http://schemas.microsoft.com/office/drawing/2014/main" id="{00000000-0008-0000-0300-00009F04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4" name="太陽 1183">
          <a:extLst>
            <a:ext uri="{FF2B5EF4-FFF2-40B4-BE49-F238E27FC236}">
              <a16:creationId xmlns:a16="http://schemas.microsoft.com/office/drawing/2014/main" id="{00000000-0008-0000-0300-0000A004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5" name="月 1184">
          <a:extLst>
            <a:ext uri="{FF2B5EF4-FFF2-40B4-BE49-F238E27FC236}">
              <a16:creationId xmlns:a16="http://schemas.microsoft.com/office/drawing/2014/main" id="{00000000-0008-0000-0300-0000A104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6" name="太陽 1185">
          <a:extLst>
            <a:ext uri="{FF2B5EF4-FFF2-40B4-BE49-F238E27FC236}">
              <a16:creationId xmlns:a16="http://schemas.microsoft.com/office/drawing/2014/main" id="{00000000-0008-0000-0300-0000A204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7" name="月 1186">
          <a:extLst>
            <a:ext uri="{FF2B5EF4-FFF2-40B4-BE49-F238E27FC236}">
              <a16:creationId xmlns:a16="http://schemas.microsoft.com/office/drawing/2014/main" id="{00000000-0008-0000-0300-0000A304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8" name="太陽 1187">
          <a:extLst>
            <a:ext uri="{FF2B5EF4-FFF2-40B4-BE49-F238E27FC236}">
              <a16:creationId xmlns:a16="http://schemas.microsoft.com/office/drawing/2014/main" id="{00000000-0008-0000-0300-0000A404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9" name="月 1188">
          <a:extLst>
            <a:ext uri="{FF2B5EF4-FFF2-40B4-BE49-F238E27FC236}">
              <a16:creationId xmlns:a16="http://schemas.microsoft.com/office/drawing/2014/main" id="{00000000-0008-0000-0300-0000A504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6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7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2" name="太陽 1191">
          <a:extLst>
            <a:ext uri="{FF2B5EF4-FFF2-40B4-BE49-F238E27FC236}">
              <a16:creationId xmlns:a16="http://schemas.microsoft.com/office/drawing/2014/main" id="{00000000-0008-0000-0300-0000A8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3" name="月 1192">
          <a:extLst>
            <a:ext uri="{FF2B5EF4-FFF2-40B4-BE49-F238E27FC236}">
              <a16:creationId xmlns:a16="http://schemas.microsoft.com/office/drawing/2014/main" id="{00000000-0008-0000-0300-0000A9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4" name="太陽 1193">
          <a:extLst>
            <a:ext uri="{FF2B5EF4-FFF2-40B4-BE49-F238E27FC236}">
              <a16:creationId xmlns:a16="http://schemas.microsoft.com/office/drawing/2014/main" id="{00000000-0008-0000-0300-0000AA04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5" name="月 1194">
          <a:extLst>
            <a:ext uri="{FF2B5EF4-FFF2-40B4-BE49-F238E27FC236}">
              <a16:creationId xmlns:a16="http://schemas.microsoft.com/office/drawing/2014/main" id="{00000000-0008-0000-0300-0000AB04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6" name="太陽 1195">
          <a:extLst>
            <a:ext uri="{FF2B5EF4-FFF2-40B4-BE49-F238E27FC236}">
              <a16:creationId xmlns:a16="http://schemas.microsoft.com/office/drawing/2014/main" id="{00000000-0008-0000-0300-0000AC04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7" name="月 1196">
          <a:extLst>
            <a:ext uri="{FF2B5EF4-FFF2-40B4-BE49-F238E27FC236}">
              <a16:creationId xmlns:a16="http://schemas.microsoft.com/office/drawing/2014/main" id="{00000000-0008-0000-0300-0000AD04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8" name="太陽 1197">
          <a:extLst>
            <a:ext uri="{FF2B5EF4-FFF2-40B4-BE49-F238E27FC236}">
              <a16:creationId xmlns:a16="http://schemas.microsoft.com/office/drawing/2014/main" id="{00000000-0008-0000-0300-0000AE04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9" name="月 1198">
          <a:extLst>
            <a:ext uri="{FF2B5EF4-FFF2-40B4-BE49-F238E27FC236}">
              <a16:creationId xmlns:a16="http://schemas.microsoft.com/office/drawing/2014/main" id="{00000000-0008-0000-0300-0000AF04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00" name="太陽 1199">
          <a:extLst>
            <a:ext uri="{FF2B5EF4-FFF2-40B4-BE49-F238E27FC236}">
              <a16:creationId xmlns:a16="http://schemas.microsoft.com/office/drawing/2014/main" id="{00000000-0008-0000-0300-0000B004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01" name="月 1200">
          <a:extLst>
            <a:ext uri="{FF2B5EF4-FFF2-40B4-BE49-F238E27FC236}">
              <a16:creationId xmlns:a16="http://schemas.microsoft.com/office/drawing/2014/main" id="{00000000-0008-0000-0300-0000B104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2" name="太陽 1201">
          <a:extLst>
            <a:ext uri="{FF2B5EF4-FFF2-40B4-BE49-F238E27FC236}">
              <a16:creationId xmlns:a16="http://schemas.microsoft.com/office/drawing/2014/main" id="{00000000-0008-0000-0300-0000B204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3" name="月 1202">
          <a:extLst>
            <a:ext uri="{FF2B5EF4-FFF2-40B4-BE49-F238E27FC236}">
              <a16:creationId xmlns:a16="http://schemas.microsoft.com/office/drawing/2014/main" id="{00000000-0008-0000-0300-0000B304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4" name="太陽 1203">
          <a:extLst>
            <a:ext uri="{FF2B5EF4-FFF2-40B4-BE49-F238E27FC236}">
              <a16:creationId xmlns:a16="http://schemas.microsoft.com/office/drawing/2014/main" id="{00000000-0008-0000-0300-0000B404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5" name="月 1204">
          <a:extLst>
            <a:ext uri="{FF2B5EF4-FFF2-40B4-BE49-F238E27FC236}">
              <a16:creationId xmlns:a16="http://schemas.microsoft.com/office/drawing/2014/main" id="{00000000-0008-0000-0300-0000B504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6" name="太陽 1205">
          <a:extLst>
            <a:ext uri="{FF2B5EF4-FFF2-40B4-BE49-F238E27FC236}">
              <a16:creationId xmlns:a16="http://schemas.microsoft.com/office/drawing/2014/main" id="{00000000-0008-0000-0300-0000B604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7" name="月 1206">
          <a:extLst>
            <a:ext uri="{FF2B5EF4-FFF2-40B4-BE49-F238E27FC236}">
              <a16:creationId xmlns:a16="http://schemas.microsoft.com/office/drawing/2014/main" id="{00000000-0008-0000-0300-0000B704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8" name="太陽 1207">
          <a:extLst>
            <a:ext uri="{FF2B5EF4-FFF2-40B4-BE49-F238E27FC236}">
              <a16:creationId xmlns:a16="http://schemas.microsoft.com/office/drawing/2014/main" id="{00000000-0008-0000-0300-0000B804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9" name="月 1208">
          <a:extLst>
            <a:ext uri="{FF2B5EF4-FFF2-40B4-BE49-F238E27FC236}">
              <a16:creationId xmlns:a16="http://schemas.microsoft.com/office/drawing/2014/main" id="{00000000-0008-0000-0300-0000B904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10" name="太陽 1209">
          <a:extLst>
            <a:ext uri="{FF2B5EF4-FFF2-40B4-BE49-F238E27FC236}">
              <a16:creationId xmlns:a16="http://schemas.microsoft.com/office/drawing/2014/main" id="{00000000-0008-0000-0300-0000BA04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11" name="月 1210">
          <a:extLst>
            <a:ext uri="{FF2B5EF4-FFF2-40B4-BE49-F238E27FC236}">
              <a16:creationId xmlns:a16="http://schemas.microsoft.com/office/drawing/2014/main" id="{00000000-0008-0000-0300-0000BB04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C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D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4" name="太陽 1213">
          <a:extLst>
            <a:ext uri="{FF2B5EF4-FFF2-40B4-BE49-F238E27FC236}">
              <a16:creationId xmlns:a16="http://schemas.microsoft.com/office/drawing/2014/main" id="{00000000-0008-0000-0300-0000BE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5" name="月 1214">
          <a:extLst>
            <a:ext uri="{FF2B5EF4-FFF2-40B4-BE49-F238E27FC236}">
              <a16:creationId xmlns:a16="http://schemas.microsoft.com/office/drawing/2014/main" id="{00000000-0008-0000-0300-0000BF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6" name="太陽 1215">
          <a:extLst>
            <a:ext uri="{FF2B5EF4-FFF2-40B4-BE49-F238E27FC236}">
              <a16:creationId xmlns:a16="http://schemas.microsoft.com/office/drawing/2014/main" id="{00000000-0008-0000-0300-0000C004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7" name="月 1216">
          <a:extLst>
            <a:ext uri="{FF2B5EF4-FFF2-40B4-BE49-F238E27FC236}">
              <a16:creationId xmlns:a16="http://schemas.microsoft.com/office/drawing/2014/main" id="{00000000-0008-0000-0300-0000C104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8" name="太陽 1217">
          <a:extLst>
            <a:ext uri="{FF2B5EF4-FFF2-40B4-BE49-F238E27FC236}">
              <a16:creationId xmlns:a16="http://schemas.microsoft.com/office/drawing/2014/main" id="{00000000-0008-0000-0300-0000C204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9" name="月 1218">
          <a:extLst>
            <a:ext uri="{FF2B5EF4-FFF2-40B4-BE49-F238E27FC236}">
              <a16:creationId xmlns:a16="http://schemas.microsoft.com/office/drawing/2014/main" id="{00000000-0008-0000-0300-0000C304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20" name="太陽 1219">
          <a:extLst>
            <a:ext uri="{FF2B5EF4-FFF2-40B4-BE49-F238E27FC236}">
              <a16:creationId xmlns:a16="http://schemas.microsoft.com/office/drawing/2014/main" id="{00000000-0008-0000-0300-0000C404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21" name="月 1220">
          <a:extLst>
            <a:ext uri="{FF2B5EF4-FFF2-40B4-BE49-F238E27FC236}">
              <a16:creationId xmlns:a16="http://schemas.microsoft.com/office/drawing/2014/main" id="{00000000-0008-0000-0300-0000C504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2" name="太陽 1221">
          <a:extLst>
            <a:ext uri="{FF2B5EF4-FFF2-40B4-BE49-F238E27FC236}">
              <a16:creationId xmlns:a16="http://schemas.microsoft.com/office/drawing/2014/main" id="{00000000-0008-0000-0300-0000C604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3" name="月 1222">
          <a:extLst>
            <a:ext uri="{FF2B5EF4-FFF2-40B4-BE49-F238E27FC236}">
              <a16:creationId xmlns:a16="http://schemas.microsoft.com/office/drawing/2014/main" id="{00000000-0008-0000-0300-0000C704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4" name="太陽 1223">
          <a:extLst>
            <a:ext uri="{FF2B5EF4-FFF2-40B4-BE49-F238E27FC236}">
              <a16:creationId xmlns:a16="http://schemas.microsoft.com/office/drawing/2014/main" id="{00000000-0008-0000-0300-0000C804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5" name="月 1224">
          <a:extLst>
            <a:ext uri="{FF2B5EF4-FFF2-40B4-BE49-F238E27FC236}">
              <a16:creationId xmlns:a16="http://schemas.microsoft.com/office/drawing/2014/main" id="{00000000-0008-0000-0300-0000C904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6" name="太陽 1225">
          <a:extLst>
            <a:ext uri="{FF2B5EF4-FFF2-40B4-BE49-F238E27FC236}">
              <a16:creationId xmlns:a16="http://schemas.microsoft.com/office/drawing/2014/main" id="{00000000-0008-0000-0300-0000CA04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7" name="月 1226">
          <a:extLst>
            <a:ext uri="{FF2B5EF4-FFF2-40B4-BE49-F238E27FC236}">
              <a16:creationId xmlns:a16="http://schemas.microsoft.com/office/drawing/2014/main" id="{00000000-0008-0000-0300-0000CB04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8" name="太陽 1227">
          <a:extLst>
            <a:ext uri="{FF2B5EF4-FFF2-40B4-BE49-F238E27FC236}">
              <a16:creationId xmlns:a16="http://schemas.microsoft.com/office/drawing/2014/main" id="{00000000-0008-0000-0300-0000CC04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9" name="月 1228">
          <a:extLst>
            <a:ext uri="{FF2B5EF4-FFF2-40B4-BE49-F238E27FC236}">
              <a16:creationId xmlns:a16="http://schemas.microsoft.com/office/drawing/2014/main" id="{00000000-0008-0000-0300-0000CD04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30" name="太陽 1229">
          <a:extLst>
            <a:ext uri="{FF2B5EF4-FFF2-40B4-BE49-F238E27FC236}">
              <a16:creationId xmlns:a16="http://schemas.microsoft.com/office/drawing/2014/main" id="{00000000-0008-0000-0300-0000CE04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31" name="月 1230">
          <a:extLst>
            <a:ext uri="{FF2B5EF4-FFF2-40B4-BE49-F238E27FC236}">
              <a16:creationId xmlns:a16="http://schemas.microsoft.com/office/drawing/2014/main" id="{00000000-0008-0000-0300-0000CF04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2" name="太陽 1231">
          <a:extLst>
            <a:ext uri="{FF2B5EF4-FFF2-40B4-BE49-F238E27FC236}">
              <a16:creationId xmlns:a16="http://schemas.microsoft.com/office/drawing/2014/main" id="{00000000-0008-0000-0300-0000D004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3" name="月 1232">
          <a:extLst>
            <a:ext uri="{FF2B5EF4-FFF2-40B4-BE49-F238E27FC236}">
              <a16:creationId xmlns:a16="http://schemas.microsoft.com/office/drawing/2014/main" id="{00000000-0008-0000-0300-0000D104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2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3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6" name="太陽 1235">
          <a:extLst>
            <a:ext uri="{FF2B5EF4-FFF2-40B4-BE49-F238E27FC236}">
              <a16:creationId xmlns:a16="http://schemas.microsoft.com/office/drawing/2014/main" id="{00000000-0008-0000-0300-0000D4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7" name="月 1236">
          <a:extLst>
            <a:ext uri="{FF2B5EF4-FFF2-40B4-BE49-F238E27FC236}">
              <a16:creationId xmlns:a16="http://schemas.microsoft.com/office/drawing/2014/main" id="{00000000-0008-0000-0300-0000D5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8" name="太陽 1237">
          <a:extLst>
            <a:ext uri="{FF2B5EF4-FFF2-40B4-BE49-F238E27FC236}">
              <a16:creationId xmlns:a16="http://schemas.microsoft.com/office/drawing/2014/main" id="{00000000-0008-0000-0300-0000D604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9" name="月 1238">
          <a:extLst>
            <a:ext uri="{FF2B5EF4-FFF2-40B4-BE49-F238E27FC236}">
              <a16:creationId xmlns:a16="http://schemas.microsoft.com/office/drawing/2014/main" id="{00000000-0008-0000-0300-0000D704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40" name="太陽 1239">
          <a:extLst>
            <a:ext uri="{FF2B5EF4-FFF2-40B4-BE49-F238E27FC236}">
              <a16:creationId xmlns:a16="http://schemas.microsoft.com/office/drawing/2014/main" id="{00000000-0008-0000-0300-0000D804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41" name="月 1240">
          <a:extLst>
            <a:ext uri="{FF2B5EF4-FFF2-40B4-BE49-F238E27FC236}">
              <a16:creationId xmlns:a16="http://schemas.microsoft.com/office/drawing/2014/main" id="{00000000-0008-0000-0300-0000D904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2" name="太陽 1241">
          <a:extLst>
            <a:ext uri="{FF2B5EF4-FFF2-40B4-BE49-F238E27FC236}">
              <a16:creationId xmlns:a16="http://schemas.microsoft.com/office/drawing/2014/main" id="{00000000-0008-0000-0300-0000DA04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3" name="月 1242">
          <a:extLst>
            <a:ext uri="{FF2B5EF4-FFF2-40B4-BE49-F238E27FC236}">
              <a16:creationId xmlns:a16="http://schemas.microsoft.com/office/drawing/2014/main" id="{00000000-0008-0000-0300-0000DB04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4" name="太陽 1243">
          <a:extLst>
            <a:ext uri="{FF2B5EF4-FFF2-40B4-BE49-F238E27FC236}">
              <a16:creationId xmlns:a16="http://schemas.microsoft.com/office/drawing/2014/main" id="{00000000-0008-0000-0300-0000DC04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5" name="月 1244">
          <a:extLst>
            <a:ext uri="{FF2B5EF4-FFF2-40B4-BE49-F238E27FC236}">
              <a16:creationId xmlns:a16="http://schemas.microsoft.com/office/drawing/2014/main" id="{00000000-0008-0000-0300-0000DD04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6" name="太陽 1245">
          <a:extLst>
            <a:ext uri="{FF2B5EF4-FFF2-40B4-BE49-F238E27FC236}">
              <a16:creationId xmlns:a16="http://schemas.microsoft.com/office/drawing/2014/main" id="{00000000-0008-0000-0300-0000DE04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7" name="月 1246">
          <a:extLst>
            <a:ext uri="{FF2B5EF4-FFF2-40B4-BE49-F238E27FC236}">
              <a16:creationId xmlns:a16="http://schemas.microsoft.com/office/drawing/2014/main" id="{00000000-0008-0000-0300-0000DF04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8" name="太陽 1247">
          <a:extLst>
            <a:ext uri="{FF2B5EF4-FFF2-40B4-BE49-F238E27FC236}">
              <a16:creationId xmlns:a16="http://schemas.microsoft.com/office/drawing/2014/main" id="{00000000-0008-0000-0300-0000E004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9" name="月 1248">
          <a:extLst>
            <a:ext uri="{FF2B5EF4-FFF2-40B4-BE49-F238E27FC236}">
              <a16:creationId xmlns:a16="http://schemas.microsoft.com/office/drawing/2014/main" id="{00000000-0008-0000-0300-0000E104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50" name="太陽 1249">
          <a:extLst>
            <a:ext uri="{FF2B5EF4-FFF2-40B4-BE49-F238E27FC236}">
              <a16:creationId xmlns:a16="http://schemas.microsoft.com/office/drawing/2014/main" id="{00000000-0008-0000-0300-0000E204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51" name="月 1250">
          <a:extLst>
            <a:ext uri="{FF2B5EF4-FFF2-40B4-BE49-F238E27FC236}">
              <a16:creationId xmlns:a16="http://schemas.microsoft.com/office/drawing/2014/main" id="{00000000-0008-0000-0300-0000E304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2" name="太陽 1251">
          <a:extLst>
            <a:ext uri="{FF2B5EF4-FFF2-40B4-BE49-F238E27FC236}">
              <a16:creationId xmlns:a16="http://schemas.microsoft.com/office/drawing/2014/main" id="{00000000-0008-0000-0300-0000E404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3" name="月 1252">
          <a:extLst>
            <a:ext uri="{FF2B5EF4-FFF2-40B4-BE49-F238E27FC236}">
              <a16:creationId xmlns:a16="http://schemas.microsoft.com/office/drawing/2014/main" id="{00000000-0008-0000-0300-0000E504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4" name="太陽 1253">
          <a:extLst>
            <a:ext uri="{FF2B5EF4-FFF2-40B4-BE49-F238E27FC236}">
              <a16:creationId xmlns:a16="http://schemas.microsoft.com/office/drawing/2014/main" id="{00000000-0008-0000-0300-0000E604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5" name="月 1254">
          <a:extLst>
            <a:ext uri="{FF2B5EF4-FFF2-40B4-BE49-F238E27FC236}">
              <a16:creationId xmlns:a16="http://schemas.microsoft.com/office/drawing/2014/main" id="{00000000-0008-0000-0300-0000E704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8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9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8" name="太陽 1257">
          <a:extLst>
            <a:ext uri="{FF2B5EF4-FFF2-40B4-BE49-F238E27FC236}">
              <a16:creationId xmlns:a16="http://schemas.microsoft.com/office/drawing/2014/main" id="{00000000-0008-0000-0300-0000EA04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9" name="月 1258">
          <a:extLst>
            <a:ext uri="{FF2B5EF4-FFF2-40B4-BE49-F238E27FC236}">
              <a16:creationId xmlns:a16="http://schemas.microsoft.com/office/drawing/2014/main" id="{00000000-0008-0000-0300-0000EB04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60" name="太陽 1259">
          <a:extLst>
            <a:ext uri="{FF2B5EF4-FFF2-40B4-BE49-F238E27FC236}">
              <a16:creationId xmlns:a16="http://schemas.microsoft.com/office/drawing/2014/main" id="{00000000-0008-0000-0300-0000EC04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61" name="月 1260">
          <a:extLst>
            <a:ext uri="{FF2B5EF4-FFF2-40B4-BE49-F238E27FC236}">
              <a16:creationId xmlns:a16="http://schemas.microsoft.com/office/drawing/2014/main" id="{00000000-0008-0000-0300-0000ED04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2" name="太陽 1261">
          <a:extLst>
            <a:ext uri="{FF2B5EF4-FFF2-40B4-BE49-F238E27FC236}">
              <a16:creationId xmlns:a16="http://schemas.microsoft.com/office/drawing/2014/main" id="{00000000-0008-0000-0300-0000EE04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3" name="月 1262">
          <a:extLst>
            <a:ext uri="{FF2B5EF4-FFF2-40B4-BE49-F238E27FC236}">
              <a16:creationId xmlns:a16="http://schemas.microsoft.com/office/drawing/2014/main" id="{00000000-0008-0000-0300-0000EF04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4" name="太陽 1263">
          <a:extLst>
            <a:ext uri="{FF2B5EF4-FFF2-40B4-BE49-F238E27FC236}">
              <a16:creationId xmlns:a16="http://schemas.microsoft.com/office/drawing/2014/main" id="{00000000-0008-0000-0300-0000F004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5" name="月 1264">
          <a:extLst>
            <a:ext uri="{FF2B5EF4-FFF2-40B4-BE49-F238E27FC236}">
              <a16:creationId xmlns:a16="http://schemas.microsoft.com/office/drawing/2014/main" id="{00000000-0008-0000-0300-0000F104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6" name="太陽 1265">
          <a:extLst>
            <a:ext uri="{FF2B5EF4-FFF2-40B4-BE49-F238E27FC236}">
              <a16:creationId xmlns:a16="http://schemas.microsoft.com/office/drawing/2014/main" id="{00000000-0008-0000-0300-0000F204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7" name="月 1266">
          <a:extLst>
            <a:ext uri="{FF2B5EF4-FFF2-40B4-BE49-F238E27FC236}">
              <a16:creationId xmlns:a16="http://schemas.microsoft.com/office/drawing/2014/main" id="{00000000-0008-0000-0300-0000F304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8" name="太陽 1267">
          <a:extLst>
            <a:ext uri="{FF2B5EF4-FFF2-40B4-BE49-F238E27FC236}">
              <a16:creationId xmlns:a16="http://schemas.microsoft.com/office/drawing/2014/main" id="{00000000-0008-0000-0300-0000F404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9" name="月 1268">
          <a:extLst>
            <a:ext uri="{FF2B5EF4-FFF2-40B4-BE49-F238E27FC236}">
              <a16:creationId xmlns:a16="http://schemas.microsoft.com/office/drawing/2014/main" id="{00000000-0008-0000-0300-0000F504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70" name="太陽 1269">
          <a:extLst>
            <a:ext uri="{FF2B5EF4-FFF2-40B4-BE49-F238E27FC236}">
              <a16:creationId xmlns:a16="http://schemas.microsoft.com/office/drawing/2014/main" id="{00000000-0008-0000-0300-0000F604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71" name="月 1270">
          <a:extLst>
            <a:ext uri="{FF2B5EF4-FFF2-40B4-BE49-F238E27FC236}">
              <a16:creationId xmlns:a16="http://schemas.microsoft.com/office/drawing/2014/main" id="{00000000-0008-0000-0300-0000F704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2" name="太陽 1271">
          <a:extLst>
            <a:ext uri="{FF2B5EF4-FFF2-40B4-BE49-F238E27FC236}">
              <a16:creationId xmlns:a16="http://schemas.microsoft.com/office/drawing/2014/main" id="{00000000-0008-0000-0300-0000F804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3" name="月 1272">
          <a:extLst>
            <a:ext uri="{FF2B5EF4-FFF2-40B4-BE49-F238E27FC236}">
              <a16:creationId xmlns:a16="http://schemas.microsoft.com/office/drawing/2014/main" id="{00000000-0008-0000-0300-0000F904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4" name="太陽 1273">
          <a:extLst>
            <a:ext uri="{FF2B5EF4-FFF2-40B4-BE49-F238E27FC236}">
              <a16:creationId xmlns:a16="http://schemas.microsoft.com/office/drawing/2014/main" id="{00000000-0008-0000-0300-0000FA04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5" name="月 1274">
          <a:extLst>
            <a:ext uri="{FF2B5EF4-FFF2-40B4-BE49-F238E27FC236}">
              <a16:creationId xmlns:a16="http://schemas.microsoft.com/office/drawing/2014/main" id="{00000000-0008-0000-0300-0000FB04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6" name="太陽 1275">
          <a:extLst>
            <a:ext uri="{FF2B5EF4-FFF2-40B4-BE49-F238E27FC236}">
              <a16:creationId xmlns:a16="http://schemas.microsoft.com/office/drawing/2014/main" id="{00000000-0008-0000-0300-0000FC04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7" name="月 1276">
          <a:extLst>
            <a:ext uri="{FF2B5EF4-FFF2-40B4-BE49-F238E27FC236}">
              <a16:creationId xmlns:a16="http://schemas.microsoft.com/office/drawing/2014/main" id="{00000000-0008-0000-0300-0000FD04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FE04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FF04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80" name="太陽 1279">
          <a:extLst>
            <a:ext uri="{FF2B5EF4-FFF2-40B4-BE49-F238E27FC236}">
              <a16:creationId xmlns:a16="http://schemas.microsoft.com/office/drawing/2014/main" id="{00000000-0008-0000-0300-00000005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81" name="月 1280">
          <a:extLst>
            <a:ext uri="{FF2B5EF4-FFF2-40B4-BE49-F238E27FC236}">
              <a16:creationId xmlns:a16="http://schemas.microsoft.com/office/drawing/2014/main" id="{00000000-0008-0000-0300-00000105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2" name="太陽 1281">
          <a:extLst>
            <a:ext uri="{FF2B5EF4-FFF2-40B4-BE49-F238E27FC236}">
              <a16:creationId xmlns:a16="http://schemas.microsoft.com/office/drawing/2014/main" id="{00000000-0008-0000-0300-00000205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3" name="月 1282">
          <a:extLst>
            <a:ext uri="{FF2B5EF4-FFF2-40B4-BE49-F238E27FC236}">
              <a16:creationId xmlns:a16="http://schemas.microsoft.com/office/drawing/2014/main" id="{00000000-0008-0000-0300-00000305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4" name="太陽 1283">
          <a:extLst>
            <a:ext uri="{FF2B5EF4-FFF2-40B4-BE49-F238E27FC236}">
              <a16:creationId xmlns:a16="http://schemas.microsoft.com/office/drawing/2014/main" id="{00000000-0008-0000-0300-00000405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5" name="月 1284">
          <a:extLst>
            <a:ext uri="{FF2B5EF4-FFF2-40B4-BE49-F238E27FC236}">
              <a16:creationId xmlns:a16="http://schemas.microsoft.com/office/drawing/2014/main" id="{00000000-0008-0000-0300-00000505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6" name="太陽 1285">
          <a:extLst>
            <a:ext uri="{FF2B5EF4-FFF2-40B4-BE49-F238E27FC236}">
              <a16:creationId xmlns:a16="http://schemas.microsoft.com/office/drawing/2014/main" id="{00000000-0008-0000-0300-00000605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7" name="月 1286">
          <a:extLst>
            <a:ext uri="{FF2B5EF4-FFF2-40B4-BE49-F238E27FC236}">
              <a16:creationId xmlns:a16="http://schemas.microsoft.com/office/drawing/2014/main" id="{00000000-0008-0000-0300-00000705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8" name="太陽 1287">
          <a:extLst>
            <a:ext uri="{FF2B5EF4-FFF2-40B4-BE49-F238E27FC236}">
              <a16:creationId xmlns:a16="http://schemas.microsoft.com/office/drawing/2014/main" id="{00000000-0008-0000-0300-00000805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9" name="月 1288">
          <a:extLst>
            <a:ext uri="{FF2B5EF4-FFF2-40B4-BE49-F238E27FC236}">
              <a16:creationId xmlns:a16="http://schemas.microsoft.com/office/drawing/2014/main" id="{00000000-0008-0000-0300-00000905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90" name="太陽 1289">
          <a:extLst>
            <a:ext uri="{FF2B5EF4-FFF2-40B4-BE49-F238E27FC236}">
              <a16:creationId xmlns:a16="http://schemas.microsoft.com/office/drawing/2014/main" id="{00000000-0008-0000-0300-00000A05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91" name="月 1290">
          <a:extLst>
            <a:ext uri="{FF2B5EF4-FFF2-40B4-BE49-F238E27FC236}">
              <a16:creationId xmlns:a16="http://schemas.microsoft.com/office/drawing/2014/main" id="{00000000-0008-0000-0300-00000B05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2" name="太陽 1291">
          <a:extLst>
            <a:ext uri="{FF2B5EF4-FFF2-40B4-BE49-F238E27FC236}">
              <a16:creationId xmlns:a16="http://schemas.microsoft.com/office/drawing/2014/main" id="{00000000-0008-0000-0300-00000C05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3" name="月 1292">
          <a:extLst>
            <a:ext uri="{FF2B5EF4-FFF2-40B4-BE49-F238E27FC236}">
              <a16:creationId xmlns:a16="http://schemas.microsoft.com/office/drawing/2014/main" id="{00000000-0008-0000-0300-00000D05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4" name="太陽 1293">
          <a:extLst>
            <a:ext uri="{FF2B5EF4-FFF2-40B4-BE49-F238E27FC236}">
              <a16:creationId xmlns:a16="http://schemas.microsoft.com/office/drawing/2014/main" id="{00000000-0008-0000-0300-00000E05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5" name="月 1294">
          <a:extLst>
            <a:ext uri="{FF2B5EF4-FFF2-40B4-BE49-F238E27FC236}">
              <a16:creationId xmlns:a16="http://schemas.microsoft.com/office/drawing/2014/main" id="{00000000-0008-0000-0300-00000F05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6" name="太陽 1295">
          <a:extLst>
            <a:ext uri="{FF2B5EF4-FFF2-40B4-BE49-F238E27FC236}">
              <a16:creationId xmlns:a16="http://schemas.microsoft.com/office/drawing/2014/main" id="{00000000-0008-0000-0300-00001005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7" name="月 1296">
          <a:extLst>
            <a:ext uri="{FF2B5EF4-FFF2-40B4-BE49-F238E27FC236}">
              <a16:creationId xmlns:a16="http://schemas.microsoft.com/office/drawing/2014/main" id="{00000000-0008-0000-0300-00001105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8" name="太陽 1297">
          <a:extLst>
            <a:ext uri="{FF2B5EF4-FFF2-40B4-BE49-F238E27FC236}">
              <a16:creationId xmlns:a16="http://schemas.microsoft.com/office/drawing/2014/main" id="{00000000-0008-0000-0300-00001205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9" name="月 1298">
          <a:extLst>
            <a:ext uri="{FF2B5EF4-FFF2-40B4-BE49-F238E27FC236}">
              <a16:creationId xmlns:a16="http://schemas.microsoft.com/office/drawing/2014/main" id="{00000000-0008-0000-0300-00001305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4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5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2" name="太陽 1301">
          <a:extLst>
            <a:ext uri="{FF2B5EF4-FFF2-40B4-BE49-F238E27FC236}">
              <a16:creationId xmlns:a16="http://schemas.microsoft.com/office/drawing/2014/main" id="{00000000-0008-0000-0300-000016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3" name="月 1302">
          <a:extLst>
            <a:ext uri="{FF2B5EF4-FFF2-40B4-BE49-F238E27FC236}">
              <a16:creationId xmlns:a16="http://schemas.microsoft.com/office/drawing/2014/main" id="{00000000-0008-0000-0300-000017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4" name="太陽 1303">
          <a:extLst>
            <a:ext uri="{FF2B5EF4-FFF2-40B4-BE49-F238E27FC236}">
              <a16:creationId xmlns:a16="http://schemas.microsoft.com/office/drawing/2014/main" id="{00000000-0008-0000-0300-00001805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5" name="月 1304">
          <a:extLst>
            <a:ext uri="{FF2B5EF4-FFF2-40B4-BE49-F238E27FC236}">
              <a16:creationId xmlns:a16="http://schemas.microsoft.com/office/drawing/2014/main" id="{00000000-0008-0000-0300-00001905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6" name="太陽 1305">
          <a:extLst>
            <a:ext uri="{FF2B5EF4-FFF2-40B4-BE49-F238E27FC236}">
              <a16:creationId xmlns:a16="http://schemas.microsoft.com/office/drawing/2014/main" id="{00000000-0008-0000-0300-00001A05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7" name="月 1306">
          <a:extLst>
            <a:ext uri="{FF2B5EF4-FFF2-40B4-BE49-F238E27FC236}">
              <a16:creationId xmlns:a16="http://schemas.microsoft.com/office/drawing/2014/main" id="{00000000-0008-0000-0300-00001B05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8" name="太陽 1307">
          <a:extLst>
            <a:ext uri="{FF2B5EF4-FFF2-40B4-BE49-F238E27FC236}">
              <a16:creationId xmlns:a16="http://schemas.microsoft.com/office/drawing/2014/main" id="{00000000-0008-0000-0300-00001C05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9" name="月 1308">
          <a:extLst>
            <a:ext uri="{FF2B5EF4-FFF2-40B4-BE49-F238E27FC236}">
              <a16:creationId xmlns:a16="http://schemas.microsoft.com/office/drawing/2014/main" id="{00000000-0008-0000-0300-00001D05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10" name="太陽 1309">
          <a:extLst>
            <a:ext uri="{FF2B5EF4-FFF2-40B4-BE49-F238E27FC236}">
              <a16:creationId xmlns:a16="http://schemas.microsoft.com/office/drawing/2014/main" id="{00000000-0008-0000-0300-00001E05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11" name="月 1310">
          <a:extLst>
            <a:ext uri="{FF2B5EF4-FFF2-40B4-BE49-F238E27FC236}">
              <a16:creationId xmlns:a16="http://schemas.microsoft.com/office/drawing/2014/main" id="{00000000-0008-0000-0300-00001F05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2" name="太陽 1311">
          <a:extLst>
            <a:ext uri="{FF2B5EF4-FFF2-40B4-BE49-F238E27FC236}">
              <a16:creationId xmlns:a16="http://schemas.microsoft.com/office/drawing/2014/main" id="{00000000-0008-0000-0300-00002005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3" name="月 1312">
          <a:extLst>
            <a:ext uri="{FF2B5EF4-FFF2-40B4-BE49-F238E27FC236}">
              <a16:creationId xmlns:a16="http://schemas.microsoft.com/office/drawing/2014/main" id="{00000000-0008-0000-0300-00002105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4" name="太陽 1313">
          <a:extLst>
            <a:ext uri="{FF2B5EF4-FFF2-40B4-BE49-F238E27FC236}">
              <a16:creationId xmlns:a16="http://schemas.microsoft.com/office/drawing/2014/main" id="{00000000-0008-0000-0300-00002205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5" name="月 1314">
          <a:extLst>
            <a:ext uri="{FF2B5EF4-FFF2-40B4-BE49-F238E27FC236}">
              <a16:creationId xmlns:a16="http://schemas.microsoft.com/office/drawing/2014/main" id="{00000000-0008-0000-0300-00002305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6" name="太陽 1315">
          <a:extLst>
            <a:ext uri="{FF2B5EF4-FFF2-40B4-BE49-F238E27FC236}">
              <a16:creationId xmlns:a16="http://schemas.microsoft.com/office/drawing/2014/main" id="{00000000-0008-0000-0300-00002405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7" name="月 1316">
          <a:extLst>
            <a:ext uri="{FF2B5EF4-FFF2-40B4-BE49-F238E27FC236}">
              <a16:creationId xmlns:a16="http://schemas.microsoft.com/office/drawing/2014/main" id="{00000000-0008-0000-0300-00002505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8" name="太陽 1317">
          <a:extLst>
            <a:ext uri="{FF2B5EF4-FFF2-40B4-BE49-F238E27FC236}">
              <a16:creationId xmlns:a16="http://schemas.microsoft.com/office/drawing/2014/main" id="{00000000-0008-0000-0300-00002605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9" name="月 1318">
          <a:extLst>
            <a:ext uri="{FF2B5EF4-FFF2-40B4-BE49-F238E27FC236}">
              <a16:creationId xmlns:a16="http://schemas.microsoft.com/office/drawing/2014/main" id="{00000000-0008-0000-0300-00002705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20" name="太陽 1319">
          <a:extLst>
            <a:ext uri="{FF2B5EF4-FFF2-40B4-BE49-F238E27FC236}">
              <a16:creationId xmlns:a16="http://schemas.microsoft.com/office/drawing/2014/main" id="{00000000-0008-0000-0300-00002805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21" name="月 1320">
          <a:extLst>
            <a:ext uri="{FF2B5EF4-FFF2-40B4-BE49-F238E27FC236}">
              <a16:creationId xmlns:a16="http://schemas.microsoft.com/office/drawing/2014/main" id="{00000000-0008-0000-0300-00002905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A05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B05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4" name="太陽 1323">
          <a:extLst>
            <a:ext uri="{FF2B5EF4-FFF2-40B4-BE49-F238E27FC236}">
              <a16:creationId xmlns:a16="http://schemas.microsoft.com/office/drawing/2014/main" id="{00000000-0008-0000-0300-00002C05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5" name="月 1324">
          <a:extLst>
            <a:ext uri="{FF2B5EF4-FFF2-40B4-BE49-F238E27FC236}">
              <a16:creationId xmlns:a16="http://schemas.microsoft.com/office/drawing/2014/main" id="{00000000-0008-0000-0300-00002D05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6" name="太陽 1325">
          <a:extLst>
            <a:ext uri="{FF2B5EF4-FFF2-40B4-BE49-F238E27FC236}">
              <a16:creationId xmlns:a16="http://schemas.microsoft.com/office/drawing/2014/main" id="{00000000-0008-0000-0300-00002E05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7" name="月 1326">
          <a:extLst>
            <a:ext uri="{FF2B5EF4-FFF2-40B4-BE49-F238E27FC236}">
              <a16:creationId xmlns:a16="http://schemas.microsoft.com/office/drawing/2014/main" id="{00000000-0008-0000-0300-00002F05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8" name="太陽 1327">
          <a:extLst>
            <a:ext uri="{FF2B5EF4-FFF2-40B4-BE49-F238E27FC236}">
              <a16:creationId xmlns:a16="http://schemas.microsoft.com/office/drawing/2014/main" id="{00000000-0008-0000-0300-00003005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9" name="月 1328">
          <a:extLst>
            <a:ext uri="{FF2B5EF4-FFF2-40B4-BE49-F238E27FC236}">
              <a16:creationId xmlns:a16="http://schemas.microsoft.com/office/drawing/2014/main" id="{00000000-0008-0000-0300-00003105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30" name="太陽 1329">
          <a:extLst>
            <a:ext uri="{FF2B5EF4-FFF2-40B4-BE49-F238E27FC236}">
              <a16:creationId xmlns:a16="http://schemas.microsoft.com/office/drawing/2014/main" id="{00000000-0008-0000-0300-00003205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31" name="月 1330">
          <a:extLst>
            <a:ext uri="{FF2B5EF4-FFF2-40B4-BE49-F238E27FC236}">
              <a16:creationId xmlns:a16="http://schemas.microsoft.com/office/drawing/2014/main" id="{00000000-0008-0000-0300-00003305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2" name="太陽 1331">
          <a:extLst>
            <a:ext uri="{FF2B5EF4-FFF2-40B4-BE49-F238E27FC236}">
              <a16:creationId xmlns:a16="http://schemas.microsoft.com/office/drawing/2014/main" id="{00000000-0008-0000-0300-00003405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3" name="月 1332">
          <a:extLst>
            <a:ext uri="{FF2B5EF4-FFF2-40B4-BE49-F238E27FC236}">
              <a16:creationId xmlns:a16="http://schemas.microsoft.com/office/drawing/2014/main" id="{00000000-0008-0000-0300-00003505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4" name="太陽 1333">
          <a:extLst>
            <a:ext uri="{FF2B5EF4-FFF2-40B4-BE49-F238E27FC236}">
              <a16:creationId xmlns:a16="http://schemas.microsoft.com/office/drawing/2014/main" id="{00000000-0008-0000-0300-00003605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5" name="月 1334">
          <a:extLst>
            <a:ext uri="{FF2B5EF4-FFF2-40B4-BE49-F238E27FC236}">
              <a16:creationId xmlns:a16="http://schemas.microsoft.com/office/drawing/2014/main" id="{00000000-0008-0000-0300-00003705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6" name="太陽 1335">
          <a:extLst>
            <a:ext uri="{FF2B5EF4-FFF2-40B4-BE49-F238E27FC236}">
              <a16:creationId xmlns:a16="http://schemas.microsoft.com/office/drawing/2014/main" id="{00000000-0008-0000-0300-00003805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7" name="月 1336">
          <a:extLst>
            <a:ext uri="{FF2B5EF4-FFF2-40B4-BE49-F238E27FC236}">
              <a16:creationId xmlns:a16="http://schemas.microsoft.com/office/drawing/2014/main" id="{00000000-0008-0000-0300-00003905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8" name="太陽 1337">
          <a:extLst>
            <a:ext uri="{FF2B5EF4-FFF2-40B4-BE49-F238E27FC236}">
              <a16:creationId xmlns:a16="http://schemas.microsoft.com/office/drawing/2014/main" id="{00000000-0008-0000-0300-00003A05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9" name="月 1338">
          <a:extLst>
            <a:ext uri="{FF2B5EF4-FFF2-40B4-BE49-F238E27FC236}">
              <a16:creationId xmlns:a16="http://schemas.microsoft.com/office/drawing/2014/main" id="{00000000-0008-0000-0300-00003B05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40" name="太陽 1339">
          <a:extLst>
            <a:ext uri="{FF2B5EF4-FFF2-40B4-BE49-F238E27FC236}">
              <a16:creationId xmlns:a16="http://schemas.microsoft.com/office/drawing/2014/main" id="{00000000-0008-0000-0300-00003C05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41" name="月 1340">
          <a:extLst>
            <a:ext uri="{FF2B5EF4-FFF2-40B4-BE49-F238E27FC236}">
              <a16:creationId xmlns:a16="http://schemas.microsoft.com/office/drawing/2014/main" id="{00000000-0008-0000-0300-00003D05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2" name="太陽 1341">
          <a:extLst>
            <a:ext uri="{FF2B5EF4-FFF2-40B4-BE49-F238E27FC236}">
              <a16:creationId xmlns:a16="http://schemas.microsoft.com/office/drawing/2014/main" id="{00000000-0008-0000-0300-00003E05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3" name="月 1342">
          <a:extLst>
            <a:ext uri="{FF2B5EF4-FFF2-40B4-BE49-F238E27FC236}">
              <a16:creationId xmlns:a16="http://schemas.microsoft.com/office/drawing/2014/main" id="{00000000-0008-0000-0300-00003F05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0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1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6" name="太陽 1345">
          <a:extLst>
            <a:ext uri="{FF2B5EF4-FFF2-40B4-BE49-F238E27FC236}">
              <a16:creationId xmlns:a16="http://schemas.microsoft.com/office/drawing/2014/main" id="{00000000-0008-0000-0300-000042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7" name="月 1346">
          <a:extLst>
            <a:ext uri="{FF2B5EF4-FFF2-40B4-BE49-F238E27FC236}">
              <a16:creationId xmlns:a16="http://schemas.microsoft.com/office/drawing/2014/main" id="{00000000-0008-0000-0300-000043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8" name="太陽 1347">
          <a:extLst>
            <a:ext uri="{FF2B5EF4-FFF2-40B4-BE49-F238E27FC236}">
              <a16:creationId xmlns:a16="http://schemas.microsoft.com/office/drawing/2014/main" id="{00000000-0008-0000-0300-00004405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9" name="月 1348">
          <a:extLst>
            <a:ext uri="{FF2B5EF4-FFF2-40B4-BE49-F238E27FC236}">
              <a16:creationId xmlns:a16="http://schemas.microsoft.com/office/drawing/2014/main" id="{00000000-0008-0000-0300-00004505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50" name="太陽 1349">
          <a:extLst>
            <a:ext uri="{FF2B5EF4-FFF2-40B4-BE49-F238E27FC236}">
              <a16:creationId xmlns:a16="http://schemas.microsoft.com/office/drawing/2014/main" id="{00000000-0008-0000-0300-00004605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51" name="月 1350">
          <a:extLst>
            <a:ext uri="{FF2B5EF4-FFF2-40B4-BE49-F238E27FC236}">
              <a16:creationId xmlns:a16="http://schemas.microsoft.com/office/drawing/2014/main" id="{00000000-0008-0000-0300-00004705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2" name="太陽 1351">
          <a:extLst>
            <a:ext uri="{FF2B5EF4-FFF2-40B4-BE49-F238E27FC236}">
              <a16:creationId xmlns:a16="http://schemas.microsoft.com/office/drawing/2014/main" id="{00000000-0008-0000-0300-00004805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3" name="月 1352">
          <a:extLst>
            <a:ext uri="{FF2B5EF4-FFF2-40B4-BE49-F238E27FC236}">
              <a16:creationId xmlns:a16="http://schemas.microsoft.com/office/drawing/2014/main" id="{00000000-0008-0000-0300-00004905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4" name="太陽 1353">
          <a:extLst>
            <a:ext uri="{FF2B5EF4-FFF2-40B4-BE49-F238E27FC236}">
              <a16:creationId xmlns:a16="http://schemas.microsoft.com/office/drawing/2014/main" id="{00000000-0008-0000-0300-00004A05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5" name="月 1354">
          <a:extLst>
            <a:ext uri="{FF2B5EF4-FFF2-40B4-BE49-F238E27FC236}">
              <a16:creationId xmlns:a16="http://schemas.microsoft.com/office/drawing/2014/main" id="{00000000-0008-0000-0300-00004B05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6" name="太陽 1355">
          <a:extLst>
            <a:ext uri="{FF2B5EF4-FFF2-40B4-BE49-F238E27FC236}">
              <a16:creationId xmlns:a16="http://schemas.microsoft.com/office/drawing/2014/main" id="{00000000-0008-0000-0300-00004C05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7" name="月 1356">
          <a:extLst>
            <a:ext uri="{FF2B5EF4-FFF2-40B4-BE49-F238E27FC236}">
              <a16:creationId xmlns:a16="http://schemas.microsoft.com/office/drawing/2014/main" id="{00000000-0008-0000-0300-00004D05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8" name="太陽 1357">
          <a:extLst>
            <a:ext uri="{FF2B5EF4-FFF2-40B4-BE49-F238E27FC236}">
              <a16:creationId xmlns:a16="http://schemas.microsoft.com/office/drawing/2014/main" id="{00000000-0008-0000-0300-00004E05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9" name="月 1358">
          <a:extLst>
            <a:ext uri="{FF2B5EF4-FFF2-40B4-BE49-F238E27FC236}">
              <a16:creationId xmlns:a16="http://schemas.microsoft.com/office/drawing/2014/main" id="{00000000-0008-0000-0300-00004F05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60" name="太陽 1359">
          <a:extLst>
            <a:ext uri="{FF2B5EF4-FFF2-40B4-BE49-F238E27FC236}">
              <a16:creationId xmlns:a16="http://schemas.microsoft.com/office/drawing/2014/main" id="{00000000-0008-0000-0300-000050050000}"/>
            </a:ext>
          </a:extLst>
        </xdr:cNvPr>
        <xdr:cNvSpPr/>
      </xdr:nvSpPr>
      <xdr:spPr>
        <a:xfrm>
          <a:off x="4342262" y="1306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61" name="月 1360">
          <a:extLst>
            <a:ext uri="{FF2B5EF4-FFF2-40B4-BE49-F238E27FC236}">
              <a16:creationId xmlns:a16="http://schemas.microsoft.com/office/drawing/2014/main" id="{00000000-0008-0000-0300-000051050000}"/>
            </a:ext>
          </a:extLst>
        </xdr:cNvPr>
        <xdr:cNvSpPr/>
      </xdr:nvSpPr>
      <xdr:spPr>
        <a:xfrm rot="13320000">
          <a:off x="4381480" y="1321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2" name="太陽 1361">
          <a:extLst>
            <a:ext uri="{FF2B5EF4-FFF2-40B4-BE49-F238E27FC236}">
              <a16:creationId xmlns:a16="http://schemas.microsoft.com/office/drawing/2014/main" id="{00000000-0008-0000-0300-000052050000}"/>
            </a:ext>
          </a:extLst>
        </xdr:cNvPr>
        <xdr:cNvSpPr/>
      </xdr:nvSpPr>
      <xdr:spPr>
        <a:xfrm>
          <a:off x="4342262" y="1350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3" name="月 1362">
          <a:extLst>
            <a:ext uri="{FF2B5EF4-FFF2-40B4-BE49-F238E27FC236}">
              <a16:creationId xmlns:a16="http://schemas.microsoft.com/office/drawing/2014/main" id="{00000000-0008-0000-0300-000053050000}"/>
            </a:ext>
          </a:extLst>
        </xdr:cNvPr>
        <xdr:cNvSpPr/>
      </xdr:nvSpPr>
      <xdr:spPr>
        <a:xfrm rot="13320000">
          <a:off x="4381480" y="1366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4" name="太陽 1363">
          <a:extLst>
            <a:ext uri="{FF2B5EF4-FFF2-40B4-BE49-F238E27FC236}">
              <a16:creationId xmlns:a16="http://schemas.microsoft.com/office/drawing/2014/main" id="{00000000-0008-0000-0300-000054050000}"/>
            </a:ext>
          </a:extLst>
        </xdr:cNvPr>
        <xdr:cNvSpPr/>
      </xdr:nvSpPr>
      <xdr:spPr>
        <a:xfrm>
          <a:off x="4342262" y="1395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5" name="月 1364">
          <a:extLst>
            <a:ext uri="{FF2B5EF4-FFF2-40B4-BE49-F238E27FC236}">
              <a16:creationId xmlns:a16="http://schemas.microsoft.com/office/drawing/2014/main" id="{00000000-0008-0000-0300-000055050000}"/>
            </a:ext>
          </a:extLst>
        </xdr:cNvPr>
        <xdr:cNvSpPr/>
      </xdr:nvSpPr>
      <xdr:spPr>
        <a:xfrm rot="13320000">
          <a:off x="4381480" y="1410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605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705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8" name="太陽 1367">
          <a:extLst>
            <a:ext uri="{FF2B5EF4-FFF2-40B4-BE49-F238E27FC236}">
              <a16:creationId xmlns:a16="http://schemas.microsoft.com/office/drawing/2014/main" id="{00000000-0008-0000-0300-000058050000}"/>
            </a:ext>
          </a:extLst>
        </xdr:cNvPr>
        <xdr:cNvSpPr/>
      </xdr:nvSpPr>
      <xdr:spPr>
        <a:xfrm>
          <a:off x="4342262" y="1439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9" name="月 1368">
          <a:extLst>
            <a:ext uri="{FF2B5EF4-FFF2-40B4-BE49-F238E27FC236}">
              <a16:creationId xmlns:a16="http://schemas.microsoft.com/office/drawing/2014/main" id="{00000000-0008-0000-0300-000059050000}"/>
            </a:ext>
          </a:extLst>
        </xdr:cNvPr>
        <xdr:cNvSpPr/>
      </xdr:nvSpPr>
      <xdr:spPr>
        <a:xfrm rot="13320000">
          <a:off x="4381480" y="1455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70" name="太陽 1369">
          <a:extLst>
            <a:ext uri="{FF2B5EF4-FFF2-40B4-BE49-F238E27FC236}">
              <a16:creationId xmlns:a16="http://schemas.microsoft.com/office/drawing/2014/main" id="{00000000-0008-0000-0300-00005A050000}"/>
            </a:ext>
          </a:extLst>
        </xdr:cNvPr>
        <xdr:cNvSpPr/>
      </xdr:nvSpPr>
      <xdr:spPr>
        <a:xfrm>
          <a:off x="4342262" y="1484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71" name="月 1370">
          <a:extLst>
            <a:ext uri="{FF2B5EF4-FFF2-40B4-BE49-F238E27FC236}">
              <a16:creationId xmlns:a16="http://schemas.microsoft.com/office/drawing/2014/main" id="{00000000-0008-0000-0300-00005B050000}"/>
            </a:ext>
          </a:extLst>
        </xdr:cNvPr>
        <xdr:cNvSpPr/>
      </xdr:nvSpPr>
      <xdr:spPr>
        <a:xfrm rot="13320000">
          <a:off x="4381480" y="1499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2" name="太陽 1371">
          <a:extLst>
            <a:ext uri="{FF2B5EF4-FFF2-40B4-BE49-F238E27FC236}">
              <a16:creationId xmlns:a16="http://schemas.microsoft.com/office/drawing/2014/main" id="{00000000-0008-0000-0300-00005C050000}"/>
            </a:ext>
          </a:extLst>
        </xdr:cNvPr>
        <xdr:cNvSpPr/>
      </xdr:nvSpPr>
      <xdr:spPr>
        <a:xfrm>
          <a:off x="4342262" y="1528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3" name="月 1372">
          <a:extLst>
            <a:ext uri="{FF2B5EF4-FFF2-40B4-BE49-F238E27FC236}">
              <a16:creationId xmlns:a16="http://schemas.microsoft.com/office/drawing/2014/main" id="{00000000-0008-0000-0300-00005D050000}"/>
            </a:ext>
          </a:extLst>
        </xdr:cNvPr>
        <xdr:cNvSpPr/>
      </xdr:nvSpPr>
      <xdr:spPr>
        <a:xfrm rot="13320000">
          <a:off x="4381480" y="1544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4" name="太陽 1373">
          <a:extLst>
            <a:ext uri="{FF2B5EF4-FFF2-40B4-BE49-F238E27FC236}">
              <a16:creationId xmlns:a16="http://schemas.microsoft.com/office/drawing/2014/main" id="{00000000-0008-0000-0300-00005E050000}"/>
            </a:ext>
          </a:extLst>
        </xdr:cNvPr>
        <xdr:cNvSpPr/>
      </xdr:nvSpPr>
      <xdr:spPr>
        <a:xfrm>
          <a:off x="4342262" y="1572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5" name="月 1374">
          <a:extLst>
            <a:ext uri="{FF2B5EF4-FFF2-40B4-BE49-F238E27FC236}">
              <a16:creationId xmlns:a16="http://schemas.microsoft.com/office/drawing/2014/main" id="{00000000-0008-0000-0300-00005F050000}"/>
            </a:ext>
          </a:extLst>
        </xdr:cNvPr>
        <xdr:cNvSpPr/>
      </xdr:nvSpPr>
      <xdr:spPr>
        <a:xfrm rot="13320000">
          <a:off x="4381480" y="1588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6" name="太陽 1375">
          <a:extLst>
            <a:ext uri="{FF2B5EF4-FFF2-40B4-BE49-F238E27FC236}">
              <a16:creationId xmlns:a16="http://schemas.microsoft.com/office/drawing/2014/main" id="{00000000-0008-0000-0300-000060050000}"/>
            </a:ext>
          </a:extLst>
        </xdr:cNvPr>
        <xdr:cNvSpPr/>
      </xdr:nvSpPr>
      <xdr:spPr>
        <a:xfrm>
          <a:off x="4342262" y="1617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7" name="月 1376">
          <a:extLst>
            <a:ext uri="{FF2B5EF4-FFF2-40B4-BE49-F238E27FC236}">
              <a16:creationId xmlns:a16="http://schemas.microsoft.com/office/drawing/2014/main" id="{00000000-0008-0000-0300-000061050000}"/>
            </a:ext>
          </a:extLst>
        </xdr:cNvPr>
        <xdr:cNvSpPr/>
      </xdr:nvSpPr>
      <xdr:spPr>
        <a:xfrm rot="13320000">
          <a:off x="4381480" y="1632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8" name="太陽 1377">
          <a:extLst>
            <a:ext uri="{FF2B5EF4-FFF2-40B4-BE49-F238E27FC236}">
              <a16:creationId xmlns:a16="http://schemas.microsoft.com/office/drawing/2014/main" id="{00000000-0008-0000-0300-000062050000}"/>
            </a:ext>
          </a:extLst>
        </xdr:cNvPr>
        <xdr:cNvSpPr/>
      </xdr:nvSpPr>
      <xdr:spPr>
        <a:xfrm>
          <a:off x="4342262" y="16618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9" name="月 1378">
          <a:extLst>
            <a:ext uri="{FF2B5EF4-FFF2-40B4-BE49-F238E27FC236}">
              <a16:creationId xmlns:a16="http://schemas.microsoft.com/office/drawing/2014/main" id="{00000000-0008-0000-0300-000063050000}"/>
            </a:ext>
          </a:extLst>
        </xdr:cNvPr>
        <xdr:cNvSpPr/>
      </xdr:nvSpPr>
      <xdr:spPr>
        <a:xfrm rot="13320000">
          <a:off x="4381480" y="16774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80" name="太陽 1379">
          <a:extLst>
            <a:ext uri="{FF2B5EF4-FFF2-40B4-BE49-F238E27FC236}">
              <a16:creationId xmlns:a16="http://schemas.microsoft.com/office/drawing/2014/main" id="{00000000-0008-0000-0300-000064050000}"/>
            </a:ext>
          </a:extLst>
        </xdr:cNvPr>
        <xdr:cNvSpPr/>
      </xdr:nvSpPr>
      <xdr:spPr>
        <a:xfrm>
          <a:off x="4342262" y="17062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81" name="月 1380">
          <a:extLst>
            <a:ext uri="{FF2B5EF4-FFF2-40B4-BE49-F238E27FC236}">
              <a16:creationId xmlns:a16="http://schemas.microsoft.com/office/drawing/2014/main" id="{00000000-0008-0000-0300-000065050000}"/>
            </a:ext>
          </a:extLst>
        </xdr:cNvPr>
        <xdr:cNvSpPr/>
      </xdr:nvSpPr>
      <xdr:spPr>
        <a:xfrm rot="13320000">
          <a:off x="4381480" y="17218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2" name="太陽 1381">
          <a:extLst>
            <a:ext uri="{FF2B5EF4-FFF2-40B4-BE49-F238E27FC236}">
              <a16:creationId xmlns:a16="http://schemas.microsoft.com/office/drawing/2014/main" id="{00000000-0008-0000-0300-000066050000}"/>
            </a:ext>
          </a:extLst>
        </xdr:cNvPr>
        <xdr:cNvSpPr/>
      </xdr:nvSpPr>
      <xdr:spPr>
        <a:xfrm>
          <a:off x="4342262" y="17507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3" name="月 1382">
          <a:extLst>
            <a:ext uri="{FF2B5EF4-FFF2-40B4-BE49-F238E27FC236}">
              <a16:creationId xmlns:a16="http://schemas.microsoft.com/office/drawing/2014/main" id="{00000000-0008-0000-0300-000067050000}"/>
            </a:ext>
          </a:extLst>
        </xdr:cNvPr>
        <xdr:cNvSpPr/>
      </xdr:nvSpPr>
      <xdr:spPr>
        <a:xfrm rot="13320000">
          <a:off x="4381480" y="17663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4" name="太陽 1383">
          <a:extLst>
            <a:ext uri="{FF2B5EF4-FFF2-40B4-BE49-F238E27FC236}">
              <a16:creationId xmlns:a16="http://schemas.microsoft.com/office/drawing/2014/main" id="{00000000-0008-0000-0300-000068050000}"/>
            </a:ext>
          </a:extLst>
        </xdr:cNvPr>
        <xdr:cNvSpPr/>
      </xdr:nvSpPr>
      <xdr:spPr>
        <a:xfrm>
          <a:off x="4342262" y="17951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5" name="月 1384">
          <a:extLst>
            <a:ext uri="{FF2B5EF4-FFF2-40B4-BE49-F238E27FC236}">
              <a16:creationId xmlns:a16="http://schemas.microsoft.com/office/drawing/2014/main" id="{00000000-0008-0000-0300-000069050000}"/>
            </a:ext>
          </a:extLst>
        </xdr:cNvPr>
        <xdr:cNvSpPr/>
      </xdr:nvSpPr>
      <xdr:spPr>
        <a:xfrm rot="13320000">
          <a:off x="4381480" y="18107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6" name="太陽 1385">
          <a:extLst>
            <a:ext uri="{FF2B5EF4-FFF2-40B4-BE49-F238E27FC236}">
              <a16:creationId xmlns:a16="http://schemas.microsoft.com/office/drawing/2014/main" id="{00000000-0008-0000-0300-00006A050000}"/>
            </a:ext>
          </a:extLst>
        </xdr:cNvPr>
        <xdr:cNvSpPr/>
      </xdr:nvSpPr>
      <xdr:spPr>
        <a:xfrm>
          <a:off x="4342262" y="18396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7" name="月 1386">
          <a:extLst>
            <a:ext uri="{FF2B5EF4-FFF2-40B4-BE49-F238E27FC236}">
              <a16:creationId xmlns:a16="http://schemas.microsoft.com/office/drawing/2014/main" id="{00000000-0008-0000-0300-00006B050000}"/>
            </a:ext>
          </a:extLst>
        </xdr:cNvPr>
        <xdr:cNvSpPr/>
      </xdr:nvSpPr>
      <xdr:spPr>
        <a:xfrm rot="13320000">
          <a:off x="4381480" y="18552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C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D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90" name="太陽 1389">
          <a:extLst>
            <a:ext uri="{FF2B5EF4-FFF2-40B4-BE49-F238E27FC236}">
              <a16:creationId xmlns:a16="http://schemas.microsoft.com/office/drawing/2014/main" id="{00000000-0008-0000-0300-00006E050000}"/>
            </a:ext>
          </a:extLst>
        </xdr:cNvPr>
        <xdr:cNvSpPr/>
      </xdr:nvSpPr>
      <xdr:spPr>
        <a:xfrm>
          <a:off x="4342262" y="18840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91" name="月 1390">
          <a:extLst>
            <a:ext uri="{FF2B5EF4-FFF2-40B4-BE49-F238E27FC236}">
              <a16:creationId xmlns:a16="http://schemas.microsoft.com/office/drawing/2014/main" id="{00000000-0008-0000-0300-00006F050000}"/>
            </a:ext>
          </a:extLst>
        </xdr:cNvPr>
        <xdr:cNvSpPr/>
      </xdr:nvSpPr>
      <xdr:spPr>
        <a:xfrm rot="13320000">
          <a:off x="4381480" y="18996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2" name="太陽 1391">
          <a:extLst>
            <a:ext uri="{FF2B5EF4-FFF2-40B4-BE49-F238E27FC236}">
              <a16:creationId xmlns:a16="http://schemas.microsoft.com/office/drawing/2014/main" id="{00000000-0008-0000-0300-000070050000}"/>
            </a:ext>
          </a:extLst>
        </xdr:cNvPr>
        <xdr:cNvSpPr/>
      </xdr:nvSpPr>
      <xdr:spPr>
        <a:xfrm>
          <a:off x="4342262" y="19285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3" name="月 1392">
          <a:extLst>
            <a:ext uri="{FF2B5EF4-FFF2-40B4-BE49-F238E27FC236}">
              <a16:creationId xmlns:a16="http://schemas.microsoft.com/office/drawing/2014/main" id="{00000000-0008-0000-0300-000071050000}"/>
            </a:ext>
          </a:extLst>
        </xdr:cNvPr>
        <xdr:cNvSpPr/>
      </xdr:nvSpPr>
      <xdr:spPr>
        <a:xfrm rot="13320000">
          <a:off x="4381480" y="19441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4" name="太陽 1393">
          <a:extLst>
            <a:ext uri="{FF2B5EF4-FFF2-40B4-BE49-F238E27FC236}">
              <a16:creationId xmlns:a16="http://schemas.microsoft.com/office/drawing/2014/main" id="{00000000-0008-0000-0300-000072050000}"/>
            </a:ext>
          </a:extLst>
        </xdr:cNvPr>
        <xdr:cNvSpPr/>
      </xdr:nvSpPr>
      <xdr:spPr>
        <a:xfrm>
          <a:off x="4342262" y="19729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5" name="月 1394">
          <a:extLst>
            <a:ext uri="{FF2B5EF4-FFF2-40B4-BE49-F238E27FC236}">
              <a16:creationId xmlns:a16="http://schemas.microsoft.com/office/drawing/2014/main" id="{00000000-0008-0000-0300-000073050000}"/>
            </a:ext>
          </a:extLst>
        </xdr:cNvPr>
        <xdr:cNvSpPr/>
      </xdr:nvSpPr>
      <xdr:spPr>
        <a:xfrm rot="13320000">
          <a:off x="4381480" y="19885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6" name="太陽 1395">
          <a:extLst>
            <a:ext uri="{FF2B5EF4-FFF2-40B4-BE49-F238E27FC236}">
              <a16:creationId xmlns:a16="http://schemas.microsoft.com/office/drawing/2014/main" id="{00000000-0008-0000-0300-000074050000}"/>
            </a:ext>
          </a:extLst>
        </xdr:cNvPr>
        <xdr:cNvSpPr/>
      </xdr:nvSpPr>
      <xdr:spPr>
        <a:xfrm>
          <a:off x="4342262" y="20174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7" name="月 1396">
          <a:extLst>
            <a:ext uri="{FF2B5EF4-FFF2-40B4-BE49-F238E27FC236}">
              <a16:creationId xmlns:a16="http://schemas.microsoft.com/office/drawing/2014/main" id="{00000000-0008-0000-0300-000075050000}"/>
            </a:ext>
          </a:extLst>
        </xdr:cNvPr>
        <xdr:cNvSpPr/>
      </xdr:nvSpPr>
      <xdr:spPr>
        <a:xfrm rot="13320000">
          <a:off x="4381480" y="20330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8" name="太陽 1397">
          <a:extLst>
            <a:ext uri="{FF2B5EF4-FFF2-40B4-BE49-F238E27FC236}">
              <a16:creationId xmlns:a16="http://schemas.microsoft.com/office/drawing/2014/main" id="{00000000-0008-0000-0300-000076050000}"/>
            </a:ext>
          </a:extLst>
        </xdr:cNvPr>
        <xdr:cNvSpPr/>
      </xdr:nvSpPr>
      <xdr:spPr>
        <a:xfrm>
          <a:off x="4342262" y="20618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9" name="月 1398">
          <a:extLst>
            <a:ext uri="{FF2B5EF4-FFF2-40B4-BE49-F238E27FC236}">
              <a16:creationId xmlns:a16="http://schemas.microsoft.com/office/drawing/2014/main" id="{00000000-0008-0000-0300-000077050000}"/>
            </a:ext>
          </a:extLst>
        </xdr:cNvPr>
        <xdr:cNvSpPr/>
      </xdr:nvSpPr>
      <xdr:spPr>
        <a:xfrm rot="13320000">
          <a:off x="4381480" y="20774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400" name="太陽 1399">
          <a:extLst>
            <a:ext uri="{FF2B5EF4-FFF2-40B4-BE49-F238E27FC236}">
              <a16:creationId xmlns:a16="http://schemas.microsoft.com/office/drawing/2014/main" id="{00000000-0008-0000-0300-000078050000}"/>
            </a:ext>
          </a:extLst>
        </xdr:cNvPr>
        <xdr:cNvSpPr/>
      </xdr:nvSpPr>
      <xdr:spPr>
        <a:xfrm>
          <a:off x="4342262" y="21063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401" name="月 1400">
          <a:extLst>
            <a:ext uri="{FF2B5EF4-FFF2-40B4-BE49-F238E27FC236}">
              <a16:creationId xmlns:a16="http://schemas.microsoft.com/office/drawing/2014/main" id="{00000000-0008-0000-0300-000079050000}"/>
            </a:ext>
          </a:extLst>
        </xdr:cNvPr>
        <xdr:cNvSpPr/>
      </xdr:nvSpPr>
      <xdr:spPr>
        <a:xfrm rot="13320000">
          <a:off x="4381480" y="21219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2" name="太陽 1401">
          <a:extLst>
            <a:ext uri="{FF2B5EF4-FFF2-40B4-BE49-F238E27FC236}">
              <a16:creationId xmlns:a16="http://schemas.microsoft.com/office/drawing/2014/main" id="{00000000-0008-0000-0300-00007A050000}"/>
            </a:ext>
          </a:extLst>
        </xdr:cNvPr>
        <xdr:cNvSpPr/>
      </xdr:nvSpPr>
      <xdr:spPr>
        <a:xfrm>
          <a:off x="4342262" y="21507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3" name="月 1402">
          <a:extLst>
            <a:ext uri="{FF2B5EF4-FFF2-40B4-BE49-F238E27FC236}">
              <a16:creationId xmlns:a16="http://schemas.microsoft.com/office/drawing/2014/main" id="{00000000-0008-0000-0300-00007B050000}"/>
            </a:ext>
          </a:extLst>
        </xdr:cNvPr>
        <xdr:cNvSpPr/>
      </xdr:nvSpPr>
      <xdr:spPr>
        <a:xfrm rot="13320000">
          <a:off x="4381480" y="21663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4" name="太陽 1403">
          <a:extLst>
            <a:ext uri="{FF2B5EF4-FFF2-40B4-BE49-F238E27FC236}">
              <a16:creationId xmlns:a16="http://schemas.microsoft.com/office/drawing/2014/main" id="{00000000-0008-0000-0300-00007C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5" name="月 1404">
          <a:extLst>
            <a:ext uri="{FF2B5EF4-FFF2-40B4-BE49-F238E27FC236}">
              <a16:creationId xmlns:a16="http://schemas.microsoft.com/office/drawing/2014/main" id="{00000000-0008-0000-0300-00007D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6" name="太陽 1405">
          <a:extLst>
            <a:ext uri="{FF2B5EF4-FFF2-40B4-BE49-F238E27FC236}">
              <a16:creationId xmlns:a16="http://schemas.microsoft.com/office/drawing/2014/main" id="{00000000-0008-0000-0300-00007E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7" name="月 1406">
          <a:extLst>
            <a:ext uri="{FF2B5EF4-FFF2-40B4-BE49-F238E27FC236}">
              <a16:creationId xmlns:a16="http://schemas.microsoft.com/office/drawing/2014/main" id="{00000000-0008-0000-0300-00007F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8" name="太陽 1407">
          <a:extLst>
            <a:ext uri="{FF2B5EF4-FFF2-40B4-BE49-F238E27FC236}">
              <a16:creationId xmlns:a16="http://schemas.microsoft.com/office/drawing/2014/main" id="{00000000-0008-0000-0300-000080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9" name="月 1408">
          <a:extLst>
            <a:ext uri="{FF2B5EF4-FFF2-40B4-BE49-F238E27FC236}">
              <a16:creationId xmlns:a16="http://schemas.microsoft.com/office/drawing/2014/main" id="{00000000-0008-0000-0300-000081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10" name="太陽 1409">
          <a:extLst>
            <a:ext uri="{FF2B5EF4-FFF2-40B4-BE49-F238E27FC236}">
              <a16:creationId xmlns:a16="http://schemas.microsoft.com/office/drawing/2014/main" id="{00000000-0008-0000-0300-000082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11" name="月 1410">
          <a:extLst>
            <a:ext uri="{FF2B5EF4-FFF2-40B4-BE49-F238E27FC236}">
              <a16:creationId xmlns:a16="http://schemas.microsoft.com/office/drawing/2014/main" id="{00000000-0008-0000-0300-000083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4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5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4" name="太陽 1413">
          <a:extLst>
            <a:ext uri="{FF2B5EF4-FFF2-40B4-BE49-F238E27FC236}">
              <a16:creationId xmlns:a16="http://schemas.microsoft.com/office/drawing/2014/main" id="{00000000-0008-0000-0300-000086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5" name="月 1414">
          <a:extLst>
            <a:ext uri="{FF2B5EF4-FFF2-40B4-BE49-F238E27FC236}">
              <a16:creationId xmlns:a16="http://schemas.microsoft.com/office/drawing/2014/main" id="{00000000-0008-0000-0300-000087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6" name="太陽 1415">
          <a:extLst>
            <a:ext uri="{FF2B5EF4-FFF2-40B4-BE49-F238E27FC236}">
              <a16:creationId xmlns:a16="http://schemas.microsoft.com/office/drawing/2014/main" id="{00000000-0008-0000-0300-00008805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7" name="月 1416">
          <a:extLst>
            <a:ext uri="{FF2B5EF4-FFF2-40B4-BE49-F238E27FC236}">
              <a16:creationId xmlns:a16="http://schemas.microsoft.com/office/drawing/2014/main" id="{00000000-0008-0000-0300-00008905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8" name="太陽 1417">
          <a:extLst>
            <a:ext uri="{FF2B5EF4-FFF2-40B4-BE49-F238E27FC236}">
              <a16:creationId xmlns:a16="http://schemas.microsoft.com/office/drawing/2014/main" id="{00000000-0008-0000-0300-00008A05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9" name="月 1418">
          <a:extLst>
            <a:ext uri="{FF2B5EF4-FFF2-40B4-BE49-F238E27FC236}">
              <a16:creationId xmlns:a16="http://schemas.microsoft.com/office/drawing/2014/main" id="{00000000-0008-0000-0300-00008B05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20" name="太陽 1419">
          <a:extLst>
            <a:ext uri="{FF2B5EF4-FFF2-40B4-BE49-F238E27FC236}">
              <a16:creationId xmlns:a16="http://schemas.microsoft.com/office/drawing/2014/main" id="{00000000-0008-0000-0300-00008C05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21" name="月 1420">
          <a:extLst>
            <a:ext uri="{FF2B5EF4-FFF2-40B4-BE49-F238E27FC236}">
              <a16:creationId xmlns:a16="http://schemas.microsoft.com/office/drawing/2014/main" id="{00000000-0008-0000-0300-00008D05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8" name="太陽 1427">
          <a:extLst>
            <a:ext uri="{FF2B5EF4-FFF2-40B4-BE49-F238E27FC236}">
              <a16:creationId xmlns:a16="http://schemas.microsoft.com/office/drawing/2014/main" id="{00000000-0008-0000-0300-000094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9" name="月 1428">
          <a:extLst>
            <a:ext uri="{FF2B5EF4-FFF2-40B4-BE49-F238E27FC236}">
              <a16:creationId xmlns:a16="http://schemas.microsoft.com/office/drawing/2014/main" id="{00000000-0008-0000-0300-000095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30" name="太陽 1429">
          <a:extLst>
            <a:ext uri="{FF2B5EF4-FFF2-40B4-BE49-F238E27FC236}">
              <a16:creationId xmlns:a16="http://schemas.microsoft.com/office/drawing/2014/main" id="{00000000-0008-0000-0300-000096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31" name="月 1430">
          <a:extLst>
            <a:ext uri="{FF2B5EF4-FFF2-40B4-BE49-F238E27FC236}">
              <a16:creationId xmlns:a16="http://schemas.microsoft.com/office/drawing/2014/main" id="{00000000-0008-0000-0300-000097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32" name="太陽 1431">
          <a:extLst>
            <a:ext uri="{FF2B5EF4-FFF2-40B4-BE49-F238E27FC236}">
              <a16:creationId xmlns:a16="http://schemas.microsoft.com/office/drawing/2014/main" id="{00000000-0008-0000-0300-000098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33" name="月 1432">
          <a:extLst>
            <a:ext uri="{FF2B5EF4-FFF2-40B4-BE49-F238E27FC236}">
              <a16:creationId xmlns:a16="http://schemas.microsoft.com/office/drawing/2014/main" id="{00000000-0008-0000-0300-000099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34" name="太陽 1433">
          <a:extLst>
            <a:ext uri="{FF2B5EF4-FFF2-40B4-BE49-F238E27FC236}">
              <a16:creationId xmlns:a16="http://schemas.microsoft.com/office/drawing/2014/main" id="{00000000-0008-0000-0300-00009A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35" name="月 1434">
          <a:extLst>
            <a:ext uri="{FF2B5EF4-FFF2-40B4-BE49-F238E27FC236}">
              <a16:creationId xmlns:a16="http://schemas.microsoft.com/office/drawing/2014/main" id="{00000000-0008-0000-0300-00009B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6" name="太陽 1435">
          <a:extLst>
            <a:ext uri="{FF2B5EF4-FFF2-40B4-BE49-F238E27FC236}">
              <a16:creationId xmlns:a16="http://schemas.microsoft.com/office/drawing/2014/main" id="{00000000-0008-0000-0300-00009C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7" name="月 1436">
          <a:extLst>
            <a:ext uri="{FF2B5EF4-FFF2-40B4-BE49-F238E27FC236}">
              <a16:creationId xmlns:a16="http://schemas.microsoft.com/office/drawing/2014/main" id="{00000000-0008-0000-0300-00009D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8" name="太陽 1437">
          <a:extLst>
            <a:ext uri="{FF2B5EF4-FFF2-40B4-BE49-F238E27FC236}">
              <a16:creationId xmlns:a16="http://schemas.microsoft.com/office/drawing/2014/main" id="{00000000-0008-0000-0300-00009E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9" name="月 1438">
          <a:extLst>
            <a:ext uri="{FF2B5EF4-FFF2-40B4-BE49-F238E27FC236}">
              <a16:creationId xmlns:a16="http://schemas.microsoft.com/office/drawing/2014/main" id="{00000000-0008-0000-0300-00009F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40" name="太陽 1439">
          <a:extLst>
            <a:ext uri="{FF2B5EF4-FFF2-40B4-BE49-F238E27FC236}">
              <a16:creationId xmlns:a16="http://schemas.microsoft.com/office/drawing/2014/main" id="{00000000-0008-0000-0300-0000A005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41" name="月 1440">
          <a:extLst>
            <a:ext uri="{FF2B5EF4-FFF2-40B4-BE49-F238E27FC236}">
              <a16:creationId xmlns:a16="http://schemas.microsoft.com/office/drawing/2014/main" id="{00000000-0008-0000-0300-0000A105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42" name="太陽 1441">
          <a:extLst>
            <a:ext uri="{FF2B5EF4-FFF2-40B4-BE49-F238E27FC236}">
              <a16:creationId xmlns:a16="http://schemas.microsoft.com/office/drawing/2014/main" id="{00000000-0008-0000-0300-0000A205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43" name="月 1442">
          <a:extLst>
            <a:ext uri="{FF2B5EF4-FFF2-40B4-BE49-F238E27FC236}">
              <a16:creationId xmlns:a16="http://schemas.microsoft.com/office/drawing/2014/main" id="{00000000-0008-0000-0300-0000A305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44" name="太陽 1443">
          <a:extLst>
            <a:ext uri="{FF2B5EF4-FFF2-40B4-BE49-F238E27FC236}">
              <a16:creationId xmlns:a16="http://schemas.microsoft.com/office/drawing/2014/main" id="{00000000-0008-0000-0300-0000A405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45" name="月 1444">
          <a:extLst>
            <a:ext uri="{FF2B5EF4-FFF2-40B4-BE49-F238E27FC236}">
              <a16:creationId xmlns:a16="http://schemas.microsoft.com/office/drawing/2014/main" id="{00000000-0008-0000-0300-0000A505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2" name="太陽 1451">
          <a:extLst>
            <a:ext uri="{FF2B5EF4-FFF2-40B4-BE49-F238E27FC236}">
              <a16:creationId xmlns:a16="http://schemas.microsoft.com/office/drawing/2014/main" id="{00000000-0008-0000-0300-0000AC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3" name="月 1452">
          <a:extLst>
            <a:ext uri="{FF2B5EF4-FFF2-40B4-BE49-F238E27FC236}">
              <a16:creationId xmlns:a16="http://schemas.microsoft.com/office/drawing/2014/main" id="{00000000-0008-0000-0300-0000AD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4" name="太陽 1453">
          <a:extLst>
            <a:ext uri="{FF2B5EF4-FFF2-40B4-BE49-F238E27FC236}">
              <a16:creationId xmlns:a16="http://schemas.microsoft.com/office/drawing/2014/main" id="{00000000-0008-0000-0300-0000AE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5" name="月 1454">
          <a:extLst>
            <a:ext uri="{FF2B5EF4-FFF2-40B4-BE49-F238E27FC236}">
              <a16:creationId xmlns:a16="http://schemas.microsoft.com/office/drawing/2014/main" id="{00000000-0008-0000-0300-0000AF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56" name="太陽 1455">
          <a:extLst>
            <a:ext uri="{FF2B5EF4-FFF2-40B4-BE49-F238E27FC236}">
              <a16:creationId xmlns:a16="http://schemas.microsoft.com/office/drawing/2014/main" id="{00000000-0008-0000-0300-0000B0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57" name="月 1456">
          <a:extLst>
            <a:ext uri="{FF2B5EF4-FFF2-40B4-BE49-F238E27FC236}">
              <a16:creationId xmlns:a16="http://schemas.microsoft.com/office/drawing/2014/main" id="{00000000-0008-0000-0300-0000B1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58" name="太陽 1457">
          <a:extLst>
            <a:ext uri="{FF2B5EF4-FFF2-40B4-BE49-F238E27FC236}">
              <a16:creationId xmlns:a16="http://schemas.microsoft.com/office/drawing/2014/main" id="{00000000-0008-0000-0300-0000B2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59" name="月 1458">
          <a:extLst>
            <a:ext uri="{FF2B5EF4-FFF2-40B4-BE49-F238E27FC236}">
              <a16:creationId xmlns:a16="http://schemas.microsoft.com/office/drawing/2014/main" id="{00000000-0008-0000-0300-0000B3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0" name="太陽 1459">
          <a:extLst>
            <a:ext uri="{FF2B5EF4-FFF2-40B4-BE49-F238E27FC236}">
              <a16:creationId xmlns:a16="http://schemas.microsoft.com/office/drawing/2014/main" id="{00000000-0008-0000-0300-0000B4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1" name="月 1460">
          <a:extLst>
            <a:ext uri="{FF2B5EF4-FFF2-40B4-BE49-F238E27FC236}">
              <a16:creationId xmlns:a16="http://schemas.microsoft.com/office/drawing/2014/main" id="{00000000-0008-0000-0300-0000B5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2" name="太陽 1461">
          <a:extLst>
            <a:ext uri="{FF2B5EF4-FFF2-40B4-BE49-F238E27FC236}">
              <a16:creationId xmlns:a16="http://schemas.microsoft.com/office/drawing/2014/main" id="{00000000-0008-0000-0300-0000B6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3" name="月 1462">
          <a:extLst>
            <a:ext uri="{FF2B5EF4-FFF2-40B4-BE49-F238E27FC236}">
              <a16:creationId xmlns:a16="http://schemas.microsoft.com/office/drawing/2014/main" id="{00000000-0008-0000-0300-0000B7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4" name="太陽 1463">
          <a:extLst>
            <a:ext uri="{FF2B5EF4-FFF2-40B4-BE49-F238E27FC236}">
              <a16:creationId xmlns:a16="http://schemas.microsoft.com/office/drawing/2014/main" id="{00000000-0008-0000-0300-0000B805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5" name="月 1464">
          <a:extLst>
            <a:ext uri="{FF2B5EF4-FFF2-40B4-BE49-F238E27FC236}">
              <a16:creationId xmlns:a16="http://schemas.microsoft.com/office/drawing/2014/main" id="{00000000-0008-0000-0300-0000B905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66" name="太陽 1465">
          <a:extLst>
            <a:ext uri="{FF2B5EF4-FFF2-40B4-BE49-F238E27FC236}">
              <a16:creationId xmlns:a16="http://schemas.microsoft.com/office/drawing/2014/main" id="{00000000-0008-0000-0300-0000BA05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67" name="月 1466">
          <a:extLst>
            <a:ext uri="{FF2B5EF4-FFF2-40B4-BE49-F238E27FC236}">
              <a16:creationId xmlns:a16="http://schemas.microsoft.com/office/drawing/2014/main" id="{00000000-0008-0000-0300-0000BB05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68" name="太陽 1467">
          <a:extLst>
            <a:ext uri="{FF2B5EF4-FFF2-40B4-BE49-F238E27FC236}">
              <a16:creationId xmlns:a16="http://schemas.microsoft.com/office/drawing/2014/main" id="{00000000-0008-0000-0300-0000BC05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69" name="月 1468">
          <a:extLst>
            <a:ext uri="{FF2B5EF4-FFF2-40B4-BE49-F238E27FC236}">
              <a16:creationId xmlns:a16="http://schemas.microsoft.com/office/drawing/2014/main" id="{00000000-0008-0000-0300-0000BD05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6" name="太陽 1475">
          <a:extLst>
            <a:ext uri="{FF2B5EF4-FFF2-40B4-BE49-F238E27FC236}">
              <a16:creationId xmlns:a16="http://schemas.microsoft.com/office/drawing/2014/main" id="{00000000-0008-0000-0300-0000C4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7" name="月 1476">
          <a:extLst>
            <a:ext uri="{FF2B5EF4-FFF2-40B4-BE49-F238E27FC236}">
              <a16:creationId xmlns:a16="http://schemas.microsoft.com/office/drawing/2014/main" id="{00000000-0008-0000-0300-0000C5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8" name="太陽 1477">
          <a:extLst>
            <a:ext uri="{FF2B5EF4-FFF2-40B4-BE49-F238E27FC236}">
              <a16:creationId xmlns:a16="http://schemas.microsoft.com/office/drawing/2014/main" id="{00000000-0008-0000-0300-0000C6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9" name="月 1478">
          <a:extLst>
            <a:ext uri="{FF2B5EF4-FFF2-40B4-BE49-F238E27FC236}">
              <a16:creationId xmlns:a16="http://schemas.microsoft.com/office/drawing/2014/main" id="{00000000-0008-0000-0300-0000C7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80" name="太陽 1479">
          <a:extLst>
            <a:ext uri="{FF2B5EF4-FFF2-40B4-BE49-F238E27FC236}">
              <a16:creationId xmlns:a16="http://schemas.microsoft.com/office/drawing/2014/main" id="{00000000-0008-0000-0300-0000C8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81" name="月 1480">
          <a:extLst>
            <a:ext uri="{FF2B5EF4-FFF2-40B4-BE49-F238E27FC236}">
              <a16:creationId xmlns:a16="http://schemas.microsoft.com/office/drawing/2014/main" id="{00000000-0008-0000-0300-0000C9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2" name="太陽 1481">
          <a:extLst>
            <a:ext uri="{FF2B5EF4-FFF2-40B4-BE49-F238E27FC236}">
              <a16:creationId xmlns:a16="http://schemas.microsoft.com/office/drawing/2014/main" id="{00000000-0008-0000-0300-0000CA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3" name="月 1482">
          <a:extLst>
            <a:ext uri="{FF2B5EF4-FFF2-40B4-BE49-F238E27FC236}">
              <a16:creationId xmlns:a16="http://schemas.microsoft.com/office/drawing/2014/main" id="{00000000-0008-0000-0300-0000CB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CC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CD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6" name="太陽 1485">
          <a:extLst>
            <a:ext uri="{FF2B5EF4-FFF2-40B4-BE49-F238E27FC236}">
              <a16:creationId xmlns:a16="http://schemas.microsoft.com/office/drawing/2014/main" id="{00000000-0008-0000-0300-0000CE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7" name="月 1486">
          <a:extLst>
            <a:ext uri="{FF2B5EF4-FFF2-40B4-BE49-F238E27FC236}">
              <a16:creationId xmlns:a16="http://schemas.microsoft.com/office/drawing/2014/main" id="{00000000-0008-0000-0300-0000CF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8" name="太陽 1487">
          <a:extLst>
            <a:ext uri="{FF2B5EF4-FFF2-40B4-BE49-F238E27FC236}">
              <a16:creationId xmlns:a16="http://schemas.microsoft.com/office/drawing/2014/main" id="{00000000-0008-0000-0300-0000D005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9" name="月 1488">
          <a:extLst>
            <a:ext uri="{FF2B5EF4-FFF2-40B4-BE49-F238E27FC236}">
              <a16:creationId xmlns:a16="http://schemas.microsoft.com/office/drawing/2014/main" id="{00000000-0008-0000-0300-0000D105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90" name="太陽 1489">
          <a:extLst>
            <a:ext uri="{FF2B5EF4-FFF2-40B4-BE49-F238E27FC236}">
              <a16:creationId xmlns:a16="http://schemas.microsoft.com/office/drawing/2014/main" id="{00000000-0008-0000-0300-0000D205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91" name="月 1490">
          <a:extLst>
            <a:ext uri="{FF2B5EF4-FFF2-40B4-BE49-F238E27FC236}">
              <a16:creationId xmlns:a16="http://schemas.microsoft.com/office/drawing/2014/main" id="{00000000-0008-0000-0300-0000D305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2" name="太陽 1491">
          <a:extLst>
            <a:ext uri="{FF2B5EF4-FFF2-40B4-BE49-F238E27FC236}">
              <a16:creationId xmlns:a16="http://schemas.microsoft.com/office/drawing/2014/main" id="{00000000-0008-0000-0300-0000D405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3" name="月 1492">
          <a:extLst>
            <a:ext uri="{FF2B5EF4-FFF2-40B4-BE49-F238E27FC236}">
              <a16:creationId xmlns:a16="http://schemas.microsoft.com/office/drawing/2014/main" id="{00000000-0008-0000-0300-0000D505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00" name="太陽 1499">
          <a:extLst>
            <a:ext uri="{FF2B5EF4-FFF2-40B4-BE49-F238E27FC236}">
              <a16:creationId xmlns:a16="http://schemas.microsoft.com/office/drawing/2014/main" id="{00000000-0008-0000-0300-0000DC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01" name="月 1500">
          <a:extLst>
            <a:ext uri="{FF2B5EF4-FFF2-40B4-BE49-F238E27FC236}">
              <a16:creationId xmlns:a16="http://schemas.microsoft.com/office/drawing/2014/main" id="{00000000-0008-0000-0300-0000DD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02" name="太陽 1501">
          <a:extLst>
            <a:ext uri="{FF2B5EF4-FFF2-40B4-BE49-F238E27FC236}">
              <a16:creationId xmlns:a16="http://schemas.microsoft.com/office/drawing/2014/main" id="{00000000-0008-0000-0300-0000DE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03" name="月 1502">
          <a:extLst>
            <a:ext uri="{FF2B5EF4-FFF2-40B4-BE49-F238E27FC236}">
              <a16:creationId xmlns:a16="http://schemas.microsoft.com/office/drawing/2014/main" id="{00000000-0008-0000-0300-0000DF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04" name="太陽 1503">
          <a:extLst>
            <a:ext uri="{FF2B5EF4-FFF2-40B4-BE49-F238E27FC236}">
              <a16:creationId xmlns:a16="http://schemas.microsoft.com/office/drawing/2014/main" id="{00000000-0008-0000-0300-0000E0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05" name="月 1504">
          <a:extLst>
            <a:ext uri="{FF2B5EF4-FFF2-40B4-BE49-F238E27FC236}">
              <a16:creationId xmlns:a16="http://schemas.microsoft.com/office/drawing/2014/main" id="{00000000-0008-0000-0300-0000E1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06" name="太陽 1505">
          <a:extLst>
            <a:ext uri="{FF2B5EF4-FFF2-40B4-BE49-F238E27FC236}">
              <a16:creationId xmlns:a16="http://schemas.microsoft.com/office/drawing/2014/main" id="{00000000-0008-0000-0300-0000E2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07" name="月 1506">
          <a:extLst>
            <a:ext uri="{FF2B5EF4-FFF2-40B4-BE49-F238E27FC236}">
              <a16:creationId xmlns:a16="http://schemas.microsoft.com/office/drawing/2014/main" id="{00000000-0008-0000-0300-0000E3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8" name="太陽 1507">
          <a:extLst>
            <a:ext uri="{FF2B5EF4-FFF2-40B4-BE49-F238E27FC236}">
              <a16:creationId xmlns:a16="http://schemas.microsoft.com/office/drawing/2014/main" id="{00000000-0008-0000-0300-0000E4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9" name="月 1508">
          <a:extLst>
            <a:ext uri="{FF2B5EF4-FFF2-40B4-BE49-F238E27FC236}">
              <a16:creationId xmlns:a16="http://schemas.microsoft.com/office/drawing/2014/main" id="{00000000-0008-0000-0300-0000E5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0" name="太陽 1509">
          <a:extLst>
            <a:ext uri="{FF2B5EF4-FFF2-40B4-BE49-F238E27FC236}">
              <a16:creationId xmlns:a16="http://schemas.microsoft.com/office/drawing/2014/main" id="{00000000-0008-0000-0300-0000E6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1" name="月 1510">
          <a:extLst>
            <a:ext uri="{FF2B5EF4-FFF2-40B4-BE49-F238E27FC236}">
              <a16:creationId xmlns:a16="http://schemas.microsoft.com/office/drawing/2014/main" id="{00000000-0008-0000-0300-0000E7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12" name="太陽 1511">
          <a:extLst>
            <a:ext uri="{FF2B5EF4-FFF2-40B4-BE49-F238E27FC236}">
              <a16:creationId xmlns:a16="http://schemas.microsoft.com/office/drawing/2014/main" id="{00000000-0008-0000-0300-0000E805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13" name="月 1512">
          <a:extLst>
            <a:ext uri="{FF2B5EF4-FFF2-40B4-BE49-F238E27FC236}">
              <a16:creationId xmlns:a16="http://schemas.microsoft.com/office/drawing/2014/main" id="{00000000-0008-0000-0300-0000E905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14" name="太陽 1513">
          <a:extLst>
            <a:ext uri="{FF2B5EF4-FFF2-40B4-BE49-F238E27FC236}">
              <a16:creationId xmlns:a16="http://schemas.microsoft.com/office/drawing/2014/main" id="{00000000-0008-0000-0300-0000EA05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15" name="月 1514">
          <a:extLst>
            <a:ext uri="{FF2B5EF4-FFF2-40B4-BE49-F238E27FC236}">
              <a16:creationId xmlns:a16="http://schemas.microsoft.com/office/drawing/2014/main" id="{00000000-0008-0000-0300-0000EB05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16" name="太陽 1515">
          <a:extLst>
            <a:ext uri="{FF2B5EF4-FFF2-40B4-BE49-F238E27FC236}">
              <a16:creationId xmlns:a16="http://schemas.microsoft.com/office/drawing/2014/main" id="{00000000-0008-0000-0300-0000EC05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17" name="月 1516">
          <a:extLst>
            <a:ext uri="{FF2B5EF4-FFF2-40B4-BE49-F238E27FC236}">
              <a16:creationId xmlns:a16="http://schemas.microsoft.com/office/drawing/2014/main" id="{00000000-0008-0000-0300-0000ED05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24" name="太陽 1523">
          <a:extLst>
            <a:ext uri="{FF2B5EF4-FFF2-40B4-BE49-F238E27FC236}">
              <a16:creationId xmlns:a16="http://schemas.microsoft.com/office/drawing/2014/main" id="{00000000-0008-0000-0300-0000F405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25" name="月 1524">
          <a:extLst>
            <a:ext uri="{FF2B5EF4-FFF2-40B4-BE49-F238E27FC236}">
              <a16:creationId xmlns:a16="http://schemas.microsoft.com/office/drawing/2014/main" id="{00000000-0008-0000-0300-0000F505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26" name="太陽 1525">
          <a:extLst>
            <a:ext uri="{FF2B5EF4-FFF2-40B4-BE49-F238E27FC236}">
              <a16:creationId xmlns:a16="http://schemas.microsoft.com/office/drawing/2014/main" id="{00000000-0008-0000-0300-0000F605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27" name="月 1526">
          <a:extLst>
            <a:ext uri="{FF2B5EF4-FFF2-40B4-BE49-F238E27FC236}">
              <a16:creationId xmlns:a16="http://schemas.microsoft.com/office/drawing/2014/main" id="{00000000-0008-0000-0300-0000F705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28" name="太陽 1527">
          <a:extLst>
            <a:ext uri="{FF2B5EF4-FFF2-40B4-BE49-F238E27FC236}">
              <a16:creationId xmlns:a16="http://schemas.microsoft.com/office/drawing/2014/main" id="{00000000-0008-0000-0300-0000F805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29" name="月 1528">
          <a:extLst>
            <a:ext uri="{FF2B5EF4-FFF2-40B4-BE49-F238E27FC236}">
              <a16:creationId xmlns:a16="http://schemas.microsoft.com/office/drawing/2014/main" id="{00000000-0008-0000-0300-0000F905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30" name="太陽 1529">
          <a:extLst>
            <a:ext uri="{FF2B5EF4-FFF2-40B4-BE49-F238E27FC236}">
              <a16:creationId xmlns:a16="http://schemas.microsoft.com/office/drawing/2014/main" id="{00000000-0008-0000-0300-0000FA05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31" name="月 1530">
          <a:extLst>
            <a:ext uri="{FF2B5EF4-FFF2-40B4-BE49-F238E27FC236}">
              <a16:creationId xmlns:a16="http://schemas.microsoft.com/office/drawing/2014/main" id="{00000000-0008-0000-0300-0000FB05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32" name="太陽 1531">
          <a:extLst>
            <a:ext uri="{FF2B5EF4-FFF2-40B4-BE49-F238E27FC236}">
              <a16:creationId xmlns:a16="http://schemas.microsoft.com/office/drawing/2014/main" id="{00000000-0008-0000-0300-0000FC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33" name="月 1532">
          <a:extLst>
            <a:ext uri="{FF2B5EF4-FFF2-40B4-BE49-F238E27FC236}">
              <a16:creationId xmlns:a16="http://schemas.microsoft.com/office/drawing/2014/main" id="{00000000-0008-0000-0300-0000FD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34" name="太陽 1533">
          <a:extLst>
            <a:ext uri="{FF2B5EF4-FFF2-40B4-BE49-F238E27FC236}">
              <a16:creationId xmlns:a16="http://schemas.microsoft.com/office/drawing/2014/main" id="{00000000-0008-0000-0300-0000FE05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35" name="月 1534">
          <a:extLst>
            <a:ext uri="{FF2B5EF4-FFF2-40B4-BE49-F238E27FC236}">
              <a16:creationId xmlns:a16="http://schemas.microsoft.com/office/drawing/2014/main" id="{00000000-0008-0000-0300-0000FF05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36" name="太陽 1535">
          <a:extLst>
            <a:ext uri="{FF2B5EF4-FFF2-40B4-BE49-F238E27FC236}">
              <a16:creationId xmlns:a16="http://schemas.microsoft.com/office/drawing/2014/main" id="{00000000-0008-0000-0300-00000006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37" name="月 1536">
          <a:extLst>
            <a:ext uri="{FF2B5EF4-FFF2-40B4-BE49-F238E27FC236}">
              <a16:creationId xmlns:a16="http://schemas.microsoft.com/office/drawing/2014/main" id="{00000000-0008-0000-0300-00000106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38" name="太陽 1537">
          <a:extLst>
            <a:ext uri="{FF2B5EF4-FFF2-40B4-BE49-F238E27FC236}">
              <a16:creationId xmlns:a16="http://schemas.microsoft.com/office/drawing/2014/main" id="{00000000-0008-0000-0300-00000206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39" name="月 1538">
          <a:extLst>
            <a:ext uri="{FF2B5EF4-FFF2-40B4-BE49-F238E27FC236}">
              <a16:creationId xmlns:a16="http://schemas.microsoft.com/office/drawing/2014/main" id="{00000000-0008-0000-0300-00000306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40" name="太陽 1539">
          <a:extLst>
            <a:ext uri="{FF2B5EF4-FFF2-40B4-BE49-F238E27FC236}">
              <a16:creationId xmlns:a16="http://schemas.microsoft.com/office/drawing/2014/main" id="{00000000-0008-0000-0300-00000406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41" name="月 1540">
          <a:extLst>
            <a:ext uri="{FF2B5EF4-FFF2-40B4-BE49-F238E27FC236}">
              <a16:creationId xmlns:a16="http://schemas.microsoft.com/office/drawing/2014/main" id="{00000000-0008-0000-0300-00000506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48" name="太陽 1547">
          <a:extLst>
            <a:ext uri="{FF2B5EF4-FFF2-40B4-BE49-F238E27FC236}">
              <a16:creationId xmlns:a16="http://schemas.microsoft.com/office/drawing/2014/main" id="{00000000-0008-0000-0300-00000C060000}"/>
            </a:ext>
          </a:extLst>
        </xdr:cNvPr>
        <xdr:cNvSpPr/>
      </xdr:nvSpPr>
      <xdr:spPr>
        <a:xfrm>
          <a:off x="4342262" y="21952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49" name="月 1548">
          <a:extLst>
            <a:ext uri="{FF2B5EF4-FFF2-40B4-BE49-F238E27FC236}">
              <a16:creationId xmlns:a16="http://schemas.microsoft.com/office/drawing/2014/main" id="{00000000-0008-0000-0300-00000D060000}"/>
            </a:ext>
          </a:extLst>
        </xdr:cNvPr>
        <xdr:cNvSpPr/>
      </xdr:nvSpPr>
      <xdr:spPr>
        <a:xfrm rot="13320000">
          <a:off x="4381480" y="22108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50" name="太陽 1549">
          <a:extLst>
            <a:ext uri="{FF2B5EF4-FFF2-40B4-BE49-F238E27FC236}">
              <a16:creationId xmlns:a16="http://schemas.microsoft.com/office/drawing/2014/main" id="{00000000-0008-0000-0300-00000E060000}"/>
            </a:ext>
          </a:extLst>
        </xdr:cNvPr>
        <xdr:cNvSpPr/>
      </xdr:nvSpPr>
      <xdr:spPr>
        <a:xfrm>
          <a:off x="4342262" y="22396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51" name="月 1550">
          <a:extLst>
            <a:ext uri="{FF2B5EF4-FFF2-40B4-BE49-F238E27FC236}">
              <a16:creationId xmlns:a16="http://schemas.microsoft.com/office/drawing/2014/main" id="{00000000-0008-0000-0300-00000F060000}"/>
            </a:ext>
          </a:extLst>
        </xdr:cNvPr>
        <xdr:cNvSpPr/>
      </xdr:nvSpPr>
      <xdr:spPr>
        <a:xfrm rot="13320000">
          <a:off x="4381480" y="22552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52" name="太陽 1551">
          <a:extLst>
            <a:ext uri="{FF2B5EF4-FFF2-40B4-BE49-F238E27FC236}">
              <a16:creationId xmlns:a16="http://schemas.microsoft.com/office/drawing/2014/main" id="{00000000-0008-0000-0300-000010060000}"/>
            </a:ext>
          </a:extLst>
        </xdr:cNvPr>
        <xdr:cNvSpPr/>
      </xdr:nvSpPr>
      <xdr:spPr>
        <a:xfrm>
          <a:off x="4342262" y="22841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53" name="月 1552">
          <a:extLst>
            <a:ext uri="{FF2B5EF4-FFF2-40B4-BE49-F238E27FC236}">
              <a16:creationId xmlns:a16="http://schemas.microsoft.com/office/drawing/2014/main" id="{00000000-0008-0000-0300-000011060000}"/>
            </a:ext>
          </a:extLst>
        </xdr:cNvPr>
        <xdr:cNvSpPr/>
      </xdr:nvSpPr>
      <xdr:spPr>
        <a:xfrm rot="13320000">
          <a:off x="4381480" y="22997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54" name="太陽 1553">
          <a:extLst>
            <a:ext uri="{FF2B5EF4-FFF2-40B4-BE49-F238E27FC236}">
              <a16:creationId xmlns:a16="http://schemas.microsoft.com/office/drawing/2014/main" id="{00000000-0008-0000-0300-000012060000}"/>
            </a:ext>
          </a:extLst>
        </xdr:cNvPr>
        <xdr:cNvSpPr/>
      </xdr:nvSpPr>
      <xdr:spPr>
        <a:xfrm>
          <a:off x="4342262" y="23285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55" name="月 1554">
          <a:extLst>
            <a:ext uri="{FF2B5EF4-FFF2-40B4-BE49-F238E27FC236}">
              <a16:creationId xmlns:a16="http://schemas.microsoft.com/office/drawing/2014/main" id="{00000000-0008-0000-0300-000013060000}"/>
            </a:ext>
          </a:extLst>
        </xdr:cNvPr>
        <xdr:cNvSpPr/>
      </xdr:nvSpPr>
      <xdr:spPr>
        <a:xfrm rot="13320000">
          <a:off x="4381480" y="23441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56" name="太陽 1555">
          <a:extLst>
            <a:ext uri="{FF2B5EF4-FFF2-40B4-BE49-F238E27FC236}">
              <a16:creationId xmlns:a16="http://schemas.microsoft.com/office/drawing/2014/main" id="{00000000-0008-0000-0300-00001406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57" name="月 1556">
          <a:extLst>
            <a:ext uri="{FF2B5EF4-FFF2-40B4-BE49-F238E27FC236}">
              <a16:creationId xmlns:a16="http://schemas.microsoft.com/office/drawing/2014/main" id="{00000000-0008-0000-0300-00001506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58" name="太陽 1557">
          <a:extLst>
            <a:ext uri="{FF2B5EF4-FFF2-40B4-BE49-F238E27FC236}">
              <a16:creationId xmlns:a16="http://schemas.microsoft.com/office/drawing/2014/main" id="{00000000-0008-0000-0300-000016060000}"/>
            </a:ext>
          </a:extLst>
        </xdr:cNvPr>
        <xdr:cNvSpPr/>
      </xdr:nvSpPr>
      <xdr:spPr>
        <a:xfrm>
          <a:off x="4342262" y="23730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59" name="月 1558">
          <a:extLst>
            <a:ext uri="{FF2B5EF4-FFF2-40B4-BE49-F238E27FC236}">
              <a16:creationId xmlns:a16="http://schemas.microsoft.com/office/drawing/2014/main" id="{00000000-0008-0000-0300-000017060000}"/>
            </a:ext>
          </a:extLst>
        </xdr:cNvPr>
        <xdr:cNvSpPr/>
      </xdr:nvSpPr>
      <xdr:spPr>
        <a:xfrm rot="13320000">
          <a:off x="4381480" y="23886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60" name="太陽 1559">
          <a:extLst>
            <a:ext uri="{FF2B5EF4-FFF2-40B4-BE49-F238E27FC236}">
              <a16:creationId xmlns:a16="http://schemas.microsoft.com/office/drawing/2014/main" id="{00000000-0008-0000-0300-000018060000}"/>
            </a:ext>
          </a:extLst>
        </xdr:cNvPr>
        <xdr:cNvSpPr/>
      </xdr:nvSpPr>
      <xdr:spPr>
        <a:xfrm>
          <a:off x="4342262" y="24174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61" name="月 1560">
          <a:extLst>
            <a:ext uri="{FF2B5EF4-FFF2-40B4-BE49-F238E27FC236}">
              <a16:creationId xmlns:a16="http://schemas.microsoft.com/office/drawing/2014/main" id="{00000000-0008-0000-0300-000019060000}"/>
            </a:ext>
          </a:extLst>
        </xdr:cNvPr>
        <xdr:cNvSpPr/>
      </xdr:nvSpPr>
      <xdr:spPr>
        <a:xfrm rot="13320000">
          <a:off x="4381480" y="24330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62" name="太陽 1561">
          <a:extLst>
            <a:ext uri="{FF2B5EF4-FFF2-40B4-BE49-F238E27FC236}">
              <a16:creationId xmlns:a16="http://schemas.microsoft.com/office/drawing/2014/main" id="{00000000-0008-0000-0300-00001A060000}"/>
            </a:ext>
          </a:extLst>
        </xdr:cNvPr>
        <xdr:cNvSpPr/>
      </xdr:nvSpPr>
      <xdr:spPr>
        <a:xfrm>
          <a:off x="4342262" y="246193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63" name="月 1562">
          <a:extLst>
            <a:ext uri="{FF2B5EF4-FFF2-40B4-BE49-F238E27FC236}">
              <a16:creationId xmlns:a16="http://schemas.microsoft.com/office/drawing/2014/main" id="{00000000-0008-0000-0300-00001B060000}"/>
            </a:ext>
          </a:extLst>
        </xdr:cNvPr>
        <xdr:cNvSpPr/>
      </xdr:nvSpPr>
      <xdr:spPr>
        <a:xfrm rot="13320000">
          <a:off x="4381480" y="247753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64" name="太陽 1563">
          <a:extLst>
            <a:ext uri="{FF2B5EF4-FFF2-40B4-BE49-F238E27FC236}">
              <a16:creationId xmlns:a16="http://schemas.microsoft.com/office/drawing/2014/main" id="{00000000-0008-0000-0300-00001C060000}"/>
            </a:ext>
          </a:extLst>
        </xdr:cNvPr>
        <xdr:cNvSpPr/>
      </xdr:nvSpPr>
      <xdr:spPr>
        <a:xfrm>
          <a:off x="4342262" y="25063820"/>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65" name="月 1564">
          <a:extLst>
            <a:ext uri="{FF2B5EF4-FFF2-40B4-BE49-F238E27FC236}">
              <a16:creationId xmlns:a16="http://schemas.microsoft.com/office/drawing/2014/main" id="{00000000-0008-0000-0300-00001D060000}"/>
            </a:ext>
          </a:extLst>
        </xdr:cNvPr>
        <xdr:cNvSpPr/>
      </xdr:nvSpPr>
      <xdr:spPr>
        <a:xfrm rot="13320000">
          <a:off x="4381480" y="25219826"/>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4" name="太陽 23">
          <a:extLst>
            <a:ext uri="{FF2B5EF4-FFF2-40B4-BE49-F238E27FC236}">
              <a16:creationId xmlns:a16="http://schemas.microsoft.com/office/drawing/2014/main" id="{5194D31F-6CAD-48F6-A6EB-408FE3BE339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5" name="月 24">
          <a:extLst>
            <a:ext uri="{FF2B5EF4-FFF2-40B4-BE49-F238E27FC236}">
              <a16:creationId xmlns:a16="http://schemas.microsoft.com/office/drawing/2014/main" id="{BB07BA2B-B772-4C16-A7A2-A34F6794F7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422" name="太陽 1421">
          <a:extLst>
            <a:ext uri="{FF2B5EF4-FFF2-40B4-BE49-F238E27FC236}">
              <a16:creationId xmlns:a16="http://schemas.microsoft.com/office/drawing/2014/main" id="{663582C1-9CF6-457B-8849-9C92EBBCFC2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23" name="月 1422">
          <a:extLst>
            <a:ext uri="{FF2B5EF4-FFF2-40B4-BE49-F238E27FC236}">
              <a16:creationId xmlns:a16="http://schemas.microsoft.com/office/drawing/2014/main" id="{C25D579B-4A7C-4757-AD56-EFFC81BD4C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424" name="太陽 1423">
          <a:extLst>
            <a:ext uri="{FF2B5EF4-FFF2-40B4-BE49-F238E27FC236}">
              <a16:creationId xmlns:a16="http://schemas.microsoft.com/office/drawing/2014/main" id="{895D01A8-376E-4D2F-90E0-B1723507B4D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25" name="月 1424">
          <a:extLst>
            <a:ext uri="{FF2B5EF4-FFF2-40B4-BE49-F238E27FC236}">
              <a16:creationId xmlns:a16="http://schemas.microsoft.com/office/drawing/2014/main" id="{7EEDC5BC-B758-469D-8AA0-1211FC949EE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426" name="太陽 1425">
          <a:extLst>
            <a:ext uri="{FF2B5EF4-FFF2-40B4-BE49-F238E27FC236}">
              <a16:creationId xmlns:a16="http://schemas.microsoft.com/office/drawing/2014/main" id="{01B822C7-CA25-44A0-BF89-D9F38F7E87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27" name="月 1426">
          <a:extLst>
            <a:ext uri="{FF2B5EF4-FFF2-40B4-BE49-F238E27FC236}">
              <a16:creationId xmlns:a16="http://schemas.microsoft.com/office/drawing/2014/main" id="{86C2880A-26FF-4C96-9992-5BA91A040E9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446" name="太陽 1445">
          <a:extLst>
            <a:ext uri="{FF2B5EF4-FFF2-40B4-BE49-F238E27FC236}">
              <a16:creationId xmlns:a16="http://schemas.microsoft.com/office/drawing/2014/main" id="{431412B0-D5B4-4FB0-8960-7ACAE8B3248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47" name="月 1446">
          <a:extLst>
            <a:ext uri="{FF2B5EF4-FFF2-40B4-BE49-F238E27FC236}">
              <a16:creationId xmlns:a16="http://schemas.microsoft.com/office/drawing/2014/main" id="{5A4E1891-A549-40D5-A364-371EC74FCAA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448" name="太陽 1447">
          <a:extLst>
            <a:ext uri="{FF2B5EF4-FFF2-40B4-BE49-F238E27FC236}">
              <a16:creationId xmlns:a16="http://schemas.microsoft.com/office/drawing/2014/main" id="{68892B92-D537-456A-BB14-AF3F1E8E2A8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49" name="月 1448">
          <a:extLst>
            <a:ext uri="{FF2B5EF4-FFF2-40B4-BE49-F238E27FC236}">
              <a16:creationId xmlns:a16="http://schemas.microsoft.com/office/drawing/2014/main" id="{BA1F18A2-D91D-4427-8A34-8EF9564698C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8</xdr:col>
      <xdr:colOff>5050</xdr:colOff>
      <xdr:row>26</xdr:row>
      <xdr:rowOff>139714</xdr:rowOff>
    </xdr:to>
    <xdr:sp macro="" textlink="">
      <xdr:nvSpPr>
        <xdr:cNvPr id="1450" name="太陽 1449">
          <a:extLst>
            <a:ext uri="{FF2B5EF4-FFF2-40B4-BE49-F238E27FC236}">
              <a16:creationId xmlns:a16="http://schemas.microsoft.com/office/drawing/2014/main" id="{3F3BE6CF-C6FD-4D11-A4DE-1DA7D168AC3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451" name="月 1450">
          <a:extLst>
            <a:ext uri="{FF2B5EF4-FFF2-40B4-BE49-F238E27FC236}">
              <a16:creationId xmlns:a16="http://schemas.microsoft.com/office/drawing/2014/main" id="{25868ADB-4303-4D34-B898-DC724E0575C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70" name="太陽 1469">
          <a:extLst>
            <a:ext uri="{FF2B5EF4-FFF2-40B4-BE49-F238E27FC236}">
              <a16:creationId xmlns:a16="http://schemas.microsoft.com/office/drawing/2014/main" id="{91F4F365-D38F-41E4-BB77-9428774B436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71" name="月 1470">
          <a:extLst>
            <a:ext uri="{FF2B5EF4-FFF2-40B4-BE49-F238E27FC236}">
              <a16:creationId xmlns:a16="http://schemas.microsoft.com/office/drawing/2014/main" id="{807ADE44-FC7E-4709-ABA7-392151939AB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72" name="太陽 1471">
          <a:extLst>
            <a:ext uri="{FF2B5EF4-FFF2-40B4-BE49-F238E27FC236}">
              <a16:creationId xmlns:a16="http://schemas.microsoft.com/office/drawing/2014/main" id="{87CDC725-B0B7-453C-A18E-8D10F006B7B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73" name="月 1472">
          <a:extLst>
            <a:ext uri="{FF2B5EF4-FFF2-40B4-BE49-F238E27FC236}">
              <a16:creationId xmlns:a16="http://schemas.microsoft.com/office/drawing/2014/main" id="{0300C3CF-4550-45BE-BFC1-656E1FFC647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74" name="太陽 1473">
          <a:extLst>
            <a:ext uri="{FF2B5EF4-FFF2-40B4-BE49-F238E27FC236}">
              <a16:creationId xmlns:a16="http://schemas.microsoft.com/office/drawing/2014/main" id="{98C5410E-B435-4C41-A8E5-BFE47B9FA62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75" name="月 1474">
          <a:extLst>
            <a:ext uri="{FF2B5EF4-FFF2-40B4-BE49-F238E27FC236}">
              <a16:creationId xmlns:a16="http://schemas.microsoft.com/office/drawing/2014/main" id="{B26F7007-F10F-4015-9FDF-3235373D100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94" name="太陽 1493">
          <a:extLst>
            <a:ext uri="{FF2B5EF4-FFF2-40B4-BE49-F238E27FC236}">
              <a16:creationId xmlns:a16="http://schemas.microsoft.com/office/drawing/2014/main" id="{731099F5-0CD3-4CAF-8C6C-E5B3A064572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95" name="月 1494">
          <a:extLst>
            <a:ext uri="{FF2B5EF4-FFF2-40B4-BE49-F238E27FC236}">
              <a16:creationId xmlns:a16="http://schemas.microsoft.com/office/drawing/2014/main" id="{EB5EB890-BE06-48CE-A304-18414802386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96" name="太陽 1495">
          <a:extLst>
            <a:ext uri="{FF2B5EF4-FFF2-40B4-BE49-F238E27FC236}">
              <a16:creationId xmlns:a16="http://schemas.microsoft.com/office/drawing/2014/main" id="{000039E6-2822-49B2-A806-AA72FCBB064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97" name="月 1496">
          <a:extLst>
            <a:ext uri="{FF2B5EF4-FFF2-40B4-BE49-F238E27FC236}">
              <a16:creationId xmlns:a16="http://schemas.microsoft.com/office/drawing/2014/main" id="{89134AD6-90D8-4601-A3B1-B7E2BBB5514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498" name="太陽 1497">
          <a:extLst>
            <a:ext uri="{FF2B5EF4-FFF2-40B4-BE49-F238E27FC236}">
              <a16:creationId xmlns:a16="http://schemas.microsoft.com/office/drawing/2014/main" id="{3612C92E-BB88-4D1A-8EB5-8DA0BA888C0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499" name="月 1498">
          <a:extLst>
            <a:ext uri="{FF2B5EF4-FFF2-40B4-BE49-F238E27FC236}">
              <a16:creationId xmlns:a16="http://schemas.microsoft.com/office/drawing/2014/main" id="{C0093354-FD47-4AD0-8345-E84C9FA70A3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8</xdr:col>
      <xdr:colOff>5050</xdr:colOff>
      <xdr:row>29</xdr:row>
      <xdr:rowOff>139714</xdr:rowOff>
    </xdr:to>
    <xdr:sp macro="" textlink="">
      <xdr:nvSpPr>
        <xdr:cNvPr id="1518" name="太陽 1517">
          <a:extLst>
            <a:ext uri="{FF2B5EF4-FFF2-40B4-BE49-F238E27FC236}">
              <a16:creationId xmlns:a16="http://schemas.microsoft.com/office/drawing/2014/main" id="{C1212987-052A-45D1-9036-63A7CD38C3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519" name="月 1518">
          <a:extLst>
            <a:ext uri="{FF2B5EF4-FFF2-40B4-BE49-F238E27FC236}">
              <a16:creationId xmlns:a16="http://schemas.microsoft.com/office/drawing/2014/main" id="{4741759A-C189-4211-B70E-D992B082950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20" name="太陽 1519">
          <a:extLst>
            <a:ext uri="{FF2B5EF4-FFF2-40B4-BE49-F238E27FC236}">
              <a16:creationId xmlns:a16="http://schemas.microsoft.com/office/drawing/2014/main" id="{886866D3-B42E-4CE9-9046-E9B9D2E2B51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21" name="月 1520">
          <a:extLst>
            <a:ext uri="{FF2B5EF4-FFF2-40B4-BE49-F238E27FC236}">
              <a16:creationId xmlns:a16="http://schemas.microsoft.com/office/drawing/2014/main" id="{F4C9D16D-4D9C-4BBF-A161-8FA47B90133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22" name="太陽 1521">
          <a:extLst>
            <a:ext uri="{FF2B5EF4-FFF2-40B4-BE49-F238E27FC236}">
              <a16:creationId xmlns:a16="http://schemas.microsoft.com/office/drawing/2014/main" id="{E2105B10-6F60-4E21-9938-807225616B5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23" name="月 1522">
          <a:extLst>
            <a:ext uri="{FF2B5EF4-FFF2-40B4-BE49-F238E27FC236}">
              <a16:creationId xmlns:a16="http://schemas.microsoft.com/office/drawing/2014/main" id="{588F6903-600A-4922-879E-1A8771E3EB9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42" name="太陽 1541">
          <a:extLst>
            <a:ext uri="{FF2B5EF4-FFF2-40B4-BE49-F238E27FC236}">
              <a16:creationId xmlns:a16="http://schemas.microsoft.com/office/drawing/2014/main" id="{09231CA2-9831-4F58-99B8-2C6848A98BC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43" name="月 1542">
          <a:extLst>
            <a:ext uri="{FF2B5EF4-FFF2-40B4-BE49-F238E27FC236}">
              <a16:creationId xmlns:a16="http://schemas.microsoft.com/office/drawing/2014/main" id="{165E249F-7CF5-4AD9-B163-477491E9E5E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44" name="太陽 1543">
          <a:extLst>
            <a:ext uri="{FF2B5EF4-FFF2-40B4-BE49-F238E27FC236}">
              <a16:creationId xmlns:a16="http://schemas.microsoft.com/office/drawing/2014/main" id="{0D92FCD3-5456-45DE-B625-35251A57110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45" name="月 1544">
          <a:extLst>
            <a:ext uri="{FF2B5EF4-FFF2-40B4-BE49-F238E27FC236}">
              <a16:creationId xmlns:a16="http://schemas.microsoft.com/office/drawing/2014/main" id="{5A9B67B5-5845-48F2-A18D-C7CFEE93786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46" name="太陽 1545">
          <a:extLst>
            <a:ext uri="{FF2B5EF4-FFF2-40B4-BE49-F238E27FC236}">
              <a16:creationId xmlns:a16="http://schemas.microsoft.com/office/drawing/2014/main" id="{B7AC3203-0532-40FE-BD2C-A2CA9D50367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47" name="月 1546">
          <a:extLst>
            <a:ext uri="{FF2B5EF4-FFF2-40B4-BE49-F238E27FC236}">
              <a16:creationId xmlns:a16="http://schemas.microsoft.com/office/drawing/2014/main" id="{20FFF9FF-9C44-45A8-A697-CCC0F7A01C1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566" name="太陽 1565">
          <a:extLst>
            <a:ext uri="{FF2B5EF4-FFF2-40B4-BE49-F238E27FC236}">
              <a16:creationId xmlns:a16="http://schemas.microsoft.com/office/drawing/2014/main" id="{ED3AD4F9-7F7C-4016-B16C-48AEC1628F6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67" name="月 1566">
          <a:extLst>
            <a:ext uri="{FF2B5EF4-FFF2-40B4-BE49-F238E27FC236}">
              <a16:creationId xmlns:a16="http://schemas.microsoft.com/office/drawing/2014/main" id="{CC743709-CC92-440D-BCE4-83FFF1BF93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8</xdr:col>
      <xdr:colOff>5050</xdr:colOff>
      <xdr:row>32</xdr:row>
      <xdr:rowOff>139714</xdr:rowOff>
    </xdr:to>
    <xdr:sp macro="" textlink="">
      <xdr:nvSpPr>
        <xdr:cNvPr id="1568" name="太陽 1567">
          <a:extLst>
            <a:ext uri="{FF2B5EF4-FFF2-40B4-BE49-F238E27FC236}">
              <a16:creationId xmlns:a16="http://schemas.microsoft.com/office/drawing/2014/main" id="{BEEA6C5D-9F61-4032-A780-6D5C9123CA1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569" name="月 1568">
          <a:extLst>
            <a:ext uri="{FF2B5EF4-FFF2-40B4-BE49-F238E27FC236}">
              <a16:creationId xmlns:a16="http://schemas.microsoft.com/office/drawing/2014/main" id="{EC7CB812-00A3-4D49-8787-C6D17EEC9CF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70" name="太陽 1569">
          <a:extLst>
            <a:ext uri="{FF2B5EF4-FFF2-40B4-BE49-F238E27FC236}">
              <a16:creationId xmlns:a16="http://schemas.microsoft.com/office/drawing/2014/main" id="{F3CE4B8B-7B24-4E8F-930F-47F6695E962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71" name="月 1570">
          <a:extLst>
            <a:ext uri="{FF2B5EF4-FFF2-40B4-BE49-F238E27FC236}">
              <a16:creationId xmlns:a16="http://schemas.microsoft.com/office/drawing/2014/main" id="{75FBE3A8-AE25-4EEA-A539-4059FF1E771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72" name="太陽 1571">
          <a:extLst>
            <a:ext uri="{FF2B5EF4-FFF2-40B4-BE49-F238E27FC236}">
              <a16:creationId xmlns:a16="http://schemas.microsoft.com/office/drawing/2014/main" id="{00520DE6-5E62-4EB9-86A8-CF824731B15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73" name="月 1572">
          <a:extLst>
            <a:ext uri="{FF2B5EF4-FFF2-40B4-BE49-F238E27FC236}">
              <a16:creationId xmlns:a16="http://schemas.microsoft.com/office/drawing/2014/main" id="{3900899F-060A-416E-8A10-5887C8F8A89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74" name="太陽 1573">
          <a:extLst>
            <a:ext uri="{FF2B5EF4-FFF2-40B4-BE49-F238E27FC236}">
              <a16:creationId xmlns:a16="http://schemas.microsoft.com/office/drawing/2014/main" id="{9CA37E41-3A1A-4679-B08A-29414057EC8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75" name="月 1574">
          <a:extLst>
            <a:ext uri="{FF2B5EF4-FFF2-40B4-BE49-F238E27FC236}">
              <a16:creationId xmlns:a16="http://schemas.microsoft.com/office/drawing/2014/main" id="{B2809767-7BAD-4669-93D9-1347B136330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76" name="太陽 1575">
          <a:extLst>
            <a:ext uri="{FF2B5EF4-FFF2-40B4-BE49-F238E27FC236}">
              <a16:creationId xmlns:a16="http://schemas.microsoft.com/office/drawing/2014/main" id="{97EDA81E-998D-409E-B4B8-01C5498DAFE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77" name="月 1576">
          <a:extLst>
            <a:ext uri="{FF2B5EF4-FFF2-40B4-BE49-F238E27FC236}">
              <a16:creationId xmlns:a16="http://schemas.microsoft.com/office/drawing/2014/main" id="{7FFE537E-C259-4E58-8B4D-2D2F54D62EB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78" name="太陽 1577">
          <a:extLst>
            <a:ext uri="{FF2B5EF4-FFF2-40B4-BE49-F238E27FC236}">
              <a16:creationId xmlns:a16="http://schemas.microsoft.com/office/drawing/2014/main" id="{B7FC9D06-B905-497C-AEBA-1864399E8FC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79" name="月 1578">
          <a:extLst>
            <a:ext uri="{FF2B5EF4-FFF2-40B4-BE49-F238E27FC236}">
              <a16:creationId xmlns:a16="http://schemas.microsoft.com/office/drawing/2014/main" id="{CBBD6BB9-3CFE-4393-9C04-1E099655089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580" name="太陽 1579">
          <a:extLst>
            <a:ext uri="{FF2B5EF4-FFF2-40B4-BE49-F238E27FC236}">
              <a16:creationId xmlns:a16="http://schemas.microsoft.com/office/drawing/2014/main" id="{77FF8782-85F5-465F-A17D-6A180EE7384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81" name="月 1580">
          <a:extLst>
            <a:ext uri="{FF2B5EF4-FFF2-40B4-BE49-F238E27FC236}">
              <a16:creationId xmlns:a16="http://schemas.microsoft.com/office/drawing/2014/main" id="{6B345C84-40F5-47C6-905B-003B61C6F13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8</xdr:col>
      <xdr:colOff>5050</xdr:colOff>
      <xdr:row>35</xdr:row>
      <xdr:rowOff>139714</xdr:rowOff>
    </xdr:to>
    <xdr:sp macro="" textlink="">
      <xdr:nvSpPr>
        <xdr:cNvPr id="1582" name="太陽 1581">
          <a:extLst>
            <a:ext uri="{FF2B5EF4-FFF2-40B4-BE49-F238E27FC236}">
              <a16:creationId xmlns:a16="http://schemas.microsoft.com/office/drawing/2014/main" id="{0C468A86-7686-441A-A97D-064C63557CE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583" name="月 1582">
          <a:extLst>
            <a:ext uri="{FF2B5EF4-FFF2-40B4-BE49-F238E27FC236}">
              <a16:creationId xmlns:a16="http://schemas.microsoft.com/office/drawing/2014/main" id="{3B3C0560-7F10-4FB8-8E63-DF7275B5A80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84" name="太陽 1583">
          <a:extLst>
            <a:ext uri="{FF2B5EF4-FFF2-40B4-BE49-F238E27FC236}">
              <a16:creationId xmlns:a16="http://schemas.microsoft.com/office/drawing/2014/main" id="{F3461259-AB42-4EE4-926F-1C5447A14E1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85" name="月 1584">
          <a:extLst>
            <a:ext uri="{FF2B5EF4-FFF2-40B4-BE49-F238E27FC236}">
              <a16:creationId xmlns:a16="http://schemas.microsoft.com/office/drawing/2014/main" id="{D9AB2AA1-35EA-49CE-8761-1325479CF37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86" name="太陽 1585">
          <a:extLst>
            <a:ext uri="{FF2B5EF4-FFF2-40B4-BE49-F238E27FC236}">
              <a16:creationId xmlns:a16="http://schemas.microsoft.com/office/drawing/2014/main" id="{1EF419CC-A297-450F-9EA4-414EA70A07D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87" name="月 1586">
          <a:extLst>
            <a:ext uri="{FF2B5EF4-FFF2-40B4-BE49-F238E27FC236}">
              <a16:creationId xmlns:a16="http://schemas.microsoft.com/office/drawing/2014/main" id="{D7BFAB72-3D2C-4A08-9A9B-1312F6B8A95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88" name="太陽 1587">
          <a:extLst>
            <a:ext uri="{FF2B5EF4-FFF2-40B4-BE49-F238E27FC236}">
              <a16:creationId xmlns:a16="http://schemas.microsoft.com/office/drawing/2014/main" id="{DF2560EE-E325-4384-BB92-7D0CFCBE2FE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89" name="月 1588">
          <a:extLst>
            <a:ext uri="{FF2B5EF4-FFF2-40B4-BE49-F238E27FC236}">
              <a16:creationId xmlns:a16="http://schemas.microsoft.com/office/drawing/2014/main" id="{9E85E196-D45B-4268-811C-BA1A91D7048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90" name="太陽 1589">
          <a:extLst>
            <a:ext uri="{FF2B5EF4-FFF2-40B4-BE49-F238E27FC236}">
              <a16:creationId xmlns:a16="http://schemas.microsoft.com/office/drawing/2014/main" id="{550E79AD-5018-45D9-BFF0-625E3E63553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91" name="月 1590">
          <a:extLst>
            <a:ext uri="{FF2B5EF4-FFF2-40B4-BE49-F238E27FC236}">
              <a16:creationId xmlns:a16="http://schemas.microsoft.com/office/drawing/2014/main" id="{2928BA3E-DECB-42E3-98A5-1A972632935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92" name="太陽 1591">
          <a:extLst>
            <a:ext uri="{FF2B5EF4-FFF2-40B4-BE49-F238E27FC236}">
              <a16:creationId xmlns:a16="http://schemas.microsoft.com/office/drawing/2014/main" id="{E8B37E2C-9F0D-4E04-82A9-0AEBA456001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93" name="月 1592">
          <a:extLst>
            <a:ext uri="{FF2B5EF4-FFF2-40B4-BE49-F238E27FC236}">
              <a16:creationId xmlns:a16="http://schemas.microsoft.com/office/drawing/2014/main" id="{01939FA7-C417-4320-991F-E558676527A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594" name="太陽 1593">
          <a:extLst>
            <a:ext uri="{FF2B5EF4-FFF2-40B4-BE49-F238E27FC236}">
              <a16:creationId xmlns:a16="http://schemas.microsoft.com/office/drawing/2014/main" id="{CA36D672-1A7A-4540-9742-E04720B8376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95" name="月 1594">
          <a:extLst>
            <a:ext uri="{FF2B5EF4-FFF2-40B4-BE49-F238E27FC236}">
              <a16:creationId xmlns:a16="http://schemas.microsoft.com/office/drawing/2014/main" id="{8E14F253-F3C4-4801-8959-1FB17A4C1F1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8</xdr:col>
      <xdr:colOff>5050</xdr:colOff>
      <xdr:row>38</xdr:row>
      <xdr:rowOff>139714</xdr:rowOff>
    </xdr:to>
    <xdr:sp macro="" textlink="">
      <xdr:nvSpPr>
        <xdr:cNvPr id="1596" name="太陽 1595">
          <a:extLst>
            <a:ext uri="{FF2B5EF4-FFF2-40B4-BE49-F238E27FC236}">
              <a16:creationId xmlns:a16="http://schemas.microsoft.com/office/drawing/2014/main" id="{2C6B7C71-9D86-4320-B09B-AD78A4AB278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97" name="月 1596">
          <a:extLst>
            <a:ext uri="{FF2B5EF4-FFF2-40B4-BE49-F238E27FC236}">
              <a16:creationId xmlns:a16="http://schemas.microsoft.com/office/drawing/2014/main" id="{F7BC32D5-A978-4661-85C5-1C35730D876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598" name="太陽 1597">
          <a:extLst>
            <a:ext uri="{FF2B5EF4-FFF2-40B4-BE49-F238E27FC236}">
              <a16:creationId xmlns:a16="http://schemas.microsoft.com/office/drawing/2014/main" id="{7DEE25FC-1DAA-4C8D-9BE1-D8FCC531B68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599" name="月 1598">
          <a:extLst>
            <a:ext uri="{FF2B5EF4-FFF2-40B4-BE49-F238E27FC236}">
              <a16:creationId xmlns:a16="http://schemas.microsoft.com/office/drawing/2014/main" id="{BB0CD539-9C96-4F8C-9471-9487638A6AF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00" name="太陽 1599">
          <a:extLst>
            <a:ext uri="{FF2B5EF4-FFF2-40B4-BE49-F238E27FC236}">
              <a16:creationId xmlns:a16="http://schemas.microsoft.com/office/drawing/2014/main" id="{6D42BD03-99C3-4723-954B-051D4EEF312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01" name="月 1600">
          <a:extLst>
            <a:ext uri="{FF2B5EF4-FFF2-40B4-BE49-F238E27FC236}">
              <a16:creationId xmlns:a16="http://schemas.microsoft.com/office/drawing/2014/main" id="{B514B5C5-CC88-4F64-BD2B-70642EC4F4D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02" name="太陽 1601">
          <a:extLst>
            <a:ext uri="{FF2B5EF4-FFF2-40B4-BE49-F238E27FC236}">
              <a16:creationId xmlns:a16="http://schemas.microsoft.com/office/drawing/2014/main" id="{7107A321-823E-4334-B4B1-610D1DDFE9A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03" name="月 1602">
          <a:extLst>
            <a:ext uri="{FF2B5EF4-FFF2-40B4-BE49-F238E27FC236}">
              <a16:creationId xmlns:a16="http://schemas.microsoft.com/office/drawing/2014/main" id="{CC0F4ABB-44CC-48EB-8A0A-760A1ABD283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04" name="太陽 1603">
          <a:extLst>
            <a:ext uri="{FF2B5EF4-FFF2-40B4-BE49-F238E27FC236}">
              <a16:creationId xmlns:a16="http://schemas.microsoft.com/office/drawing/2014/main" id="{A9C1D48C-BC21-4467-93E1-9A61E27D79F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05" name="月 1604">
          <a:extLst>
            <a:ext uri="{FF2B5EF4-FFF2-40B4-BE49-F238E27FC236}">
              <a16:creationId xmlns:a16="http://schemas.microsoft.com/office/drawing/2014/main" id="{56AA3650-F347-4932-8366-45D6EA11A69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06" name="太陽 1605">
          <a:extLst>
            <a:ext uri="{FF2B5EF4-FFF2-40B4-BE49-F238E27FC236}">
              <a16:creationId xmlns:a16="http://schemas.microsoft.com/office/drawing/2014/main" id="{5EEB7859-B18F-4FE2-A2DE-E4DC7656F6E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07" name="月 1606">
          <a:extLst>
            <a:ext uri="{FF2B5EF4-FFF2-40B4-BE49-F238E27FC236}">
              <a16:creationId xmlns:a16="http://schemas.microsoft.com/office/drawing/2014/main" id="{13888225-861D-4294-A1E8-7459C1A6D48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08" name="太陽 1607">
          <a:extLst>
            <a:ext uri="{FF2B5EF4-FFF2-40B4-BE49-F238E27FC236}">
              <a16:creationId xmlns:a16="http://schemas.microsoft.com/office/drawing/2014/main" id="{16731675-1651-4A42-8518-43641A3675E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09" name="月 1608">
          <a:extLst>
            <a:ext uri="{FF2B5EF4-FFF2-40B4-BE49-F238E27FC236}">
              <a16:creationId xmlns:a16="http://schemas.microsoft.com/office/drawing/2014/main" id="{655B4861-FA51-4E25-AB0A-894B878B5BE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8</xdr:col>
      <xdr:colOff>5050</xdr:colOff>
      <xdr:row>41</xdr:row>
      <xdr:rowOff>139714</xdr:rowOff>
    </xdr:to>
    <xdr:sp macro="" textlink="">
      <xdr:nvSpPr>
        <xdr:cNvPr id="1610" name="太陽 1609">
          <a:extLst>
            <a:ext uri="{FF2B5EF4-FFF2-40B4-BE49-F238E27FC236}">
              <a16:creationId xmlns:a16="http://schemas.microsoft.com/office/drawing/2014/main" id="{59A0BEE7-1D59-460E-8AF1-E630253B1CC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611" name="月 1610">
          <a:extLst>
            <a:ext uri="{FF2B5EF4-FFF2-40B4-BE49-F238E27FC236}">
              <a16:creationId xmlns:a16="http://schemas.microsoft.com/office/drawing/2014/main" id="{A8AD22C8-0786-401C-882A-AEC0E6CD331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12" name="太陽 1611">
          <a:extLst>
            <a:ext uri="{FF2B5EF4-FFF2-40B4-BE49-F238E27FC236}">
              <a16:creationId xmlns:a16="http://schemas.microsoft.com/office/drawing/2014/main" id="{BD0588B3-E36A-41C5-94B9-99FF1F45C61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13" name="月 1612">
          <a:extLst>
            <a:ext uri="{FF2B5EF4-FFF2-40B4-BE49-F238E27FC236}">
              <a16:creationId xmlns:a16="http://schemas.microsoft.com/office/drawing/2014/main" id="{65370024-F7D6-4416-B815-3A0DA56B1B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14" name="太陽 1613">
          <a:extLst>
            <a:ext uri="{FF2B5EF4-FFF2-40B4-BE49-F238E27FC236}">
              <a16:creationId xmlns:a16="http://schemas.microsoft.com/office/drawing/2014/main" id="{65692B74-B13D-4B23-86C3-091053922A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15" name="月 1614">
          <a:extLst>
            <a:ext uri="{FF2B5EF4-FFF2-40B4-BE49-F238E27FC236}">
              <a16:creationId xmlns:a16="http://schemas.microsoft.com/office/drawing/2014/main" id="{345F4EA6-8761-40D3-BF35-FBB16E6175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16" name="太陽 1615">
          <a:extLst>
            <a:ext uri="{FF2B5EF4-FFF2-40B4-BE49-F238E27FC236}">
              <a16:creationId xmlns:a16="http://schemas.microsoft.com/office/drawing/2014/main" id="{FC43711E-A77F-4D32-894B-CF45972216A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17" name="月 1616">
          <a:extLst>
            <a:ext uri="{FF2B5EF4-FFF2-40B4-BE49-F238E27FC236}">
              <a16:creationId xmlns:a16="http://schemas.microsoft.com/office/drawing/2014/main" id="{DB1D6F65-DF4D-4893-A3AD-19484F373BB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18" name="太陽 1617">
          <a:extLst>
            <a:ext uri="{FF2B5EF4-FFF2-40B4-BE49-F238E27FC236}">
              <a16:creationId xmlns:a16="http://schemas.microsoft.com/office/drawing/2014/main" id="{024B448A-86D0-480F-807C-20295654431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19" name="月 1618">
          <a:extLst>
            <a:ext uri="{FF2B5EF4-FFF2-40B4-BE49-F238E27FC236}">
              <a16:creationId xmlns:a16="http://schemas.microsoft.com/office/drawing/2014/main" id="{1093C446-368D-44E6-8AAC-F92F79A30C3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20" name="太陽 1619">
          <a:extLst>
            <a:ext uri="{FF2B5EF4-FFF2-40B4-BE49-F238E27FC236}">
              <a16:creationId xmlns:a16="http://schemas.microsoft.com/office/drawing/2014/main" id="{03C94070-043B-4BB4-AB22-60F74BD4DC7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21" name="月 1620">
          <a:extLst>
            <a:ext uri="{FF2B5EF4-FFF2-40B4-BE49-F238E27FC236}">
              <a16:creationId xmlns:a16="http://schemas.microsoft.com/office/drawing/2014/main" id="{8118EEFB-26AC-494E-94F4-46D090BAEFF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622" name="太陽 1621">
          <a:extLst>
            <a:ext uri="{FF2B5EF4-FFF2-40B4-BE49-F238E27FC236}">
              <a16:creationId xmlns:a16="http://schemas.microsoft.com/office/drawing/2014/main" id="{EAE077F6-C7AA-4450-9817-FF15EA59FBC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23" name="月 1622">
          <a:extLst>
            <a:ext uri="{FF2B5EF4-FFF2-40B4-BE49-F238E27FC236}">
              <a16:creationId xmlns:a16="http://schemas.microsoft.com/office/drawing/2014/main" id="{778DA642-18A8-42AE-870A-FA8F36220E0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8</xdr:col>
      <xdr:colOff>5050</xdr:colOff>
      <xdr:row>44</xdr:row>
      <xdr:rowOff>139714</xdr:rowOff>
    </xdr:to>
    <xdr:sp macro="" textlink="">
      <xdr:nvSpPr>
        <xdr:cNvPr id="1624" name="太陽 1623">
          <a:extLst>
            <a:ext uri="{FF2B5EF4-FFF2-40B4-BE49-F238E27FC236}">
              <a16:creationId xmlns:a16="http://schemas.microsoft.com/office/drawing/2014/main" id="{197A323B-AEEE-4A98-B32E-4E5699C392A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625" name="月 1624">
          <a:extLst>
            <a:ext uri="{FF2B5EF4-FFF2-40B4-BE49-F238E27FC236}">
              <a16:creationId xmlns:a16="http://schemas.microsoft.com/office/drawing/2014/main" id="{450830B6-9BFF-4CA5-8AA5-17AD8945A4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26" name="太陽 1625">
          <a:extLst>
            <a:ext uri="{FF2B5EF4-FFF2-40B4-BE49-F238E27FC236}">
              <a16:creationId xmlns:a16="http://schemas.microsoft.com/office/drawing/2014/main" id="{32C5676E-204D-44C2-A908-D76D97CE29E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27" name="月 1626">
          <a:extLst>
            <a:ext uri="{FF2B5EF4-FFF2-40B4-BE49-F238E27FC236}">
              <a16:creationId xmlns:a16="http://schemas.microsoft.com/office/drawing/2014/main" id="{7E1EB8B2-AAD1-47D5-88E5-D0FCD6A603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28" name="太陽 1627">
          <a:extLst>
            <a:ext uri="{FF2B5EF4-FFF2-40B4-BE49-F238E27FC236}">
              <a16:creationId xmlns:a16="http://schemas.microsoft.com/office/drawing/2014/main" id="{20BAC59E-B3A6-46BD-B2A8-0A59E5C046A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29" name="月 1628">
          <a:extLst>
            <a:ext uri="{FF2B5EF4-FFF2-40B4-BE49-F238E27FC236}">
              <a16:creationId xmlns:a16="http://schemas.microsoft.com/office/drawing/2014/main" id="{4DF80547-79DE-4DB8-8DF9-4E88F425C76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30" name="太陽 1629">
          <a:extLst>
            <a:ext uri="{FF2B5EF4-FFF2-40B4-BE49-F238E27FC236}">
              <a16:creationId xmlns:a16="http://schemas.microsoft.com/office/drawing/2014/main" id="{EB6A8C68-AE9C-4E94-A4E4-2F066D5DC20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31" name="月 1630">
          <a:extLst>
            <a:ext uri="{FF2B5EF4-FFF2-40B4-BE49-F238E27FC236}">
              <a16:creationId xmlns:a16="http://schemas.microsoft.com/office/drawing/2014/main" id="{3D822C83-0EC1-4AFC-A191-27A72831415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32" name="太陽 1631">
          <a:extLst>
            <a:ext uri="{FF2B5EF4-FFF2-40B4-BE49-F238E27FC236}">
              <a16:creationId xmlns:a16="http://schemas.microsoft.com/office/drawing/2014/main" id="{02DAFFED-5E0D-4F4F-9024-7B73CA8363F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33" name="月 1632">
          <a:extLst>
            <a:ext uri="{FF2B5EF4-FFF2-40B4-BE49-F238E27FC236}">
              <a16:creationId xmlns:a16="http://schemas.microsoft.com/office/drawing/2014/main" id="{F90490C7-C8AC-4CCD-A0F9-7E200A083D2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34" name="太陽 1633">
          <a:extLst>
            <a:ext uri="{FF2B5EF4-FFF2-40B4-BE49-F238E27FC236}">
              <a16:creationId xmlns:a16="http://schemas.microsoft.com/office/drawing/2014/main" id="{D5534FCE-1BBE-48C2-B93D-32DB6D86DFE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35" name="月 1634">
          <a:extLst>
            <a:ext uri="{FF2B5EF4-FFF2-40B4-BE49-F238E27FC236}">
              <a16:creationId xmlns:a16="http://schemas.microsoft.com/office/drawing/2014/main" id="{F8963303-F9F4-4329-A33D-956DA3D7EBA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636" name="太陽 1635">
          <a:extLst>
            <a:ext uri="{FF2B5EF4-FFF2-40B4-BE49-F238E27FC236}">
              <a16:creationId xmlns:a16="http://schemas.microsoft.com/office/drawing/2014/main" id="{6E46E747-1034-414D-8220-B32C43B5688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37" name="月 1636">
          <a:extLst>
            <a:ext uri="{FF2B5EF4-FFF2-40B4-BE49-F238E27FC236}">
              <a16:creationId xmlns:a16="http://schemas.microsoft.com/office/drawing/2014/main" id="{78EA3B62-C5DA-4CA9-93BA-03576292406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8</xdr:col>
      <xdr:colOff>5050</xdr:colOff>
      <xdr:row>47</xdr:row>
      <xdr:rowOff>139714</xdr:rowOff>
    </xdr:to>
    <xdr:sp macro="" textlink="">
      <xdr:nvSpPr>
        <xdr:cNvPr id="1638" name="太陽 1637">
          <a:extLst>
            <a:ext uri="{FF2B5EF4-FFF2-40B4-BE49-F238E27FC236}">
              <a16:creationId xmlns:a16="http://schemas.microsoft.com/office/drawing/2014/main" id="{B6311292-43AC-40AC-97E3-ACFFCCF3412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639" name="月 1638">
          <a:extLst>
            <a:ext uri="{FF2B5EF4-FFF2-40B4-BE49-F238E27FC236}">
              <a16:creationId xmlns:a16="http://schemas.microsoft.com/office/drawing/2014/main" id="{3EA9D966-2BF4-49B6-8682-D586EE0A338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40" name="太陽 1639">
          <a:extLst>
            <a:ext uri="{FF2B5EF4-FFF2-40B4-BE49-F238E27FC236}">
              <a16:creationId xmlns:a16="http://schemas.microsoft.com/office/drawing/2014/main" id="{E8461BFE-DF2C-41B7-AFFD-C7A7378AFE6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41" name="月 1640">
          <a:extLst>
            <a:ext uri="{FF2B5EF4-FFF2-40B4-BE49-F238E27FC236}">
              <a16:creationId xmlns:a16="http://schemas.microsoft.com/office/drawing/2014/main" id="{013012AB-A187-4549-941C-B54139E6155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42" name="太陽 1641">
          <a:extLst>
            <a:ext uri="{FF2B5EF4-FFF2-40B4-BE49-F238E27FC236}">
              <a16:creationId xmlns:a16="http://schemas.microsoft.com/office/drawing/2014/main" id="{A81A26F9-3AF6-4D85-A60E-4DC7C86A43D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43" name="月 1642">
          <a:extLst>
            <a:ext uri="{FF2B5EF4-FFF2-40B4-BE49-F238E27FC236}">
              <a16:creationId xmlns:a16="http://schemas.microsoft.com/office/drawing/2014/main" id="{634A873F-2C8C-4D54-97DC-C00A13293B8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44" name="太陽 1643">
          <a:extLst>
            <a:ext uri="{FF2B5EF4-FFF2-40B4-BE49-F238E27FC236}">
              <a16:creationId xmlns:a16="http://schemas.microsoft.com/office/drawing/2014/main" id="{28D254CD-9AE2-4F72-A8B5-3DDC8246E3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45" name="月 1644">
          <a:extLst>
            <a:ext uri="{FF2B5EF4-FFF2-40B4-BE49-F238E27FC236}">
              <a16:creationId xmlns:a16="http://schemas.microsoft.com/office/drawing/2014/main" id="{C16508DB-9466-4B1C-9CD7-3B27B42DC4E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46" name="太陽 1645">
          <a:extLst>
            <a:ext uri="{FF2B5EF4-FFF2-40B4-BE49-F238E27FC236}">
              <a16:creationId xmlns:a16="http://schemas.microsoft.com/office/drawing/2014/main" id="{0D723258-F232-48F2-A007-874203D8588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47" name="月 1646">
          <a:extLst>
            <a:ext uri="{FF2B5EF4-FFF2-40B4-BE49-F238E27FC236}">
              <a16:creationId xmlns:a16="http://schemas.microsoft.com/office/drawing/2014/main" id="{36B62238-F734-42C0-974A-1F60D91FBAF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48" name="太陽 1647">
          <a:extLst>
            <a:ext uri="{FF2B5EF4-FFF2-40B4-BE49-F238E27FC236}">
              <a16:creationId xmlns:a16="http://schemas.microsoft.com/office/drawing/2014/main" id="{77479DD5-6D6E-439D-B2A9-DB5F004F292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49" name="月 1648">
          <a:extLst>
            <a:ext uri="{FF2B5EF4-FFF2-40B4-BE49-F238E27FC236}">
              <a16:creationId xmlns:a16="http://schemas.microsoft.com/office/drawing/2014/main" id="{68576ACA-6166-4F12-88FB-AD10894F02C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650" name="太陽 1649">
          <a:extLst>
            <a:ext uri="{FF2B5EF4-FFF2-40B4-BE49-F238E27FC236}">
              <a16:creationId xmlns:a16="http://schemas.microsoft.com/office/drawing/2014/main" id="{84C7C24E-677C-4ECA-9A3C-5A8F2BFB33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51" name="月 1650">
          <a:extLst>
            <a:ext uri="{FF2B5EF4-FFF2-40B4-BE49-F238E27FC236}">
              <a16:creationId xmlns:a16="http://schemas.microsoft.com/office/drawing/2014/main" id="{4F79DC18-1CAE-4E6F-AA14-88CD5A11271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8</xdr:col>
      <xdr:colOff>5050</xdr:colOff>
      <xdr:row>50</xdr:row>
      <xdr:rowOff>139714</xdr:rowOff>
    </xdr:to>
    <xdr:sp macro="" textlink="">
      <xdr:nvSpPr>
        <xdr:cNvPr id="1652" name="太陽 1651">
          <a:extLst>
            <a:ext uri="{FF2B5EF4-FFF2-40B4-BE49-F238E27FC236}">
              <a16:creationId xmlns:a16="http://schemas.microsoft.com/office/drawing/2014/main" id="{EA35D1D9-FF9B-4F2D-8A45-E1A13E7EB1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653" name="月 1652">
          <a:extLst>
            <a:ext uri="{FF2B5EF4-FFF2-40B4-BE49-F238E27FC236}">
              <a16:creationId xmlns:a16="http://schemas.microsoft.com/office/drawing/2014/main" id="{A6ADCE1C-831D-4DC7-9966-FDFA1A260F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54" name="太陽 1653">
          <a:extLst>
            <a:ext uri="{FF2B5EF4-FFF2-40B4-BE49-F238E27FC236}">
              <a16:creationId xmlns:a16="http://schemas.microsoft.com/office/drawing/2014/main" id="{C8AA3483-F60C-4C57-B082-A58AE150618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55" name="月 1654">
          <a:extLst>
            <a:ext uri="{FF2B5EF4-FFF2-40B4-BE49-F238E27FC236}">
              <a16:creationId xmlns:a16="http://schemas.microsoft.com/office/drawing/2014/main" id="{24731778-DC80-4CF2-9568-4377E09A573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56" name="太陽 1655">
          <a:extLst>
            <a:ext uri="{FF2B5EF4-FFF2-40B4-BE49-F238E27FC236}">
              <a16:creationId xmlns:a16="http://schemas.microsoft.com/office/drawing/2014/main" id="{38723206-40F4-4AE9-9FC9-4C8F5FDF23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57" name="月 1656">
          <a:extLst>
            <a:ext uri="{FF2B5EF4-FFF2-40B4-BE49-F238E27FC236}">
              <a16:creationId xmlns:a16="http://schemas.microsoft.com/office/drawing/2014/main" id="{34C5A7E6-9CFE-4DE6-8911-0680DB6EC28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58" name="太陽 1657">
          <a:extLst>
            <a:ext uri="{FF2B5EF4-FFF2-40B4-BE49-F238E27FC236}">
              <a16:creationId xmlns:a16="http://schemas.microsoft.com/office/drawing/2014/main" id="{2FAB3501-63E4-4A0F-B03F-0CC058E385F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59" name="月 1658">
          <a:extLst>
            <a:ext uri="{FF2B5EF4-FFF2-40B4-BE49-F238E27FC236}">
              <a16:creationId xmlns:a16="http://schemas.microsoft.com/office/drawing/2014/main" id="{ACBA1B7C-6256-459E-BB91-7BB7424E04F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60" name="太陽 1659">
          <a:extLst>
            <a:ext uri="{FF2B5EF4-FFF2-40B4-BE49-F238E27FC236}">
              <a16:creationId xmlns:a16="http://schemas.microsoft.com/office/drawing/2014/main" id="{EE71E0CF-C32C-4E22-B28A-FE90CE5A468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61" name="月 1660">
          <a:extLst>
            <a:ext uri="{FF2B5EF4-FFF2-40B4-BE49-F238E27FC236}">
              <a16:creationId xmlns:a16="http://schemas.microsoft.com/office/drawing/2014/main" id="{B760EA84-CEDF-4D4A-82F5-251C7E58A83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62" name="太陽 1661">
          <a:extLst>
            <a:ext uri="{FF2B5EF4-FFF2-40B4-BE49-F238E27FC236}">
              <a16:creationId xmlns:a16="http://schemas.microsoft.com/office/drawing/2014/main" id="{2CED3DFC-576E-415C-A8BD-2BEF40E31AF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63" name="月 1662">
          <a:extLst>
            <a:ext uri="{FF2B5EF4-FFF2-40B4-BE49-F238E27FC236}">
              <a16:creationId xmlns:a16="http://schemas.microsoft.com/office/drawing/2014/main" id="{793DCA4B-E708-47AE-B327-A1418A05446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664" name="太陽 1663">
          <a:extLst>
            <a:ext uri="{FF2B5EF4-FFF2-40B4-BE49-F238E27FC236}">
              <a16:creationId xmlns:a16="http://schemas.microsoft.com/office/drawing/2014/main" id="{DCEDB40F-7269-42B8-A413-6FB7A545AF9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65" name="月 1664">
          <a:extLst>
            <a:ext uri="{FF2B5EF4-FFF2-40B4-BE49-F238E27FC236}">
              <a16:creationId xmlns:a16="http://schemas.microsoft.com/office/drawing/2014/main" id="{90631A99-D079-4CA4-8671-1072BE75168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8</xdr:col>
      <xdr:colOff>5050</xdr:colOff>
      <xdr:row>53</xdr:row>
      <xdr:rowOff>139714</xdr:rowOff>
    </xdr:to>
    <xdr:sp macro="" textlink="">
      <xdr:nvSpPr>
        <xdr:cNvPr id="1666" name="太陽 1665">
          <a:extLst>
            <a:ext uri="{FF2B5EF4-FFF2-40B4-BE49-F238E27FC236}">
              <a16:creationId xmlns:a16="http://schemas.microsoft.com/office/drawing/2014/main" id="{E95DBDF4-73EB-42A9-B55F-883217344B3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667" name="月 1666">
          <a:extLst>
            <a:ext uri="{FF2B5EF4-FFF2-40B4-BE49-F238E27FC236}">
              <a16:creationId xmlns:a16="http://schemas.microsoft.com/office/drawing/2014/main" id="{8194807B-B700-4D0F-BF2D-C3DE95D1EC1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68" name="太陽 1667">
          <a:extLst>
            <a:ext uri="{FF2B5EF4-FFF2-40B4-BE49-F238E27FC236}">
              <a16:creationId xmlns:a16="http://schemas.microsoft.com/office/drawing/2014/main" id="{D77F3852-BEA1-4682-A1D5-60C59569507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69" name="月 1668">
          <a:extLst>
            <a:ext uri="{FF2B5EF4-FFF2-40B4-BE49-F238E27FC236}">
              <a16:creationId xmlns:a16="http://schemas.microsoft.com/office/drawing/2014/main" id="{2EC240B2-0D45-4C2D-9244-55F714211D9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70" name="太陽 1669">
          <a:extLst>
            <a:ext uri="{FF2B5EF4-FFF2-40B4-BE49-F238E27FC236}">
              <a16:creationId xmlns:a16="http://schemas.microsoft.com/office/drawing/2014/main" id="{298F0740-3D77-49B2-B159-5F4A4C2A217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71" name="月 1670">
          <a:extLst>
            <a:ext uri="{FF2B5EF4-FFF2-40B4-BE49-F238E27FC236}">
              <a16:creationId xmlns:a16="http://schemas.microsoft.com/office/drawing/2014/main" id="{ABF41544-9A3D-4515-AF3C-1910B5EFF24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72" name="太陽 1671">
          <a:extLst>
            <a:ext uri="{FF2B5EF4-FFF2-40B4-BE49-F238E27FC236}">
              <a16:creationId xmlns:a16="http://schemas.microsoft.com/office/drawing/2014/main" id="{33F3B25A-CF75-40ED-93B3-697BB78E5D9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73" name="月 1672">
          <a:extLst>
            <a:ext uri="{FF2B5EF4-FFF2-40B4-BE49-F238E27FC236}">
              <a16:creationId xmlns:a16="http://schemas.microsoft.com/office/drawing/2014/main" id="{03CF35E6-2CC8-4414-9761-C6B1ED70FCD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74" name="太陽 1673">
          <a:extLst>
            <a:ext uri="{FF2B5EF4-FFF2-40B4-BE49-F238E27FC236}">
              <a16:creationId xmlns:a16="http://schemas.microsoft.com/office/drawing/2014/main" id="{3AF71AB1-B0D0-4426-AA81-14062234152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75" name="月 1674">
          <a:extLst>
            <a:ext uri="{FF2B5EF4-FFF2-40B4-BE49-F238E27FC236}">
              <a16:creationId xmlns:a16="http://schemas.microsoft.com/office/drawing/2014/main" id="{D8651254-2DBD-479F-8BAC-5B7D7A33FC0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76" name="太陽 1675">
          <a:extLst>
            <a:ext uri="{FF2B5EF4-FFF2-40B4-BE49-F238E27FC236}">
              <a16:creationId xmlns:a16="http://schemas.microsoft.com/office/drawing/2014/main" id="{7E9CD78D-7E8A-4DC1-9B3A-59A46F4181E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77" name="月 1676">
          <a:extLst>
            <a:ext uri="{FF2B5EF4-FFF2-40B4-BE49-F238E27FC236}">
              <a16:creationId xmlns:a16="http://schemas.microsoft.com/office/drawing/2014/main" id="{F7353DE6-DDEE-4DF8-9605-F1FAF7E6374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678" name="太陽 1677">
          <a:extLst>
            <a:ext uri="{FF2B5EF4-FFF2-40B4-BE49-F238E27FC236}">
              <a16:creationId xmlns:a16="http://schemas.microsoft.com/office/drawing/2014/main" id="{D2BB7510-A5C7-4E44-9808-FB73B974102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79" name="月 1678">
          <a:extLst>
            <a:ext uri="{FF2B5EF4-FFF2-40B4-BE49-F238E27FC236}">
              <a16:creationId xmlns:a16="http://schemas.microsoft.com/office/drawing/2014/main" id="{22B1B446-0E6A-4D6E-A1B9-1E04326C89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8</xdr:col>
      <xdr:colOff>5050</xdr:colOff>
      <xdr:row>56</xdr:row>
      <xdr:rowOff>139714</xdr:rowOff>
    </xdr:to>
    <xdr:sp macro="" textlink="">
      <xdr:nvSpPr>
        <xdr:cNvPr id="1680" name="太陽 1679">
          <a:extLst>
            <a:ext uri="{FF2B5EF4-FFF2-40B4-BE49-F238E27FC236}">
              <a16:creationId xmlns:a16="http://schemas.microsoft.com/office/drawing/2014/main" id="{987901E6-C389-4185-952D-8C56ED1B54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681" name="月 1680">
          <a:extLst>
            <a:ext uri="{FF2B5EF4-FFF2-40B4-BE49-F238E27FC236}">
              <a16:creationId xmlns:a16="http://schemas.microsoft.com/office/drawing/2014/main" id="{6A8F050D-9D89-4072-BD74-C1750224964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82" name="太陽 1681">
          <a:extLst>
            <a:ext uri="{FF2B5EF4-FFF2-40B4-BE49-F238E27FC236}">
              <a16:creationId xmlns:a16="http://schemas.microsoft.com/office/drawing/2014/main" id="{E75E39E7-6ECE-40DC-91C2-81B01CAAB3D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83" name="月 1682">
          <a:extLst>
            <a:ext uri="{FF2B5EF4-FFF2-40B4-BE49-F238E27FC236}">
              <a16:creationId xmlns:a16="http://schemas.microsoft.com/office/drawing/2014/main" id="{94BECB39-07CB-4169-BA18-F9B296627FD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84" name="太陽 1683">
          <a:extLst>
            <a:ext uri="{FF2B5EF4-FFF2-40B4-BE49-F238E27FC236}">
              <a16:creationId xmlns:a16="http://schemas.microsoft.com/office/drawing/2014/main" id="{13E6D80B-409D-4D13-B892-4846F5CD50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85" name="月 1684">
          <a:extLst>
            <a:ext uri="{FF2B5EF4-FFF2-40B4-BE49-F238E27FC236}">
              <a16:creationId xmlns:a16="http://schemas.microsoft.com/office/drawing/2014/main" id="{0BDF0536-DC16-4AEE-8EB2-0094D552709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86" name="太陽 1685">
          <a:extLst>
            <a:ext uri="{FF2B5EF4-FFF2-40B4-BE49-F238E27FC236}">
              <a16:creationId xmlns:a16="http://schemas.microsoft.com/office/drawing/2014/main" id="{5D3FF3E0-17F7-4C3D-8B7E-61EC81E18B2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87" name="月 1686">
          <a:extLst>
            <a:ext uri="{FF2B5EF4-FFF2-40B4-BE49-F238E27FC236}">
              <a16:creationId xmlns:a16="http://schemas.microsoft.com/office/drawing/2014/main" id="{A5F7C777-531E-4BB7-9BD2-05E6C01EE66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88" name="太陽 1687">
          <a:extLst>
            <a:ext uri="{FF2B5EF4-FFF2-40B4-BE49-F238E27FC236}">
              <a16:creationId xmlns:a16="http://schemas.microsoft.com/office/drawing/2014/main" id="{FC57526F-4E58-4E82-B527-C0797C7170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89" name="月 1688">
          <a:extLst>
            <a:ext uri="{FF2B5EF4-FFF2-40B4-BE49-F238E27FC236}">
              <a16:creationId xmlns:a16="http://schemas.microsoft.com/office/drawing/2014/main" id="{730D1C58-E0A5-40A8-AF1A-EAD087E11AD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90" name="太陽 1689">
          <a:extLst>
            <a:ext uri="{FF2B5EF4-FFF2-40B4-BE49-F238E27FC236}">
              <a16:creationId xmlns:a16="http://schemas.microsoft.com/office/drawing/2014/main" id="{B8BA4052-E100-4E7E-91E1-59CEE7C3517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91" name="月 1690">
          <a:extLst>
            <a:ext uri="{FF2B5EF4-FFF2-40B4-BE49-F238E27FC236}">
              <a16:creationId xmlns:a16="http://schemas.microsoft.com/office/drawing/2014/main" id="{4A1068E6-B27A-473A-B0EA-71B42F24550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92" name="太陽 1691">
          <a:extLst>
            <a:ext uri="{FF2B5EF4-FFF2-40B4-BE49-F238E27FC236}">
              <a16:creationId xmlns:a16="http://schemas.microsoft.com/office/drawing/2014/main" id="{ADBFD776-5CCB-4C3B-8BCF-802EDCE3B5F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93" name="月 1692">
          <a:extLst>
            <a:ext uri="{FF2B5EF4-FFF2-40B4-BE49-F238E27FC236}">
              <a16:creationId xmlns:a16="http://schemas.microsoft.com/office/drawing/2014/main" id="{07E4AFF3-93E8-44A6-AA70-8C2707DDDBA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8</xdr:col>
      <xdr:colOff>5050</xdr:colOff>
      <xdr:row>59</xdr:row>
      <xdr:rowOff>139714</xdr:rowOff>
    </xdr:to>
    <xdr:sp macro="" textlink="">
      <xdr:nvSpPr>
        <xdr:cNvPr id="1694" name="太陽 1693">
          <a:extLst>
            <a:ext uri="{FF2B5EF4-FFF2-40B4-BE49-F238E27FC236}">
              <a16:creationId xmlns:a16="http://schemas.microsoft.com/office/drawing/2014/main" id="{1EF31089-6390-43F6-868D-8BB63FFA77F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95" name="月 1694">
          <a:extLst>
            <a:ext uri="{FF2B5EF4-FFF2-40B4-BE49-F238E27FC236}">
              <a16:creationId xmlns:a16="http://schemas.microsoft.com/office/drawing/2014/main" id="{1A73B630-503A-4B58-8141-E78C6766A02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96" name="太陽 1695">
          <a:extLst>
            <a:ext uri="{FF2B5EF4-FFF2-40B4-BE49-F238E27FC236}">
              <a16:creationId xmlns:a16="http://schemas.microsoft.com/office/drawing/2014/main" id="{05AD2938-6872-4863-8E47-6BD875DB2EC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97" name="月 1696">
          <a:extLst>
            <a:ext uri="{FF2B5EF4-FFF2-40B4-BE49-F238E27FC236}">
              <a16:creationId xmlns:a16="http://schemas.microsoft.com/office/drawing/2014/main" id="{37C578AA-FB61-401B-82A9-9D584183CB9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98" name="太陽 1697">
          <a:extLst>
            <a:ext uri="{FF2B5EF4-FFF2-40B4-BE49-F238E27FC236}">
              <a16:creationId xmlns:a16="http://schemas.microsoft.com/office/drawing/2014/main" id="{FFD32BC3-92C7-4817-96DF-C825400F723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99" name="月 1698">
          <a:extLst>
            <a:ext uri="{FF2B5EF4-FFF2-40B4-BE49-F238E27FC236}">
              <a16:creationId xmlns:a16="http://schemas.microsoft.com/office/drawing/2014/main" id="{D12860DA-E0AE-405A-974C-D846E13315B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700" name="太陽 1699">
          <a:extLst>
            <a:ext uri="{FF2B5EF4-FFF2-40B4-BE49-F238E27FC236}">
              <a16:creationId xmlns:a16="http://schemas.microsoft.com/office/drawing/2014/main" id="{7D0A2CC1-7A6B-4401-AE81-1EA3843C15F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701" name="月 1700">
          <a:extLst>
            <a:ext uri="{FF2B5EF4-FFF2-40B4-BE49-F238E27FC236}">
              <a16:creationId xmlns:a16="http://schemas.microsoft.com/office/drawing/2014/main" id="{0A848516-5E15-4810-8160-8408BC2A302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702" name="太陽 1701">
          <a:extLst>
            <a:ext uri="{FF2B5EF4-FFF2-40B4-BE49-F238E27FC236}">
              <a16:creationId xmlns:a16="http://schemas.microsoft.com/office/drawing/2014/main" id="{96319C25-75B1-444B-A520-37A9C45C311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703" name="月 1702">
          <a:extLst>
            <a:ext uri="{FF2B5EF4-FFF2-40B4-BE49-F238E27FC236}">
              <a16:creationId xmlns:a16="http://schemas.microsoft.com/office/drawing/2014/main" id="{60AA5204-A5B1-4922-A12A-E54170DE26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704" name="太陽 1703">
          <a:extLst>
            <a:ext uri="{FF2B5EF4-FFF2-40B4-BE49-F238E27FC236}">
              <a16:creationId xmlns:a16="http://schemas.microsoft.com/office/drawing/2014/main" id="{911B2853-0A7D-41D9-8947-BEFC6D22350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705" name="月 1704">
          <a:extLst>
            <a:ext uri="{FF2B5EF4-FFF2-40B4-BE49-F238E27FC236}">
              <a16:creationId xmlns:a16="http://schemas.microsoft.com/office/drawing/2014/main" id="{98DB7C96-5F21-4579-A750-AE6EF17F5BC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706" name="太陽 1705">
          <a:extLst>
            <a:ext uri="{FF2B5EF4-FFF2-40B4-BE49-F238E27FC236}">
              <a16:creationId xmlns:a16="http://schemas.microsoft.com/office/drawing/2014/main" id="{98791ABD-8653-4BFC-9DE1-D83112CF0B3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707" name="月 1706">
          <a:extLst>
            <a:ext uri="{FF2B5EF4-FFF2-40B4-BE49-F238E27FC236}">
              <a16:creationId xmlns:a16="http://schemas.microsoft.com/office/drawing/2014/main" id="{39FD4B37-D680-4FC0-9E84-6797D3B07F3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8</xdr:col>
      <xdr:colOff>5050</xdr:colOff>
      <xdr:row>62</xdr:row>
      <xdr:rowOff>139714</xdr:rowOff>
    </xdr:to>
    <xdr:sp macro="" textlink="">
      <xdr:nvSpPr>
        <xdr:cNvPr id="1708" name="太陽 1707">
          <a:extLst>
            <a:ext uri="{FF2B5EF4-FFF2-40B4-BE49-F238E27FC236}">
              <a16:creationId xmlns:a16="http://schemas.microsoft.com/office/drawing/2014/main" id="{9260520B-1447-4D18-A21C-46EA6EBB787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709" name="月 1708">
          <a:extLst>
            <a:ext uri="{FF2B5EF4-FFF2-40B4-BE49-F238E27FC236}">
              <a16:creationId xmlns:a16="http://schemas.microsoft.com/office/drawing/2014/main" id="{C5807551-C89E-4FCF-888B-85D5EB7A10E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10" name="太陽 1709">
          <a:extLst>
            <a:ext uri="{FF2B5EF4-FFF2-40B4-BE49-F238E27FC236}">
              <a16:creationId xmlns:a16="http://schemas.microsoft.com/office/drawing/2014/main" id="{98D8B96E-5631-4997-B3DE-53BEFA430ED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11" name="月 1710">
          <a:extLst>
            <a:ext uri="{FF2B5EF4-FFF2-40B4-BE49-F238E27FC236}">
              <a16:creationId xmlns:a16="http://schemas.microsoft.com/office/drawing/2014/main" id="{E98BBF21-C210-4559-BA3E-7FE34FD669C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12" name="太陽 1711">
          <a:extLst>
            <a:ext uri="{FF2B5EF4-FFF2-40B4-BE49-F238E27FC236}">
              <a16:creationId xmlns:a16="http://schemas.microsoft.com/office/drawing/2014/main" id="{A992102E-8066-46FF-ABA7-943C5928F45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13" name="月 1712">
          <a:extLst>
            <a:ext uri="{FF2B5EF4-FFF2-40B4-BE49-F238E27FC236}">
              <a16:creationId xmlns:a16="http://schemas.microsoft.com/office/drawing/2014/main" id="{133B344F-C87E-448D-8DE7-C1F62AB594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14" name="太陽 1713">
          <a:extLst>
            <a:ext uri="{FF2B5EF4-FFF2-40B4-BE49-F238E27FC236}">
              <a16:creationId xmlns:a16="http://schemas.microsoft.com/office/drawing/2014/main" id="{9098C6A9-AEF2-4630-807E-FD72D233F00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15" name="月 1714">
          <a:extLst>
            <a:ext uri="{FF2B5EF4-FFF2-40B4-BE49-F238E27FC236}">
              <a16:creationId xmlns:a16="http://schemas.microsoft.com/office/drawing/2014/main" id="{DA10526D-4461-455B-86A1-75AF22A6B1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16" name="太陽 1715">
          <a:extLst>
            <a:ext uri="{FF2B5EF4-FFF2-40B4-BE49-F238E27FC236}">
              <a16:creationId xmlns:a16="http://schemas.microsoft.com/office/drawing/2014/main" id="{050AF939-2142-4AA8-B36A-D2095BDB678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17" name="月 1716">
          <a:extLst>
            <a:ext uri="{FF2B5EF4-FFF2-40B4-BE49-F238E27FC236}">
              <a16:creationId xmlns:a16="http://schemas.microsoft.com/office/drawing/2014/main" id="{0449FCB8-513F-4825-87A1-FC91CB7700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18" name="太陽 1717">
          <a:extLst>
            <a:ext uri="{FF2B5EF4-FFF2-40B4-BE49-F238E27FC236}">
              <a16:creationId xmlns:a16="http://schemas.microsoft.com/office/drawing/2014/main" id="{EF80F58F-E19A-495F-B19C-CDCFE98E065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19" name="月 1718">
          <a:extLst>
            <a:ext uri="{FF2B5EF4-FFF2-40B4-BE49-F238E27FC236}">
              <a16:creationId xmlns:a16="http://schemas.microsoft.com/office/drawing/2014/main" id="{A7D96074-300E-4D71-8514-33DD3863D38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720" name="太陽 1719">
          <a:extLst>
            <a:ext uri="{FF2B5EF4-FFF2-40B4-BE49-F238E27FC236}">
              <a16:creationId xmlns:a16="http://schemas.microsoft.com/office/drawing/2014/main" id="{25B492CB-380C-4673-8F04-98C8DA25699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21" name="月 1720">
          <a:extLst>
            <a:ext uri="{FF2B5EF4-FFF2-40B4-BE49-F238E27FC236}">
              <a16:creationId xmlns:a16="http://schemas.microsoft.com/office/drawing/2014/main" id="{DE564272-406D-4B7E-969B-2010F3DBEC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8</xdr:col>
      <xdr:colOff>5050</xdr:colOff>
      <xdr:row>65</xdr:row>
      <xdr:rowOff>139714</xdr:rowOff>
    </xdr:to>
    <xdr:sp macro="" textlink="">
      <xdr:nvSpPr>
        <xdr:cNvPr id="1722" name="太陽 1721">
          <a:extLst>
            <a:ext uri="{FF2B5EF4-FFF2-40B4-BE49-F238E27FC236}">
              <a16:creationId xmlns:a16="http://schemas.microsoft.com/office/drawing/2014/main" id="{67E97555-0F76-42DF-A183-C0BF99A159A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723" name="月 1722">
          <a:extLst>
            <a:ext uri="{FF2B5EF4-FFF2-40B4-BE49-F238E27FC236}">
              <a16:creationId xmlns:a16="http://schemas.microsoft.com/office/drawing/2014/main" id="{26A6BAD8-EE7D-4AEC-B43A-71E10820504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24" name="太陽 1723">
          <a:extLst>
            <a:ext uri="{FF2B5EF4-FFF2-40B4-BE49-F238E27FC236}">
              <a16:creationId xmlns:a16="http://schemas.microsoft.com/office/drawing/2014/main" id="{FA9EEB5D-0CD9-4164-93E8-B1B44CFC0D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25" name="月 1724">
          <a:extLst>
            <a:ext uri="{FF2B5EF4-FFF2-40B4-BE49-F238E27FC236}">
              <a16:creationId xmlns:a16="http://schemas.microsoft.com/office/drawing/2014/main" id="{59E74E2E-94BF-4A5D-BD3A-4D5B043AFB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26" name="太陽 1725">
          <a:extLst>
            <a:ext uri="{FF2B5EF4-FFF2-40B4-BE49-F238E27FC236}">
              <a16:creationId xmlns:a16="http://schemas.microsoft.com/office/drawing/2014/main" id="{4D56B933-8F39-425A-A223-EA2BE1A788F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27" name="月 1726">
          <a:extLst>
            <a:ext uri="{FF2B5EF4-FFF2-40B4-BE49-F238E27FC236}">
              <a16:creationId xmlns:a16="http://schemas.microsoft.com/office/drawing/2014/main" id="{24F909A0-4388-4F35-9226-630BB7AB75C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28" name="太陽 1727">
          <a:extLst>
            <a:ext uri="{FF2B5EF4-FFF2-40B4-BE49-F238E27FC236}">
              <a16:creationId xmlns:a16="http://schemas.microsoft.com/office/drawing/2014/main" id="{4647156D-4116-47D9-8AC6-71AB4B577AA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29" name="月 1728">
          <a:extLst>
            <a:ext uri="{FF2B5EF4-FFF2-40B4-BE49-F238E27FC236}">
              <a16:creationId xmlns:a16="http://schemas.microsoft.com/office/drawing/2014/main" id="{3E5AF073-95B2-470F-A377-7C5A0BF5FBD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30" name="太陽 1729">
          <a:extLst>
            <a:ext uri="{FF2B5EF4-FFF2-40B4-BE49-F238E27FC236}">
              <a16:creationId xmlns:a16="http://schemas.microsoft.com/office/drawing/2014/main" id="{BF3D2713-5583-4246-AEFF-D59CF82BB7A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31" name="月 1730">
          <a:extLst>
            <a:ext uri="{FF2B5EF4-FFF2-40B4-BE49-F238E27FC236}">
              <a16:creationId xmlns:a16="http://schemas.microsoft.com/office/drawing/2014/main" id="{426D3276-F04A-4470-B1FF-76F254AE645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32" name="太陽 1731">
          <a:extLst>
            <a:ext uri="{FF2B5EF4-FFF2-40B4-BE49-F238E27FC236}">
              <a16:creationId xmlns:a16="http://schemas.microsoft.com/office/drawing/2014/main" id="{1655B883-5FD0-4892-B5FD-466975F5ADE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33" name="月 1732">
          <a:extLst>
            <a:ext uri="{FF2B5EF4-FFF2-40B4-BE49-F238E27FC236}">
              <a16:creationId xmlns:a16="http://schemas.microsoft.com/office/drawing/2014/main" id="{76D73A07-071B-47F9-AD88-8225341F70D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734" name="太陽 1733">
          <a:extLst>
            <a:ext uri="{FF2B5EF4-FFF2-40B4-BE49-F238E27FC236}">
              <a16:creationId xmlns:a16="http://schemas.microsoft.com/office/drawing/2014/main" id="{DD89761D-2234-4AC5-B1E4-D18F9ABE35C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35" name="月 1734">
          <a:extLst>
            <a:ext uri="{FF2B5EF4-FFF2-40B4-BE49-F238E27FC236}">
              <a16:creationId xmlns:a16="http://schemas.microsoft.com/office/drawing/2014/main" id="{1AEAE857-2807-4F68-9A0E-C5F9D198E0E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8</xdr:col>
      <xdr:colOff>5050</xdr:colOff>
      <xdr:row>68</xdr:row>
      <xdr:rowOff>139714</xdr:rowOff>
    </xdr:to>
    <xdr:sp macro="" textlink="">
      <xdr:nvSpPr>
        <xdr:cNvPr id="1736" name="太陽 1735">
          <a:extLst>
            <a:ext uri="{FF2B5EF4-FFF2-40B4-BE49-F238E27FC236}">
              <a16:creationId xmlns:a16="http://schemas.microsoft.com/office/drawing/2014/main" id="{60F9C123-F4EB-4FB1-A60F-0A8EE030258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737" name="月 1736">
          <a:extLst>
            <a:ext uri="{FF2B5EF4-FFF2-40B4-BE49-F238E27FC236}">
              <a16:creationId xmlns:a16="http://schemas.microsoft.com/office/drawing/2014/main" id="{D1DBBD50-14F7-4F57-8D0D-95E67A797A6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38" name="太陽 1737">
          <a:extLst>
            <a:ext uri="{FF2B5EF4-FFF2-40B4-BE49-F238E27FC236}">
              <a16:creationId xmlns:a16="http://schemas.microsoft.com/office/drawing/2014/main" id="{50402503-A731-4F10-AF78-E535833D626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39" name="月 1738">
          <a:extLst>
            <a:ext uri="{FF2B5EF4-FFF2-40B4-BE49-F238E27FC236}">
              <a16:creationId xmlns:a16="http://schemas.microsoft.com/office/drawing/2014/main" id="{0FD1BB6E-9050-4F3E-9AC2-23176D75583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40" name="太陽 1739">
          <a:extLst>
            <a:ext uri="{FF2B5EF4-FFF2-40B4-BE49-F238E27FC236}">
              <a16:creationId xmlns:a16="http://schemas.microsoft.com/office/drawing/2014/main" id="{1ECC25C6-BB64-49A4-945A-9010616755E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41" name="月 1740">
          <a:extLst>
            <a:ext uri="{FF2B5EF4-FFF2-40B4-BE49-F238E27FC236}">
              <a16:creationId xmlns:a16="http://schemas.microsoft.com/office/drawing/2014/main" id="{267C9750-8D18-4D27-9FCB-C63830B0EC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42" name="太陽 1741">
          <a:extLst>
            <a:ext uri="{FF2B5EF4-FFF2-40B4-BE49-F238E27FC236}">
              <a16:creationId xmlns:a16="http://schemas.microsoft.com/office/drawing/2014/main" id="{7C59D7C0-E1DB-4A50-89A1-70AA9A65F3E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43" name="月 1742">
          <a:extLst>
            <a:ext uri="{FF2B5EF4-FFF2-40B4-BE49-F238E27FC236}">
              <a16:creationId xmlns:a16="http://schemas.microsoft.com/office/drawing/2014/main" id="{4412D9B0-55D6-44AD-8327-86B25A808B8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44" name="太陽 1743">
          <a:extLst>
            <a:ext uri="{FF2B5EF4-FFF2-40B4-BE49-F238E27FC236}">
              <a16:creationId xmlns:a16="http://schemas.microsoft.com/office/drawing/2014/main" id="{A186E1F5-775A-4D67-B9C3-2591DD3F158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45" name="月 1744">
          <a:extLst>
            <a:ext uri="{FF2B5EF4-FFF2-40B4-BE49-F238E27FC236}">
              <a16:creationId xmlns:a16="http://schemas.microsoft.com/office/drawing/2014/main" id="{1AE25255-3FFE-40C9-BB7C-420192738B9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46" name="太陽 1745">
          <a:extLst>
            <a:ext uri="{FF2B5EF4-FFF2-40B4-BE49-F238E27FC236}">
              <a16:creationId xmlns:a16="http://schemas.microsoft.com/office/drawing/2014/main" id="{CADB3C74-0E30-49F2-A637-73A4E954E50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47" name="月 1746">
          <a:extLst>
            <a:ext uri="{FF2B5EF4-FFF2-40B4-BE49-F238E27FC236}">
              <a16:creationId xmlns:a16="http://schemas.microsoft.com/office/drawing/2014/main" id="{DF393449-C764-4525-818B-7DBAC08E7F6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48" name="太陽 1747">
          <a:extLst>
            <a:ext uri="{FF2B5EF4-FFF2-40B4-BE49-F238E27FC236}">
              <a16:creationId xmlns:a16="http://schemas.microsoft.com/office/drawing/2014/main" id="{B1C21D7F-5DEC-4089-A585-F6FA69CC97E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49" name="月 1748">
          <a:extLst>
            <a:ext uri="{FF2B5EF4-FFF2-40B4-BE49-F238E27FC236}">
              <a16:creationId xmlns:a16="http://schemas.microsoft.com/office/drawing/2014/main" id="{DB83B9B2-385F-4B7F-BFB0-D44F9C0A081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8</xdr:col>
      <xdr:colOff>5050</xdr:colOff>
      <xdr:row>71</xdr:row>
      <xdr:rowOff>139714</xdr:rowOff>
    </xdr:to>
    <xdr:sp macro="" textlink="">
      <xdr:nvSpPr>
        <xdr:cNvPr id="1750" name="太陽 1749">
          <a:extLst>
            <a:ext uri="{FF2B5EF4-FFF2-40B4-BE49-F238E27FC236}">
              <a16:creationId xmlns:a16="http://schemas.microsoft.com/office/drawing/2014/main" id="{869C1762-66A2-4584-9CAF-636DA3BBE7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51" name="月 1750">
          <a:extLst>
            <a:ext uri="{FF2B5EF4-FFF2-40B4-BE49-F238E27FC236}">
              <a16:creationId xmlns:a16="http://schemas.microsoft.com/office/drawing/2014/main" id="{F454F183-500E-4F0F-8F38-443DC4FF12B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52" name="太陽 1751">
          <a:extLst>
            <a:ext uri="{FF2B5EF4-FFF2-40B4-BE49-F238E27FC236}">
              <a16:creationId xmlns:a16="http://schemas.microsoft.com/office/drawing/2014/main" id="{9ADE7DF0-2A63-4101-94E5-8C128AEBB05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53" name="月 1752">
          <a:extLst>
            <a:ext uri="{FF2B5EF4-FFF2-40B4-BE49-F238E27FC236}">
              <a16:creationId xmlns:a16="http://schemas.microsoft.com/office/drawing/2014/main" id="{0610A10F-FAF1-4EF4-9DB5-F3758E09B9A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54" name="太陽 1753">
          <a:extLst>
            <a:ext uri="{FF2B5EF4-FFF2-40B4-BE49-F238E27FC236}">
              <a16:creationId xmlns:a16="http://schemas.microsoft.com/office/drawing/2014/main" id="{D773B3E1-E6ED-4D04-B9E9-DF71A9EDEFC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55" name="月 1754">
          <a:extLst>
            <a:ext uri="{FF2B5EF4-FFF2-40B4-BE49-F238E27FC236}">
              <a16:creationId xmlns:a16="http://schemas.microsoft.com/office/drawing/2014/main" id="{AB15EBCB-862F-4266-9B20-052E1BAC523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56" name="太陽 1755">
          <a:extLst>
            <a:ext uri="{FF2B5EF4-FFF2-40B4-BE49-F238E27FC236}">
              <a16:creationId xmlns:a16="http://schemas.microsoft.com/office/drawing/2014/main" id="{5D574AC3-425D-4CF5-988F-BB70930E496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57" name="月 1756">
          <a:extLst>
            <a:ext uri="{FF2B5EF4-FFF2-40B4-BE49-F238E27FC236}">
              <a16:creationId xmlns:a16="http://schemas.microsoft.com/office/drawing/2014/main" id="{7ADEB9D3-B7F8-45C1-AF7B-C1F80A3D6EF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58" name="太陽 1757">
          <a:extLst>
            <a:ext uri="{FF2B5EF4-FFF2-40B4-BE49-F238E27FC236}">
              <a16:creationId xmlns:a16="http://schemas.microsoft.com/office/drawing/2014/main" id="{51032F25-1179-4BCC-B588-7D4C180254D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59" name="月 1758">
          <a:extLst>
            <a:ext uri="{FF2B5EF4-FFF2-40B4-BE49-F238E27FC236}">
              <a16:creationId xmlns:a16="http://schemas.microsoft.com/office/drawing/2014/main" id="{F612E679-5456-45BF-91A3-CBC72B627C7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60" name="太陽 1759">
          <a:extLst>
            <a:ext uri="{FF2B5EF4-FFF2-40B4-BE49-F238E27FC236}">
              <a16:creationId xmlns:a16="http://schemas.microsoft.com/office/drawing/2014/main" id="{B99105D9-1CB0-46AE-91B3-4492AFA5A3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61" name="月 1760">
          <a:extLst>
            <a:ext uri="{FF2B5EF4-FFF2-40B4-BE49-F238E27FC236}">
              <a16:creationId xmlns:a16="http://schemas.microsoft.com/office/drawing/2014/main" id="{12DA2FAE-30FA-441A-9FC9-F6F1FCFFBB5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62" name="太陽 1761">
          <a:extLst>
            <a:ext uri="{FF2B5EF4-FFF2-40B4-BE49-F238E27FC236}">
              <a16:creationId xmlns:a16="http://schemas.microsoft.com/office/drawing/2014/main" id="{5D5D9CF4-097F-4418-AD19-D5A14F41DD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63" name="月 1762">
          <a:extLst>
            <a:ext uri="{FF2B5EF4-FFF2-40B4-BE49-F238E27FC236}">
              <a16:creationId xmlns:a16="http://schemas.microsoft.com/office/drawing/2014/main" id="{EFCE8B5C-A040-40DA-82A1-72F749FCF67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8</xdr:col>
      <xdr:colOff>5050</xdr:colOff>
      <xdr:row>74</xdr:row>
      <xdr:rowOff>139714</xdr:rowOff>
    </xdr:to>
    <xdr:sp macro="" textlink="">
      <xdr:nvSpPr>
        <xdr:cNvPr id="1764" name="太陽 1763">
          <a:extLst>
            <a:ext uri="{FF2B5EF4-FFF2-40B4-BE49-F238E27FC236}">
              <a16:creationId xmlns:a16="http://schemas.microsoft.com/office/drawing/2014/main" id="{A37D7CDF-937B-436F-B9D7-440CD9A8F39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65" name="月 1764">
          <a:extLst>
            <a:ext uri="{FF2B5EF4-FFF2-40B4-BE49-F238E27FC236}">
              <a16:creationId xmlns:a16="http://schemas.microsoft.com/office/drawing/2014/main" id="{B9B683C3-1048-44C5-9D19-53E05F270B4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66" name="太陽 1765">
          <a:extLst>
            <a:ext uri="{FF2B5EF4-FFF2-40B4-BE49-F238E27FC236}">
              <a16:creationId xmlns:a16="http://schemas.microsoft.com/office/drawing/2014/main" id="{ACCEFCBE-FE67-4D42-982B-B8584C79496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67" name="月 1766">
          <a:extLst>
            <a:ext uri="{FF2B5EF4-FFF2-40B4-BE49-F238E27FC236}">
              <a16:creationId xmlns:a16="http://schemas.microsoft.com/office/drawing/2014/main" id="{0953C3E2-9A9E-42DB-89AB-02C59235A91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68" name="太陽 1767">
          <a:extLst>
            <a:ext uri="{FF2B5EF4-FFF2-40B4-BE49-F238E27FC236}">
              <a16:creationId xmlns:a16="http://schemas.microsoft.com/office/drawing/2014/main" id="{67BC950D-FD5A-41E6-8EC1-424B0C02FA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69" name="月 1768">
          <a:extLst>
            <a:ext uri="{FF2B5EF4-FFF2-40B4-BE49-F238E27FC236}">
              <a16:creationId xmlns:a16="http://schemas.microsoft.com/office/drawing/2014/main" id="{FCE6ACD1-9FD0-47B8-BEB0-71F4F3082AF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70" name="太陽 1769">
          <a:extLst>
            <a:ext uri="{FF2B5EF4-FFF2-40B4-BE49-F238E27FC236}">
              <a16:creationId xmlns:a16="http://schemas.microsoft.com/office/drawing/2014/main" id="{0090F6B8-180B-4B41-BFD9-0C5D85B66A6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1" name="月 1770">
          <a:extLst>
            <a:ext uri="{FF2B5EF4-FFF2-40B4-BE49-F238E27FC236}">
              <a16:creationId xmlns:a16="http://schemas.microsoft.com/office/drawing/2014/main" id="{5536976C-56B2-4B2D-A383-FE331713471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72" name="太陽 1771">
          <a:extLst>
            <a:ext uri="{FF2B5EF4-FFF2-40B4-BE49-F238E27FC236}">
              <a16:creationId xmlns:a16="http://schemas.microsoft.com/office/drawing/2014/main" id="{3951A98A-2907-4C5F-9DE8-1151CF9D0E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3" name="月 1772">
          <a:extLst>
            <a:ext uri="{FF2B5EF4-FFF2-40B4-BE49-F238E27FC236}">
              <a16:creationId xmlns:a16="http://schemas.microsoft.com/office/drawing/2014/main" id="{3F0F227F-A1F6-44E2-B97F-25D3FCD0D63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74" name="太陽 1773">
          <a:extLst>
            <a:ext uri="{FF2B5EF4-FFF2-40B4-BE49-F238E27FC236}">
              <a16:creationId xmlns:a16="http://schemas.microsoft.com/office/drawing/2014/main" id="{7748792F-B909-4A77-BCDA-BE32CF950FA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5" name="月 1774">
          <a:extLst>
            <a:ext uri="{FF2B5EF4-FFF2-40B4-BE49-F238E27FC236}">
              <a16:creationId xmlns:a16="http://schemas.microsoft.com/office/drawing/2014/main" id="{2EF65717-1C0F-4F16-9C3D-30B92DA5FDF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76" name="太陽 1775">
          <a:extLst>
            <a:ext uri="{FF2B5EF4-FFF2-40B4-BE49-F238E27FC236}">
              <a16:creationId xmlns:a16="http://schemas.microsoft.com/office/drawing/2014/main" id="{4D676489-2D03-4F9D-9821-C5AB76176E0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7" name="月 1776">
          <a:extLst>
            <a:ext uri="{FF2B5EF4-FFF2-40B4-BE49-F238E27FC236}">
              <a16:creationId xmlns:a16="http://schemas.microsoft.com/office/drawing/2014/main" id="{7348BA41-4968-4E6A-9E57-5CB6E04B59E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8</xdr:col>
      <xdr:colOff>5050</xdr:colOff>
      <xdr:row>77</xdr:row>
      <xdr:rowOff>139714</xdr:rowOff>
    </xdr:to>
    <xdr:sp macro="" textlink="">
      <xdr:nvSpPr>
        <xdr:cNvPr id="1778" name="太陽 1777">
          <a:extLst>
            <a:ext uri="{FF2B5EF4-FFF2-40B4-BE49-F238E27FC236}">
              <a16:creationId xmlns:a16="http://schemas.microsoft.com/office/drawing/2014/main" id="{DD463A98-B00C-4FBC-8ECC-B02DE4AC976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79" name="月 1778">
          <a:extLst>
            <a:ext uri="{FF2B5EF4-FFF2-40B4-BE49-F238E27FC236}">
              <a16:creationId xmlns:a16="http://schemas.microsoft.com/office/drawing/2014/main" id="{F428169E-B819-4749-8809-76980988E19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0" name="太陽 1779">
          <a:extLst>
            <a:ext uri="{FF2B5EF4-FFF2-40B4-BE49-F238E27FC236}">
              <a16:creationId xmlns:a16="http://schemas.microsoft.com/office/drawing/2014/main" id="{D9CAD56F-1225-4F0C-9C4D-49AEF870A9A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81" name="月 1780">
          <a:extLst>
            <a:ext uri="{FF2B5EF4-FFF2-40B4-BE49-F238E27FC236}">
              <a16:creationId xmlns:a16="http://schemas.microsoft.com/office/drawing/2014/main" id="{6401EAA4-5A07-4CAF-B953-07EE9CB7425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2" name="太陽 1781">
          <a:extLst>
            <a:ext uri="{FF2B5EF4-FFF2-40B4-BE49-F238E27FC236}">
              <a16:creationId xmlns:a16="http://schemas.microsoft.com/office/drawing/2014/main" id="{91909355-FC1E-4544-AFF7-BCDA95DB5EC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83" name="月 1782">
          <a:extLst>
            <a:ext uri="{FF2B5EF4-FFF2-40B4-BE49-F238E27FC236}">
              <a16:creationId xmlns:a16="http://schemas.microsoft.com/office/drawing/2014/main" id="{E3326461-0010-40E1-8E25-72027081B27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4" name="太陽 1783">
          <a:extLst>
            <a:ext uri="{FF2B5EF4-FFF2-40B4-BE49-F238E27FC236}">
              <a16:creationId xmlns:a16="http://schemas.microsoft.com/office/drawing/2014/main" id="{836AAC23-9AC6-4935-A5F6-37DEAF02D88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85" name="月 1784">
          <a:extLst>
            <a:ext uri="{FF2B5EF4-FFF2-40B4-BE49-F238E27FC236}">
              <a16:creationId xmlns:a16="http://schemas.microsoft.com/office/drawing/2014/main" id="{D3B5A5D4-8752-4A9E-AA9F-5DD87F4F4C9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6" name="太陽 1785">
          <a:extLst>
            <a:ext uri="{FF2B5EF4-FFF2-40B4-BE49-F238E27FC236}">
              <a16:creationId xmlns:a16="http://schemas.microsoft.com/office/drawing/2014/main" id="{EB6517B2-C21B-44E3-A16A-76A090E1479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87" name="月 1786">
          <a:extLst>
            <a:ext uri="{FF2B5EF4-FFF2-40B4-BE49-F238E27FC236}">
              <a16:creationId xmlns:a16="http://schemas.microsoft.com/office/drawing/2014/main" id="{47F57A4B-7791-4856-B4B3-9562CB187B1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88" name="太陽 1787">
          <a:extLst>
            <a:ext uri="{FF2B5EF4-FFF2-40B4-BE49-F238E27FC236}">
              <a16:creationId xmlns:a16="http://schemas.microsoft.com/office/drawing/2014/main" id="{1500B177-CE5B-450F-821E-101E30DC4AD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89" name="月 1788">
          <a:extLst>
            <a:ext uri="{FF2B5EF4-FFF2-40B4-BE49-F238E27FC236}">
              <a16:creationId xmlns:a16="http://schemas.microsoft.com/office/drawing/2014/main" id="{E7EBA240-9D31-421E-9BBB-2FA213FD6C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90" name="太陽 1789">
          <a:extLst>
            <a:ext uri="{FF2B5EF4-FFF2-40B4-BE49-F238E27FC236}">
              <a16:creationId xmlns:a16="http://schemas.microsoft.com/office/drawing/2014/main" id="{144646D7-3C39-4E34-A200-7C6E794D6C9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91" name="月 1790">
          <a:extLst>
            <a:ext uri="{FF2B5EF4-FFF2-40B4-BE49-F238E27FC236}">
              <a16:creationId xmlns:a16="http://schemas.microsoft.com/office/drawing/2014/main" id="{6462A13F-E6B6-4D65-8FC6-BF7EC35F35D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8</xdr:col>
      <xdr:colOff>5050</xdr:colOff>
      <xdr:row>80</xdr:row>
      <xdr:rowOff>139714</xdr:rowOff>
    </xdr:to>
    <xdr:sp macro="" textlink="">
      <xdr:nvSpPr>
        <xdr:cNvPr id="1792" name="太陽 1791">
          <a:extLst>
            <a:ext uri="{FF2B5EF4-FFF2-40B4-BE49-F238E27FC236}">
              <a16:creationId xmlns:a16="http://schemas.microsoft.com/office/drawing/2014/main" id="{3B093235-881E-4B32-84FE-AEFB04E4191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93" name="月 1792">
          <a:extLst>
            <a:ext uri="{FF2B5EF4-FFF2-40B4-BE49-F238E27FC236}">
              <a16:creationId xmlns:a16="http://schemas.microsoft.com/office/drawing/2014/main" id="{13326DD3-5DB4-4186-9376-6A77BD48BC9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794" name="太陽 1793">
          <a:extLst>
            <a:ext uri="{FF2B5EF4-FFF2-40B4-BE49-F238E27FC236}">
              <a16:creationId xmlns:a16="http://schemas.microsoft.com/office/drawing/2014/main" id="{D4AB97B0-29B7-49C2-BD07-BFFAAA4C509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795" name="月 1794">
          <a:extLst>
            <a:ext uri="{FF2B5EF4-FFF2-40B4-BE49-F238E27FC236}">
              <a16:creationId xmlns:a16="http://schemas.microsoft.com/office/drawing/2014/main" id="{ABE1DEA1-36B4-482A-9440-48C182D04C6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796" name="太陽 1795">
          <a:extLst>
            <a:ext uri="{FF2B5EF4-FFF2-40B4-BE49-F238E27FC236}">
              <a16:creationId xmlns:a16="http://schemas.microsoft.com/office/drawing/2014/main" id="{7192340A-8636-4B1F-9B4E-72B8570D237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797" name="月 1796">
          <a:extLst>
            <a:ext uri="{FF2B5EF4-FFF2-40B4-BE49-F238E27FC236}">
              <a16:creationId xmlns:a16="http://schemas.microsoft.com/office/drawing/2014/main" id="{71C80F4C-EC5A-4FB7-A03D-A4CB132D770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798" name="太陽 1797">
          <a:extLst>
            <a:ext uri="{FF2B5EF4-FFF2-40B4-BE49-F238E27FC236}">
              <a16:creationId xmlns:a16="http://schemas.microsoft.com/office/drawing/2014/main" id="{C34443EE-5744-474C-AD22-FDA029D1B4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799" name="月 1798">
          <a:extLst>
            <a:ext uri="{FF2B5EF4-FFF2-40B4-BE49-F238E27FC236}">
              <a16:creationId xmlns:a16="http://schemas.microsoft.com/office/drawing/2014/main" id="{83A30AA7-C393-4BFA-880D-F06E152F603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800" name="太陽 1799">
          <a:extLst>
            <a:ext uri="{FF2B5EF4-FFF2-40B4-BE49-F238E27FC236}">
              <a16:creationId xmlns:a16="http://schemas.microsoft.com/office/drawing/2014/main" id="{B694792D-EA9C-4344-B32E-231460DE444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801" name="月 1800">
          <a:extLst>
            <a:ext uri="{FF2B5EF4-FFF2-40B4-BE49-F238E27FC236}">
              <a16:creationId xmlns:a16="http://schemas.microsoft.com/office/drawing/2014/main" id="{1B76DE60-BC1E-4310-9CDF-F06C360B2F0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802" name="太陽 1801">
          <a:extLst>
            <a:ext uri="{FF2B5EF4-FFF2-40B4-BE49-F238E27FC236}">
              <a16:creationId xmlns:a16="http://schemas.microsoft.com/office/drawing/2014/main" id="{317379CE-1157-45A6-AACB-6FA6B123262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803" name="月 1802">
          <a:extLst>
            <a:ext uri="{FF2B5EF4-FFF2-40B4-BE49-F238E27FC236}">
              <a16:creationId xmlns:a16="http://schemas.microsoft.com/office/drawing/2014/main" id="{6EDB6D0A-D42E-4117-ADFF-E49C1009F7A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1804" name="太陽 1803">
          <a:extLst>
            <a:ext uri="{FF2B5EF4-FFF2-40B4-BE49-F238E27FC236}">
              <a16:creationId xmlns:a16="http://schemas.microsoft.com/office/drawing/2014/main" id="{229DD83D-8E2C-43F2-8F58-84E7A305106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805" name="月 1804">
          <a:extLst>
            <a:ext uri="{FF2B5EF4-FFF2-40B4-BE49-F238E27FC236}">
              <a16:creationId xmlns:a16="http://schemas.microsoft.com/office/drawing/2014/main" id="{07748C0C-373F-4DB5-B81B-60325EBAFB5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8</xdr:col>
      <xdr:colOff>5050</xdr:colOff>
      <xdr:row>83</xdr:row>
      <xdr:rowOff>139714</xdr:rowOff>
    </xdr:to>
    <xdr:sp macro="" textlink="">
      <xdr:nvSpPr>
        <xdr:cNvPr id="1806" name="太陽 1805">
          <a:extLst>
            <a:ext uri="{FF2B5EF4-FFF2-40B4-BE49-F238E27FC236}">
              <a16:creationId xmlns:a16="http://schemas.microsoft.com/office/drawing/2014/main" id="{B26B8C42-2232-4BE1-90CA-7BF858C4620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1807" name="月 1806">
          <a:extLst>
            <a:ext uri="{FF2B5EF4-FFF2-40B4-BE49-F238E27FC236}">
              <a16:creationId xmlns:a16="http://schemas.microsoft.com/office/drawing/2014/main" id="{A27B5122-7E67-4D32-9A9F-2E412E329B8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08" name="太陽 1807">
          <a:extLst>
            <a:ext uri="{FF2B5EF4-FFF2-40B4-BE49-F238E27FC236}">
              <a16:creationId xmlns:a16="http://schemas.microsoft.com/office/drawing/2014/main" id="{9CC945D5-9115-46A1-B25B-BB7488A576E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09" name="月 1808">
          <a:extLst>
            <a:ext uri="{FF2B5EF4-FFF2-40B4-BE49-F238E27FC236}">
              <a16:creationId xmlns:a16="http://schemas.microsoft.com/office/drawing/2014/main" id="{72E579E1-445F-4D93-B330-80DEA5A6149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10" name="太陽 1809">
          <a:extLst>
            <a:ext uri="{FF2B5EF4-FFF2-40B4-BE49-F238E27FC236}">
              <a16:creationId xmlns:a16="http://schemas.microsoft.com/office/drawing/2014/main" id="{74D2B1F6-CC78-4AC8-B767-80808559CF3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11" name="月 1810">
          <a:extLst>
            <a:ext uri="{FF2B5EF4-FFF2-40B4-BE49-F238E27FC236}">
              <a16:creationId xmlns:a16="http://schemas.microsoft.com/office/drawing/2014/main" id="{964B4580-56B3-44FA-A396-CCC123788EA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12" name="太陽 1811">
          <a:extLst>
            <a:ext uri="{FF2B5EF4-FFF2-40B4-BE49-F238E27FC236}">
              <a16:creationId xmlns:a16="http://schemas.microsoft.com/office/drawing/2014/main" id="{309A50CC-1A12-482C-8AAF-82FB294F813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13" name="月 1812">
          <a:extLst>
            <a:ext uri="{FF2B5EF4-FFF2-40B4-BE49-F238E27FC236}">
              <a16:creationId xmlns:a16="http://schemas.microsoft.com/office/drawing/2014/main" id="{8F7C6EC4-C2E5-472E-B6E4-AC929BCF4D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14" name="太陽 1813">
          <a:extLst>
            <a:ext uri="{FF2B5EF4-FFF2-40B4-BE49-F238E27FC236}">
              <a16:creationId xmlns:a16="http://schemas.microsoft.com/office/drawing/2014/main" id="{FD77336C-1A6E-4FAC-9652-9199F6C65E4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15" name="月 1814">
          <a:extLst>
            <a:ext uri="{FF2B5EF4-FFF2-40B4-BE49-F238E27FC236}">
              <a16:creationId xmlns:a16="http://schemas.microsoft.com/office/drawing/2014/main" id="{FA58AD53-7ED3-449B-8B79-79765E62165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16" name="太陽 1815">
          <a:extLst>
            <a:ext uri="{FF2B5EF4-FFF2-40B4-BE49-F238E27FC236}">
              <a16:creationId xmlns:a16="http://schemas.microsoft.com/office/drawing/2014/main" id="{69CF3404-9621-4585-8E27-CF7CE1816D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17" name="月 1816">
          <a:extLst>
            <a:ext uri="{FF2B5EF4-FFF2-40B4-BE49-F238E27FC236}">
              <a16:creationId xmlns:a16="http://schemas.microsoft.com/office/drawing/2014/main" id="{A538E702-C3BE-4103-BC9D-536465DC764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1818" name="太陽 1817">
          <a:extLst>
            <a:ext uri="{FF2B5EF4-FFF2-40B4-BE49-F238E27FC236}">
              <a16:creationId xmlns:a16="http://schemas.microsoft.com/office/drawing/2014/main" id="{7B864167-BF8F-4A8A-834E-893630EC950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19" name="月 1818">
          <a:extLst>
            <a:ext uri="{FF2B5EF4-FFF2-40B4-BE49-F238E27FC236}">
              <a16:creationId xmlns:a16="http://schemas.microsoft.com/office/drawing/2014/main" id="{4696F0FE-9E98-4471-BC8A-58C915C67F8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8</xdr:col>
      <xdr:colOff>5050</xdr:colOff>
      <xdr:row>86</xdr:row>
      <xdr:rowOff>139714</xdr:rowOff>
    </xdr:to>
    <xdr:sp macro="" textlink="">
      <xdr:nvSpPr>
        <xdr:cNvPr id="1820" name="太陽 1819">
          <a:extLst>
            <a:ext uri="{FF2B5EF4-FFF2-40B4-BE49-F238E27FC236}">
              <a16:creationId xmlns:a16="http://schemas.microsoft.com/office/drawing/2014/main" id="{B475003B-CA68-4053-8996-51592A9885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1821" name="月 1820">
          <a:extLst>
            <a:ext uri="{FF2B5EF4-FFF2-40B4-BE49-F238E27FC236}">
              <a16:creationId xmlns:a16="http://schemas.microsoft.com/office/drawing/2014/main" id="{FF55DD08-E681-4A3B-9C37-67F950C581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22" name="太陽 1821">
          <a:extLst>
            <a:ext uri="{FF2B5EF4-FFF2-40B4-BE49-F238E27FC236}">
              <a16:creationId xmlns:a16="http://schemas.microsoft.com/office/drawing/2014/main" id="{01EB0086-AB4C-4FC9-B2B4-E97A50E864E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23" name="月 1822">
          <a:extLst>
            <a:ext uri="{FF2B5EF4-FFF2-40B4-BE49-F238E27FC236}">
              <a16:creationId xmlns:a16="http://schemas.microsoft.com/office/drawing/2014/main" id="{AC32FC55-B87F-46C9-A9CC-1DEBC94F130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24" name="太陽 1823">
          <a:extLst>
            <a:ext uri="{FF2B5EF4-FFF2-40B4-BE49-F238E27FC236}">
              <a16:creationId xmlns:a16="http://schemas.microsoft.com/office/drawing/2014/main" id="{93360AC5-7CA0-45B8-89F5-6EB831E4793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25" name="月 1824">
          <a:extLst>
            <a:ext uri="{FF2B5EF4-FFF2-40B4-BE49-F238E27FC236}">
              <a16:creationId xmlns:a16="http://schemas.microsoft.com/office/drawing/2014/main" id="{43731E21-7CAE-4BA5-B7C1-20F1002241B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26" name="太陽 1825">
          <a:extLst>
            <a:ext uri="{FF2B5EF4-FFF2-40B4-BE49-F238E27FC236}">
              <a16:creationId xmlns:a16="http://schemas.microsoft.com/office/drawing/2014/main" id="{86E5A2BC-570B-435D-BB8E-55D3C2A7E9E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27" name="月 1826">
          <a:extLst>
            <a:ext uri="{FF2B5EF4-FFF2-40B4-BE49-F238E27FC236}">
              <a16:creationId xmlns:a16="http://schemas.microsoft.com/office/drawing/2014/main" id="{37A9086D-F2A9-4482-AC0E-E7999322A5E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28" name="太陽 1827">
          <a:extLst>
            <a:ext uri="{FF2B5EF4-FFF2-40B4-BE49-F238E27FC236}">
              <a16:creationId xmlns:a16="http://schemas.microsoft.com/office/drawing/2014/main" id="{FB4F530B-5A6A-41EC-B5A5-021FC54951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29" name="月 1828">
          <a:extLst>
            <a:ext uri="{FF2B5EF4-FFF2-40B4-BE49-F238E27FC236}">
              <a16:creationId xmlns:a16="http://schemas.microsoft.com/office/drawing/2014/main" id="{8F991F16-1185-4E53-BE57-76DCCFA7A24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30" name="太陽 1829">
          <a:extLst>
            <a:ext uri="{FF2B5EF4-FFF2-40B4-BE49-F238E27FC236}">
              <a16:creationId xmlns:a16="http://schemas.microsoft.com/office/drawing/2014/main" id="{0CB51FE0-9F69-42BE-8A3A-EEDC3721B28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31" name="月 1830">
          <a:extLst>
            <a:ext uri="{FF2B5EF4-FFF2-40B4-BE49-F238E27FC236}">
              <a16:creationId xmlns:a16="http://schemas.microsoft.com/office/drawing/2014/main" id="{8BC6EF32-9A7E-4FA9-A985-A19152D1700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1832" name="太陽 1831">
          <a:extLst>
            <a:ext uri="{FF2B5EF4-FFF2-40B4-BE49-F238E27FC236}">
              <a16:creationId xmlns:a16="http://schemas.microsoft.com/office/drawing/2014/main" id="{34CA100C-6F15-4CFD-ACE5-A9E15B3EB2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33" name="月 1832">
          <a:extLst>
            <a:ext uri="{FF2B5EF4-FFF2-40B4-BE49-F238E27FC236}">
              <a16:creationId xmlns:a16="http://schemas.microsoft.com/office/drawing/2014/main" id="{BB86445F-993E-45B2-8154-C18DDD2FB4C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8</xdr:col>
      <xdr:colOff>5050</xdr:colOff>
      <xdr:row>89</xdr:row>
      <xdr:rowOff>139714</xdr:rowOff>
    </xdr:to>
    <xdr:sp macro="" textlink="">
      <xdr:nvSpPr>
        <xdr:cNvPr id="1834" name="太陽 1833">
          <a:extLst>
            <a:ext uri="{FF2B5EF4-FFF2-40B4-BE49-F238E27FC236}">
              <a16:creationId xmlns:a16="http://schemas.microsoft.com/office/drawing/2014/main" id="{11982708-2DED-43EC-8760-6E9063A212D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1835" name="月 1834">
          <a:extLst>
            <a:ext uri="{FF2B5EF4-FFF2-40B4-BE49-F238E27FC236}">
              <a16:creationId xmlns:a16="http://schemas.microsoft.com/office/drawing/2014/main" id="{A2727556-66BD-486F-AFFD-5CB89173176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36" name="太陽 1835">
          <a:extLst>
            <a:ext uri="{FF2B5EF4-FFF2-40B4-BE49-F238E27FC236}">
              <a16:creationId xmlns:a16="http://schemas.microsoft.com/office/drawing/2014/main" id="{FC1BC89C-F683-4C58-A952-0B1DA63B123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37" name="月 1836">
          <a:extLst>
            <a:ext uri="{FF2B5EF4-FFF2-40B4-BE49-F238E27FC236}">
              <a16:creationId xmlns:a16="http://schemas.microsoft.com/office/drawing/2014/main" id="{7BBEB536-447F-45C2-A3B3-7E2733E6AA2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38" name="太陽 1837">
          <a:extLst>
            <a:ext uri="{FF2B5EF4-FFF2-40B4-BE49-F238E27FC236}">
              <a16:creationId xmlns:a16="http://schemas.microsoft.com/office/drawing/2014/main" id="{45E5C432-C29D-4484-80E4-FB21CFBC757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39" name="月 1838">
          <a:extLst>
            <a:ext uri="{FF2B5EF4-FFF2-40B4-BE49-F238E27FC236}">
              <a16:creationId xmlns:a16="http://schemas.microsoft.com/office/drawing/2014/main" id="{CB21F938-A7CD-447B-9F36-2D6B36C4D3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40" name="太陽 1839">
          <a:extLst>
            <a:ext uri="{FF2B5EF4-FFF2-40B4-BE49-F238E27FC236}">
              <a16:creationId xmlns:a16="http://schemas.microsoft.com/office/drawing/2014/main" id="{F856C268-F542-43EF-A2FB-52B29D4BFC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41" name="月 1840">
          <a:extLst>
            <a:ext uri="{FF2B5EF4-FFF2-40B4-BE49-F238E27FC236}">
              <a16:creationId xmlns:a16="http://schemas.microsoft.com/office/drawing/2014/main" id="{ED29FCEC-FC67-484E-A600-BB63883046C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42" name="太陽 1841">
          <a:extLst>
            <a:ext uri="{FF2B5EF4-FFF2-40B4-BE49-F238E27FC236}">
              <a16:creationId xmlns:a16="http://schemas.microsoft.com/office/drawing/2014/main" id="{DE998E79-1B6F-4580-B110-EAE501418EE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43" name="月 1842">
          <a:extLst>
            <a:ext uri="{FF2B5EF4-FFF2-40B4-BE49-F238E27FC236}">
              <a16:creationId xmlns:a16="http://schemas.microsoft.com/office/drawing/2014/main" id="{BE207C9D-12A4-4746-9173-8CB568819CC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44" name="太陽 1843">
          <a:extLst>
            <a:ext uri="{FF2B5EF4-FFF2-40B4-BE49-F238E27FC236}">
              <a16:creationId xmlns:a16="http://schemas.microsoft.com/office/drawing/2014/main" id="{E4440AAF-26DA-46DC-A1A4-BF35B08532B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45" name="月 1844">
          <a:extLst>
            <a:ext uri="{FF2B5EF4-FFF2-40B4-BE49-F238E27FC236}">
              <a16:creationId xmlns:a16="http://schemas.microsoft.com/office/drawing/2014/main" id="{FB29DCA2-A246-4EA8-BABD-F2A94C65FBD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1846" name="太陽 1845">
          <a:extLst>
            <a:ext uri="{FF2B5EF4-FFF2-40B4-BE49-F238E27FC236}">
              <a16:creationId xmlns:a16="http://schemas.microsoft.com/office/drawing/2014/main" id="{BDFCE235-4374-4587-A70D-03F5578A093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47" name="月 1846">
          <a:extLst>
            <a:ext uri="{FF2B5EF4-FFF2-40B4-BE49-F238E27FC236}">
              <a16:creationId xmlns:a16="http://schemas.microsoft.com/office/drawing/2014/main" id="{0796EBB7-8BC6-4FBB-AE6E-6C426070696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8</xdr:col>
      <xdr:colOff>5050</xdr:colOff>
      <xdr:row>92</xdr:row>
      <xdr:rowOff>139714</xdr:rowOff>
    </xdr:to>
    <xdr:sp macro="" textlink="">
      <xdr:nvSpPr>
        <xdr:cNvPr id="1848" name="太陽 1847">
          <a:extLst>
            <a:ext uri="{FF2B5EF4-FFF2-40B4-BE49-F238E27FC236}">
              <a16:creationId xmlns:a16="http://schemas.microsoft.com/office/drawing/2014/main" id="{B2FFA301-41F8-402B-8963-CDC1F060687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1849" name="月 1848">
          <a:extLst>
            <a:ext uri="{FF2B5EF4-FFF2-40B4-BE49-F238E27FC236}">
              <a16:creationId xmlns:a16="http://schemas.microsoft.com/office/drawing/2014/main" id="{AE38BDE9-8251-44E4-A046-7500149580C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50" name="太陽 1849">
          <a:extLst>
            <a:ext uri="{FF2B5EF4-FFF2-40B4-BE49-F238E27FC236}">
              <a16:creationId xmlns:a16="http://schemas.microsoft.com/office/drawing/2014/main" id="{F4C9A08F-92F8-49CA-94A4-9BE8A13307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51" name="月 1850">
          <a:extLst>
            <a:ext uri="{FF2B5EF4-FFF2-40B4-BE49-F238E27FC236}">
              <a16:creationId xmlns:a16="http://schemas.microsoft.com/office/drawing/2014/main" id="{45EE546E-5C51-4B7F-86FD-1C2233AA57F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52" name="太陽 1851">
          <a:extLst>
            <a:ext uri="{FF2B5EF4-FFF2-40B4-BE49-F238E27FC236}">
              <a16:creationId xmlns:a16="http://schemas.microsoft.com/office/drawing/2014/main" id="{10222A57-1A62-40B6-90F3-AF1AA18793C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53" name="月 1852">
          <a:extLst>
            <a:ext uri="{FF2B5EF4-FFF2-40B4-BE49-F238E27FC236}">
              <a16:creationId xmlns:a16="http://schemas.microsoft.com/office/drawing/2014/main" id="{0FF59D6F-DFCA-49B4-99F0-DCF5495C165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54" name="太陽 1853">
          <a:extLst>
            <a:ext uri="{FF2B5EF4-FFF2-40B4-BE49-F238E27FC236}">
              <a16:creationId xmlns:a16="http://schemas.microsoft.com/office/drawing/2014/main" id="{39C00F93-10FD-46A0-B64D-292BE333B3A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55" name="月 1854">
          <a:extLst>
            <a:ext uri="{FF2B5EF4-FFF2-40B4-BE49-F238E27FC236}">
              <a16:creationId xmlns:a16="http://schemas.microsoft.com/office/drawing/2014/main" id="{D921E9AC-1063-4F4A-907C-C0E95360E78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56" name="太陽 1855">
          <a:extLst>
            <a:ext uri="{FF2B5EF4-FFF2-40B4-BE49-F238E27FC236}">
              <a16:creationId xmlns:a16="http://schemas.microsoft.com/office/drawing/2014/main" id="{45E2399F-354C-4963-895E-1188F163B30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57" name="月 1856">
          <a:extLst>
            <a:ext uri="{FF2B5EF4-FFF2-40B4-BE49-F238E27FC236}">
              <a16:creationId xmlns:a16="http://schemas.microsoft.com/office/drawing/2014/main" id="{65523DDC-D8BE-49BC-A462-E5C83B1AF13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58" name="太陽 1857">
          <a:extLst>
            <a:ext uri="{FF2B5EF4-FFF2-40B4-BE49-F238E27FC236}">
              <a16:creationId xmlns:a16="http://schemas.microsoft.com/office/drawing/2014/main" id="{4962635D-2A94-4BDF-ADDB-6F75771801D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59" name="月 1858">
          <a:extLst>
            <a:ext uri="{FF2B5EF4-FFF2-40B4-BE49-F238E27FC236}">
              <a16:creationId xmlns:a16="http://schemas.microsoft.com/office/drawing/2014/main" id="{0FCFE7EF-0D69-489D-A733-BCD3EF8D32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1860" name="太陽 1859">
          <a:extLst>
            <a:ext uri="{FF2B5EF4-FFF2-40B4-BE49-F238E27FC236}">
              <a16:creationId xmlns:a16="http://schemas.microsoft.com/office/drawing/2014/main" id="{FF0D4538-65EB-4C3E-AF13-445F892443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61" name="月 1860">
          <a:extLst>
            <a:ext uri="{FF2B5EF4-FFF2-40B4-BE49-F238E27FC236}">
              <a16:creationId xmlns:a16="http://schemas.microsoft.com/office/drawing/2014/main" id="{A45C50CF-BD8A-4133-B8A0-49BD7ED0280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8</xdr:col>
      <xdr:colOff>5050</xdr:colOff>
      <xdr:row>95</xdr:row>
      <xdr:rowOff>139714</xdr:rowOff>
    </xdr:to>
    <xdr:sp macro="" textlink="">
      <xdr:nvSpPr>
        <xdr:cNvPr id="1862" name="太陽 1861">
          <a:extLst>
            <a:ext uri="{FF2B5EF4-FFF2-40B4-BE49-F238E27FC236}">
              <a16:creationId xmlns:a16="http://schemas.microsoft.com/office/drawing/2014/main" id="{47D84E42-87F1-4347-BF42-AF038638FAD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1863" name="月 1862">
          <a:extLst>
            <a:ext uri="{FF2B5EF4-FFF2-40B4-BE49-F238E27FC236}">
              <a16:creationId xmlns:a16="http://schemas.microsoft.com/office/drawing/2014/main" id="{870B90A6-DDBC-49E9-A2A6-B3C5944A933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64" name="太陽 1863">
          <a:extLst>
            <a:ext uri="{FF2B5EF4-FFF2-40B4-BE49-F238E27FC236}">
              <a16:creationId xmlns:a16="http://schemas.microsoft.com/office/drawing/2014/main" id="{E13C978E-F083-43DE-943D-99320830D2B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65" name="月 1864">
          <a:extLst>
            <a:ext uri="{FF2B5EF4-FFF2-40B4-BE49-F238E27FC236}">
              <a16:creationId xmlns:a16="http://schemas.microsoft.com/office/drawing/2014/main" id="{5D2AAFAF-48D5-4EEF-869C-BC1662B81C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66" name="太陽 1865">
          <a:extLst>
            <a:ext uri="{FF2B5EF4-FFF2-40B4-BE49-F238E27FC236}">
              <a16:creationId xmlns:a16="http://schemas.microsoft.com/office/drawing/2014/main" id="{D78CFF38-0456-4F84-8CED-90CE7536FDF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67" name="月 1866">
          <a:extLst>
            <a:ext uri="{FF2B5EF4-FFF2-40B4-BE49-F238E27FC236}">
              <a16:creationId xmlns:a16="http://schemas.microsoft.com/office/drawing/2014/main" id="{B473DD4A-A278-4F17-B49E-1D6C59F9BFC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68" name="太陽 1867">
          <a:extLst>
            <a:ext uri="{FF2B5EF4-FFF2-40B4-BE49-F238E27FC236}">
              <a16:creationId xmlns:a16="http://schemas.microsoft.com/office/drawing/2014/main" id="{29DF99FB-59D5-4A0F-96EE-FF4A22B4316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69" name="月 1868">
          <a:extLst>
            <a:ext uri="{FF2B5EF4-FFF2-40B4-BE49-F238E27FC236}">
              <a16:creationId xmlns:a16="http://schemas.microsoft.com/office/drawing/2014/main" id="{231D8A72-E48D-4549-83DA-4D537BF9135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70" name="太陽 1869">
          <a:extLst>
            <a:ext uri="{FF2B5EF4-FFF2-40B4-BE49-F238E27FC236}">
              <a16:creationId xmlns:a16="http://schemas.microsoft.com/office/drawing/2014/main" id="{EAA8E6CB-9100-4C6C-A477-50208F1ACE0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71" name="月 1870">
          <a:extLst>
            <a:ext uri="{FF2B5EF4-FFF2-40B4-BE49-F238E27FC236}">
              <a16:creationId xmlns:a16="http://schemas.microsoft.com/office/drawing/2014/main" id="{38490911-AFE8-45E8-A1A4-D739E11C22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72" name="太陽 1871">
          <a:extLst>
            <a:ext uri="{FF2B5EF4-FFF2-40B4-BE49-F238E27FC236}">
              <a16:creationId xmlns:a16="http://schemas.microsoft.com/office/drawing/2014/main" id="{BAA1F2F7-C7C2-44A3-8EF2-3C0618D60D1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73" name="月 1872">
          <a:extLst>
            <a:ext uri="{FF2B5EF4-FFF2-40B4-BE49-F238E27FC236}">
              <a16:creationId xmlns:a16="http://schemas.microsoft.com/office/drawing/2014/main" id="{EBCC6C69-87A6-479A-A3B3-7BC6D7D4A51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1874" name="太陽 1873">
          <a:extLst>
            <a:ext uri="{FF2B5EF4-FFF2-40B4-BE49-F238E27FC236}">
              <a16:creationId xmlns:a16="http://schemas.microsoft.com/office/drawing/2014/main" id="{73B6411A-8B4A-4BB7-8706-DA3C18AE9E4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75" name="月 1874">
          <a:extLst>
            <a:ext uri="{FF2B5EF4-FFF2-40B4-BE49-F238E27FC236}">
              <a16:creationId xmlns:a16="http://schemas.microsoft.com/office/drawing/2014/main" id="{1C778DCE-F31E-42BC-A293-EFA6A0D7EB0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8</xdr:col>
      <xdr:colOff>5050</xdr:colOff>
      <xdr:row>98</xdr:row>
      <xdr:rowOff>139714</xdr:rowOff>
    </xdr:to>
    <xdr:sp macro="" textlink="">
      <xdr:nvSpPr>
        <xdr:cNvPr id="1876" name="太陽 1875">
          <a:extLst>
            <a:ext uri="{FF2B5EF4-FFF2-40B4-BE49-F238E27FC236}">
              <a16:creationId xmlns:a16="http://schemas.microsoft.com/office/drawing/2014/main" id="{12997844-D1A0-48BB-BCCD-82DEDA3BD21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1877" name="月 1876">
          <a:extLst>
            <a:ext uri="{FF2B5EF4-FFF2-40B4-BE49-F238E27FC236}">
              <a16:creationId xmlns:a16="http://schemas.microsoft.com/office/drawing/2014/main" id="{4A7F277C-70AB-4543-ADAE-9C26B5A2253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78" name="太陽 1877">
          <a:extLst>
            <a:ext uri="{FF2B5EF4-FFF2-40B4-BE49-F238E27FC236}">
              <a16:creationId xmlns:a16="http://schemas.microsoft.com/office/drawing/2014/main" id="{5B9DA703-1BB7-4B16-9892-BEDDD041C3B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79" name="月 1878">
          <a:extLst>
            <a:ext uri="{FF2B5EF4-FFF2-40B4-BE49-F238E27FC236}">
              <a16:creationId xmlns:a16="http://schemas.microsoft.com/office/drawing/2014/main" id="{EE0F3D22-66C8-4C47-8C42-B2382C0C10C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80" name="太陽 1879">
          <a:extLst>
            <a:ext uri="{FF2B5EF4-FFF2-40B4-BE49-F238E27FC236}">
              <a16:creationId xmlns:a16="http://schemas.microsoft.com/office/drawing/2014/main" id="{A6F264A1-1AB7-4B29-A31E-35DD6442699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81" name="月 1880">
          <a:extLst>
            <a:ext uri="{FF2B5EF4-FFF2-40B4-BE49-F238E27FC236}">
              <a16:creationId xmlns:a16="http://schemas.microsoft.com/office/drawing/2014/main" id="{D985C1FA-9524-40E4-B6EE-F1CFAB7D78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82" name="太陽 1881">
          <a:extLst>
            <a:ext uri="{FF2B5EF4-FFF2-40B4-BE49-F238E27FC236}">
              <a16:creationId xmlns:a16="http://schemas.microsoft.com/office/drawing/2014/main" id="{C03CE3BC-AE09-4D67-B993-5B1C1C59B7B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83" name="月 1882">
          <a:extLst>
            <a:ext uri="{FF2B5EF4-FFF2-40B4-BE49-F238E27FC236}">
              <a16:creationId xmlns:a16="http://schemas.microsoft.com/office/drawing/2014/main" id="{8DA17A21-5049-4321-923B-ED1B50BE2B8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84" name="太陽 1883">
          <a:extLst>
            <a:ext uri="{FF2B5EF4-FFF2-40B4-BE49-F238E27FC236}">
              <a16:creationId xmlns:a16="http://schemas.microsoft.com/office/drawing/2014/main" id="{B0BBC855-7168-4D8B-96D6-4638891E3F3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85" name="月 1884">
          <a:extLst>
            <a:ext uri="{FF2B5EF4-FFF2-40B4-BE49-F238E27FC236}">
              <a16:creationId xmlns:a16="http://schemas.microsoft.com/office/drawing/2014/main" id="{710A5AB7-A270-497B-812F-39ABBF501C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86" name="太陽 1885">
          <a:extLst>
            <a:ext uri="{FF2B5EF4-FFF2-40B4-BE49-F238E27FC236}">
              <a16:creationId xmlns:a16="http://schemas.microsoft.com/office/drawing/2014/main" id="{39970131-DB81-4834-86E0-904C150CFC3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87" name="月 1886">
          <a:extLst>
            <a:ext uri="{FF2B5EF4-FFF2-40B4-BE49-F238E27FC236}">
              <a16:creationId xmlns:a16="http://schemas.microsoft.com/office/drawing/2014/main" id="{3EA73983-BB82-4CCA-9EAC-9811891084D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1888" name="太陽 1887">
          <a:extLst>
            <a:ext uri="{FF2B5EF4-FFF2-40B4-BE49-F238E27FC236}">
              <a16:creationId xmlns:a16="http://schemas.microsoft.com/office/drawing/2014/main" id="{EEA922CC-0025-4D16-9A22-772565F7D67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89" name="月 1888">
          <a:extLst>
            <a:ext uri="{FF2B5EF4-FFF2-40B4-BE49-F238E27FC236}">
              <a16:creationId xmlns:a16="http://schemas.microsoft.com/office/drawing/2014/main" id="{3B6E670D-15C5-4C43-9EB4-52A7F21C4EC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8</xdr:col>
      <xdr:colOff>5050</xdr:colOff>
      <xdr:row>101</xdr:row>
      <xdr:rowOff>139714</xdr:rowOff>
    </xdr:to>
    <xdr:sp macro="" textlink="">
      <xdr:nvSpPr>
        <xdr:cNvPr id="1890" name="太陽 1889">
          <a:extLst>
            <a:ext uri="{FF2B5EF4-FFF2-40B4-BE49-F238E27FC236}">
              <a16:creationId xmlns:a16="http://schemas.microsoft.com/office/drawing/2014/main" id="{A321DB60-D6FE-4E15-B891-9D192C3B55C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1891" name="月 1890">
          <a:extLst>
            <a:ext uri="{FF2B5EF4-FFF2-40B4-BE49-F238E27FC236}">
              <a16:creationId xmlns:a16="http://schemas.microsoft.com/office/drawing/2014/main" id="{4E6B5ACC-BDF5-4AA8-99D5-0D58FE8A02D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892" name="太陽 1891">
          <a:extLst>
            <a:ext uri="{FF2B5EF4-FFF2-40B4-BE49-F238E27FC236}">
              <a16:creationId xmlns:a16="http://schemas.microsoft.com/office/drawing/2014/main" id="{782568DC-AFC7-4B44-82C2-0D96C2D326C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893" name="月 1892">
          <a:extLst>
            <a:ext uri="{FF2B5EF4-FFF2-40B4-BE49-F238E27FC236}">
              <a16:creationId xmlns:a16="http://schemas.microsoft.com/office/drawing/2014/main" id="{C7D9AEA0-FAB0-467A-80FD-EF7D006C7D2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894" name="太陽 1893">
          <a:extLst>
            <a:ext uri="{FF2B5EF4-FFF2-40B4-BE49-F238E27FC236}">
              <a16:creationId xmlns:a16="http://schemas.microsoft.com/office/drawing/2014/main" id="{55F6B200-C321-48C9-A381-067B7EF3A2E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895" name="月 1894">
          <a:extLst>
            <a:ext uri="{FF2B5EF4-FFF2-40B4-BE49-F238E27FC236}">
              <a16:creationId xmlns:a16="http://schemas.microsoft.com/office/drawing/2014/main" id="{6BD59291-F74A-40B2-AB4A-537D020AB50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896" name="太陽 1895">
          <a:extLst>
            <a:ext uri="{FF2B5EF4-FFF2-40B4-BE49-F238E27FC236}">
              <a16:creationId xmlns:a16="http://schemas.microsoft.com/office/drawing/2014/main" id="{13F5281D-33DA-49D8-9AFB-541308E956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897" name="月 1896">
          <a:extLst>
            <a:ext uri="{FF2B5EF4-FFF2-40B4-BE49-F238E27FC236}">
              <a16:creationId xmlns:a16="http://schemas.microsoft.com/office/drawing/2014/main" id="{45BFB01C-1C30-48BB-A66B-116A7C8672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898" name="太陽 1897">
          <a:extLst>
            <a:ext uri="{FF2B5EF4-FFF2-40B4-BE49-F238E27FC236}">
              <a16:creationId xmlns:a16="http://schemas.microsoft.com/office/drawing/2014/main" id="{8EBA7B1A-FAA5-4727-AD13-2559038E636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899" name="月 1898">
          <a:extLst>
            <a:ext uri="{FF2B5EF4-FFF2-40B4-BE49-F238E27FC236}">
              <a16:creationId xmlns:a16="http://schemas.microsoft.com/office/drawing/2014/main" id="{51C786EC-D4FF-4B4F-ABAD-7E3CD42090E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900" name="太陽 1899">
          <a:extLst>
            <a:ext uri="{FF2B5EF4-FFF2-40B4-BE49-F238E27FC236}">
              <a16:creationId xmlns:a16="http://schemas.microsoft.com/office/drawing/2014/main" id="{46F181AB-FABD-4C2B-AB3E-7EB0A6670C7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901" name="月 1900">
          <a:extLst>
            <a:ext uri="{FF2B5EF4-FFF2-40B4-BE49-F238E27FC236}">
              <a16:creationId xmlns:a16="http://schemas.microsoft.com/office/drawing/2014/main" id="{81A3E7F3-6AF7-49B5-B3F2-461FE84B5E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1902" name="太陽 1901">
          <a:extLst>
            <a:ext uri="{FF2B5EF4-FFF2-40B4-BE49-F238E27FC236}">
              <a16:creationId xmlns:a16="http://schemas.microsoft.com/office/drawing/2014/main" id="{CA53F8A9-03D0-41AA-8820-75271F9978A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903" name="月 1902">
          <a:extLst>
            <a:ext uri="{FF2B5EF4-FFF2-40B4-BE49-F238E27FC236}">
              <a16:creationId xmlns:a16="http://schemas.microsoft.com/office/drawing/2014/main" id="{F8A545EA-98BF-4613-8C1B-BBC61D2171E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8</xdr:col>
      <xdr:colOff>5050</xdr:colOff>
      <xdr:row>104</xdr:row>
      <xdr:rowOff>139714</xdr:rowOff>
    </xdr:to>
    <xdr:sp macro="" textlink="">
      <xdr:nvSpPr>
        <xdr:cNvPr id="1904" name="太陽 1903">
          <a:extLst>
            <a:ext uri="{FF2B5EF4-FFF2-40B4-BE49-F238E27FC236}">
              <a16:creationId xmlns:a16="http://schemas.microsoft.com/office/drawing/2014/main" id="{F95B7C4E-943F-47CC-9473-6DB3236FD80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1905" name="月 1904">
          <a:extLst>
            <a:ext uri="{FF2B5EF4-FFF2-40B4-BE49-F238E27FC236}">
              <a16:creationId xmlns:a16="http://schemas.microsoft.com/office/drawing/2014/main" id="{8A8F6C87-A5DB-4C7A-B87B-E9DA16C374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06" name="太陽 1905">
          <a:extLst>
            <a:ext uri="{FF2B5EF4-FFF2-40B4-BE49-F238E27FC236}">
              <a16:creationId xmlns:a16="http://schemas.microsoft.com/office/drawing/2014/main" id="{E0DF8AE2-A3C0-4D90-9BDB-44C2096B96A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07" name="月 1906">
          <a:extLst>
            <a:ext uri="{FF2B5EF4-FFF2-40B4-BE49-F238E27FC236}">
              <a16:creationId xmlns:a16="http://schemas.microsoft.com/office/drawing/2014/main" id="{7DDAFEB6-FE83-4BF8-BAB8-E70A237D16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08" name="太陽 1907">
          <a:extLst>
            <a:ext uri="{FF2B5EF4-FFF2-40B4-BE49-F238E27FC236}">
              <a16:creationId xmlns:a16="http://schemas.microsoft.com/office/drawing/2014/main" id="{2CC437AA-2B1C-44C1-B3B2-EB412EF93B5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09" name="月 1908">
          <a:extLst>
            <a:ext uri="{FF2B5EF4-FFF2-40B4-BE49-F238E27FC236}">
              <a16:creationId xmlns:a16="http://schemas.microsoft.com/office/drawing/2014/main" id="{A63E6316-3AE6-4DD6-8ADA-82A361734D4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10" name="太陽 1909">
          <a:extLst>
            <a:ext uri="{FF2B5EF4-FFF2-40B4-BE49-F238E27FC236}">
              <a16:creationId xmlns:a16="http://schemas.microsoft.com/office/drawing/2014/main" id="{F599D06E-7E0B-4E35-9822-9017F41B1D0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11" name="月 1910">
          <a:extLst>
            <a:ext uri="{FF2B5EF4-FFF2-40B4-BE49-F238E27FC236}">
              <a16:creationId xmlns:a16="http://schemas.microsoft.com/office/drawing/2014/main" id="{E300E90F-4D3B-4A3E-9BA6-EB0BA7BE23B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12" name="太陽 1911">
          <a:extLst>
            <a:ext uri="{FF2B5EF4-FFF2-40B4-BE49-F238E27FC236}">
              <a16:creationId xmlns:a16="http://schemas.microsoft.com/office/drawing/2014/main" id="{A5AFFB7F-7311-4B2C-B515-CF04C7B6DF5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13" name="月 1912">
          <a:extLst>
            <a:ext uri="{FF2B5EF4-FFF2-40B4-BE49-F238E27FC236}">
              <a16:creationId xmlns:a16="http://schemas.microsoft.com/office/drawing/2014/main" id="{C2FD14F5-11D7-4063-BC8D-162008F610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14" name="太陽 1913">
          <a:extLst>
            <a:ext uri="{FF2B5EF4-FFF2-40B4-BE49-F238E27FC236}">
              <a16:creationId xmlns:a16="http://schemas.microsoft.com/office/drawing/2014/main" id="{CD180A1C-F882-4D58-B221-AD20342AFA5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15" name="月 1914">
          <a:extLst>
            <a:ext uri="{FF2B5EF4-FFF2-40B4-BE49-F238E27FC236}">
              <a16:creationId xmlns:a16="http://schemas.microsoft.com/office/drawing/2014/main" id="{EA08CE4D-F720-4875-9B08-13126520BF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1916" name="太陽 1915">
          <a:extLst>
            <a:ext uri="{FF2B5EF4-FFF2-40B4-BE49-F238E27FC236}">
              <a16:creationId xmlns:a16="http://schemas.microsoft.com/office/drawing/2014/main" id="{5902B6E4-6977-4C7D-83A9-B432045C5A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17" name="月 1916">
          <a:extLst>
            <a:ext uri="{FF2B5EF4-FFF2-40B4-BE49-F238E27FC236}">
              <a16:creationId xmlns:a16="http://schemas.microsoft.com/office/drawing/2014/main" id="{0A033EF0-6648-4C7F-97D7-5C279BDE687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8</xdr:col>
      <xdr:colOff>5050</xdr:colOff>
      <xdr:row>107</xdr:row>
      <xdr:rowOff>139714</xdr:rowOff>
    </xdr:to>
    <xdr:sp macro="" textlink="">
      <xdr:nvSpPr>
        <xdr:cNvPr id="1918" name="太陽 1917">
          <a:extLst>
            <a:ext uri="{FF2B5EF4-FFF2-40B4-BE49-F238E27FC236}">
              <a16:creationId xmlns:a16="http://schemas.microsoft.com/office/drawing/2014/main" id="{7E26F9BE-3530-4635-8C45-C42CE9F22D1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1919" name="月 1918">
          <a:extLst>
            <a:ext uri="{FF2B5EF4-FFF2-40B4-BE49-F238E27FC236}">
              <a16:creationId xmlns:a16="http://schemas.microsoft.com/office/drawing/2014/main" id="{FE93CFAD-7310-4B29-8CBC-3210CBC4AC2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20" name="太陽 1919">
          <a:extLst>
            <a:ext uri="{FF2B5EF4-FFF2-40B4-BE49-F238E27FC236}">
              <a16:creationId xmlns:a16="http://schemas.microsoft.com/office/drawing/2014/main" id="{1FD07BFE-77F3-4108-BA47-EB5F360ACD5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21" name="月 1920">
          <a:extLst>
            <a:ext uri="{FF2B5EF4-FFF2-40B4-BE49-F238E27FC236}">
              <a16:creationId xmlns:a16="http://schemas.microsoft.com/office/drawing/2014/main" id="{72E35956-AC45-4E12-BAF7-E10898B95DF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22" name="太陽 1921">
          <a:extLst>
            <a:ext uri="{FF2B5EF4-FFF2-40B4-BE49-F238E27FC236}">
              <a16:creationId xmlns:a16="http://schemas.microsoft.com/office/drawing/2014/main" id="{FB3A3136-6AB2-471E-81E1-34AA3B5DDFA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23" name="月 1922">
          <a:extLst>
            <a:ext uri="{FF2B5EF4-FFF2-40B4-BE49-F238E27FC236}">
              <a16:creationId xmlns:a16="http://schemas.microsoft.com/office/drawing/2014/main" id="{0F1B0CBB-F97D-4094-87DF-76D87B8F552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24" name="太陽 1923">
          <a:extLst>
            <a:ext uri="{FF2B5EF4-FFF2-40B4-BE49-F238E27FC236}">
              <a16:creationId xmlns:a16="http://schemas.microsoft.com/office/drawing/2014/main" id="{398006D0-B09C-41BD-8022-595E376EC27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25" name="月 1924">
          <a:extLst>
            <a:ext uri="{FF2B5EF4-FFF2-40B4-BE49-F238E27FC236}">
              <a16:creationId xmlns:a16="http://schemas.microsoft.com/office/drawing/2014/main" id="{8EF96E53-D623-4B66-BA55-9F16F18CC30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26" name="太陽 1925">
          <a:extLst>
            <a:ext uri="{FF2B5EF4-FFF2-40B4-BE49-F238E27FC236}">
              <a16:creationId xmlns:a16="http://schemas.microsoft.com/office/drawing/2014/main" id="{3FCC26A9-82D1-4B47-92DF-A95B1388C1D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27" name="月 1926">
          <a:extLst>
            <a:ext uri="{FF2B5EF4-FFF2-40B4-BE49-F238E27FC236}">
              <a16:creationId xmlns:a16="http://schemas.microsoft.com/office/drawing/2014/main" id="{4A8BD41F-0C8D-4C47-9247-2FD62D658AC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28" name="太陽 1927">
          <a:extLst>
            <a:ext uri="{FF2B5EF4-FFF2-40B4-BE49-F238E27FC236}">
              <a16:creationId xmlns:a16="http://schemas.microsoft.com/office/drawing/2014/main" id="{45BD06FC-6ED8-4CA6-86E8-B3A6293F162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29" name="月 1928">
          <a:extLst>
            <a:ext uri="{FF2B5EF4-FFF2-40B4-BE49-F238E27FC236}">
              <a16:creationId xmlns:a16="http://schemas.microsoft.com/office/drawing/2014/main" id="{7A037949-600C-417D-B353-E40C3C716C8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1930" name="太陽 1929">
          <a:extLst>
            <a:ext uri="{FF2B5EF4-FFF2-40B4-BE49-F238E27FC236}">
              <a16:creationId xmlns:a16="http://schemas.microsoft.com/office/drawing/2014/main" id="{D1959E82-A6AE-4404-8B7A-FCD8EF4508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31" name="月 1930">
          <a:extLst>
            <a:ext uri="{FF2B5EF4-FFF2-40B4-BE49-F238E27FC236}">
              <a16:creationId xmlns:a16="http://schemas.microsoft.com/office/drawing/2014/main" id="{C7840B54-D78D-4B08-A0E3-927EF434512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8</xdr:col>
      <xdr:colOff>5050</xdr:colOff>
      <xdr:row>110</xdr:row>
      <xdr:rowOff>139714</xdr:rowOff>
    </xdr:to>
    <xdr:sp macro="" textlink="">
      <xdr:nvSpPr>
        <xdr:cNvPr id="1932" name="太陽 1931">
          <a:extLst>
            <a:ext uri="{FF2B5EF4-FFF2-40B4-BE49-F238E27FC236}">
              <a16:creationId xmlns:a16="http://schemas.microsoft.com/office/drawing/2014/main" id="{206970E5-D1C5-43A9-B8B2-196C18F1F48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1933" name="月 1932">
          <a:extLst>
            <a:ext uri="{FF2B5EF4-FFF2-40B4-BE49-F238E27FC236}">
              <a16:creationId xmlns:a16="http://schemas.microsoft.com/office/drawing/2014/main" id="{D975BA75-EC00-4914-AD4D-2D244F61F73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34" name="太陽 1933">
          <a:extLst>
            <a:ext uri="{FF2B5EF4-FFF2-40B4-BE49-F238E27FC236}">
              <a16:creationId xmlns:a16="http://schemas.microsoft.com/office/drawing/2014/main" id="{6D8789E1-3A68-4697-81CE-D3041B0A026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35" name="月 1934">
          <a:extLst>
            <a:ext uri="{FF2B5EF4-FFF2-40B4-BE49-F238E27FC236}">
              <a16:creationId xmlns:a16="http://schemas.microsoft.com/office/drawing/2014/main" id="{B0876D1F-18A4-4593-8C74-4674F381D87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36" name="太陽 1935">
          <a:extLst>
            <a:ext uri="{FF2B5EF4-FFF2-40B4-BE49-F238E27FC236}">
              <a16:creationId xmlns:a16="http://schemas.microsoft.com/office/drawing/2014/main" id="{47B8CE21-6AEF-4BAC-962D-78F64E99DF6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37" name="月 1936">
          <a:extLst>
            <a:ext uri="{FF2B5EF4-FFF2-40B4-BE49-F238E27FC236}">
              <a16:creationId xmlns:a16="http://schemas.microsoft.com/office/drawing/2014/main" id="{A555FCE6-8A19-497B-982C-5B4AE91BF6A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38" name="太陽 1937">
          <a:extLst>
            <a:ext uri="{FF2B5EF4-FFF2-40B4-BE49-F238E27FC236}">
              <a16:creationId xmlns:a16="http://schemas.microsoft.com/office/drawing/2014/main" id="{DFDB216B-059C-4A32-B5CF-F74E5A659B4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39" name="月 1938">
          <a:extLst>
            <a:ext uri="{FF2B5EF4-FFF2-40B4-BE49-F238E27FC236}">
              <a16:creationId xmlns:a16="http://schemas.microsoft.com/office/drawing/2014/main" id="{88E2C927-271A-4BAC-BBE2-7882044A710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40" name="太陽 1939">
          <a:extLst>
            <a:ext uri="{FF2B5EF4-FFF2-40B4-BE49-F238E27FC236}">
              <a16:creationId xmlns:a16="http://schemas.microsoft.com/office/drawing/2014/main" id="{752B324F-5E79-4E56-B099-04E351ADF4E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41" name="月 1940">
          <a:extLst>
            <a:ext uri="{FF2B5EF4-FFF2-40B4-BE49-F238E27FC236}">
              <a16:creationId xmlns:a16="http://schemas.microsoft.com/office/drawing/2014/main" id="{AB01DDCD-6F82-45E9-A6BF-5D3AE359F73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42" name="太陽 1941">
          <a:extLst>
            <a:ext uri="{FF2B5EF4-FFF2-40B4-BE49-F238E27FC236}">
              <a16:creationId xmlns:a16="http://schemas.microsoft.com/office/drawing/2014/main" id="{F6D1BB67-A800-4C3C-A227-55A3356F617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43" name="月 1942">
          <a:extLst>
            <a:ext uri="{FF2B5EF4-FFF2-40B4-BE49-F238E27FC236}">
              <a16:creationId xmlns:a16="http://schemas.microsoft.com/office/drawing/2014/main" id="{990573D2-4BE8-4523-9330-72DE33ED2EA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1944" name="太陽 1943">
          <a:extLst>
            <a:ext uri="{FF2B5EF4-FFF2-40B4-BE49-F238E27FC236}">
              <a16:creationId xmlns:a16="http://schemas.microsoft.com/office/drawing/2014/main" id="{350AE348-BA38-44F4-AD2F-68E72B1ACA4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45" name="月 1944">
          <a:extLst>
            <a:ext uri="{FF2B5EF4-FFF2-40B4-BE49-F238E27FC236}">
              <a16:creationId xmlns:a16="http://schemas.microsoft.com/office/drawing/2014/main" id="{9F6852FB-58DB-403E-9DF5-7D8485CFC61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8</xdr:col>
      <xdr:colOff>5050</xdr:colOff>
      <xdr:row>113</xdr:row>
      <xdr:rowOff>139714</xdr:rowOff>
    </xdr:to>
    <xdr:sp macro="" textlink="">
      <xdr:nvSpPr>
        <xdr:cNvPr id="1946" name="太陽 1945">
          <a:extLst>
            <a:ext uri="{FF2B5EF4-FFF2-40B4-BE49-F238E27FC236}">
              <a16:creationId xmlns:a16="http://schemas.microsoft.com/office/drawing/2014/main" id="{6B79531F-9781-41D5-B1DC-3A907F9D499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1947" name="月 1946">
          <a:extLst>
            <a:ext uri="{FF2B5EF4-FFF2-40B4-BE49-F238E27FC236}">
              <a16:creationId xmlns:a16="http://schemas.microsoft.com/office/drawing/2014/main" id="{5C0D8B95-4448-43FC-BFED-B30C00D6862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48" name="太陽 1947">
          <a:extLst>
            <a:ext uri="{FF2B5EF4-FFF2-40B4-BE49-F238E27FC236}">
              <a16:creationId xmlns:a16="http://schemas.microsoft.com/office/drawing/2014/main" id="{1743734B-3E89-4B2B-A0BE-D41CE398F1E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49" name="月 1948">
          <a:extLst>
            <a:ext uri="{FF2B5EF4-FFF2-40B4-BE49-F238E27FC236}">
              <a16:creationId xmlns:a16="http://schemas.microsoft.com/office/drawing/2014/main" id="{36E5BE51-8536-4AA8-BBB8-F80288B880B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50" name="太陽 1949">
          <a:extLst>
            <a:ext uri="{FF2B5EF4-FFF2-40B4-BE49-F238E27FC236}">
              <a16:creationId xmlns:a16="http://schemas.microsoft.com/office/drawing/2014/main" id="{1AB57781-EAF5-431F-B2E1-CCBCB3E7329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51" name="月 1950">
          <a:extLst>
            <a:ext uri="{FF2B5EF4-FFF2-40B4-BE49-F238E27FC236}">
              <a16:creationId xmlns:a16="http://schemas.microsoft.com/office/drawing/2014/main" id="{E956D225-00E6-4C20-B86E-FA1C3ED0C26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52" name="太陽 1951">
          <a:extLst>
            <a:ext uri="{FF2B5EF4-FFF2-40B4-BE49-F238E27FC236}">
              <a16:creationId xmlns:a16="http://schemas.microsoft.com/office/drawing/2014/main" id="{FE9F264D-F352-456D-834A-54D4400D448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53" name="月 1952">
          <a:extLst>
            <a:ext uri="{FF2B5EF4-FFF2-40B4-BE49-F238E27FC236}">
              <a16:creationId xmlns:a16="http://schemas.microsoft.com/office/drawing/2014/main" id="{7F88E36D-7BC9-4D21-8256-1F7293D3032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54" name="太陽 1953">
          <a:extLst>
            <a:ext uri="{FF2B5EF4-FFF2-40B4-BE49-F238E27FC236}">
              <a16:creationId xmlns:a16="http://schemas.microsoft.com/office/drawing/2014/main" id="{F6333A86-E605-41DB-9FC2-FFA822EDD2E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55" name="月 1954">
          <a:extLst>
            <a:ext uri="{FF2B5EF4-FFF2-40B4-BE49-F238E27FC236}">
              <a16:creationId xmlns:a16="http://schemas.microsoft.com/office/drawing/2014/main" id="{708833D8-3C4D-40C8-AC84-0F704A9C1AA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56" name="太陽 1955">
          <a:extLst>
            <a:ext uri="{FF2B5EF4-FFF2-40B4-BE49-F238E27FC236}">
              <a16:creationId xmlns:a16="http://schemas.microsoft.com/office/drawing/2014/main" id="{3D4CEB5D-697B-45D9-B9D5-D8A86B41F37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57" name="月 1956">
          <a:extLst>
            <a:ext uri="{FF2B5EF4-FFF2-40B4-BE49-F238E27FC236}">
              <a16:creationId xmlns:a16="http://schemas.microsoft.com/office/drawing/2014/main" id="{13B0D915-F00D-4D40-8DEA-13DDD7F6767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1958" name="太陽 1957">
          <a:extLst>
            <a:ext uri="{FF2B5EF4-FFF2-40B4-BE49-F238E27FC236}">
              <a16:creationId xmlns:a16="http://schemas.microsoft.com/office/drawing/2014/main" id="{47608246-0A1F-4BBD-ACB0-9B94B3AC9FE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59" name="月 1958">
          <a:extLst>
            <a:ext uri="{FF2B5EF4-FFF2-40B4-BE49-F238E27FC236}">
              <a16:creationId xmlns:a16="http://schemas.microsoft.com/office/drawing/2014/main" id="{FE5299FF-A5BB-4807-9669-DA984B66F38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8</xdr:col>
      <xdr:colOff>5050</xdr:colOff>
      <xdr:row>116</xdr:row>
      <xdr:rowOff>139714</xdr:rowOff>
    </xdr:to>
    <xdr:sp macro="" textlink="">
      <xdr:nvSpPr>
        <xdr:cNvPr id="1960" name="太陽 1959">
          <a:extLst>
            <a:ext uri="{FF2B5EF4-FFF2-40B4-BE49-F238E27FC236}">
              <a16:creationId xmlns:a16="http://schemas.microsoft.com/office/drawing/2014/main" id="{6EFC9677-33D2-4A06-8BE4-B6B5F4A5285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1961" name="月 1960">
          <a:extLst>
            <a:ext uri="{FF2B5EF4-FFF2-40B4-BE49-F238E27FC236}">
              <a16:creationId xmlns:a16="http://schemas.microsoft.com/office/drawing/2014/main" id="{66F76931-82B0-4AF5-A7B6-77AE610DDE7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62" name="太陽 1961">
          <a:extLst>
            <a:ext uri="{FF2B5EF4-FFF2-40B4-BE49-F238E27FC236}">
              <a16:creationId xmlns:a16="http://schemas.microsoft.com/office/drawing/2014/main" id="{84523D8A-90A1-481E-AA55-774D10BCB52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63" name="月 1962">
          <a:extLst>
            <a:ext uri="{FF2B5EF4-FFF2-40B4-BE49-F238E27FC236}">
              <a16:creationId xmlns:a16="http://schemas.microsoft.com/office/drawing/2014/main" id="{0C881648-C306-4029-987E-57AF84E3DFB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64" name="太陽 1963">
          <a:extLst>
            <a:ext uri="{FF2B5EF4-FFF2-40B4-BE49-F238E27FC236}">
              <a16:creationId xmlns:a16="http://schemas.microsoft.com/office/drawing/2014/main" id="{2150F44A-8483-4485-B895-608672654B4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65" name="月 1964">
          <a:extLst>
            <a:ext uri="{FF2B5EF4-FFF2-40B4-BE49-F238E27FC236}">
              <a16:creationId xmlns:a16="http://schemas.microsoft.com/office/drawing/2014/main" id="{FDFC728E-6143-415C-AA92-8D19C1A33F4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66" name="太陽 1965">
          <a:extLst>
            <a:ext uri="{FF2B5EF4-FFF2-40B4-BE49-F238E27FC236}">
              <a16:creationId xmlns:a16="http://schemas.microsoft.com/office/drawing/2014/main" id="{6B8DB08F-9BE6-4525-8CB6-FCB61A10242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67" name="月 1966">
          <a:extLst>
            <a:ext uri="{FF2B5EF4-FFF2-40B4-BE49-F238E27FC236}">
              <a16:creationId xmlns:a16="http://schemas.microsoft.com/office/drawing/2014/main" id="{0DFD136A-0418-4917-B230-C6E5BC8F5DD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68" name="太陽 1967">
          <a:extLst>
            <a:ext uri="{FF2B5EF4-FFF2-40B4-BE49-F238E27FC236}">
              <a16:creationId xmlns:a16="http://schemas.microsoft.com/office/drawing/2014/main" id="{408084D1-2477-4C0A-845E-AF322108E16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69" name="月 1968">
          <a:extLst>
            <a:ext uri="{FF2B5EF4-FFF2-40B4-BE49-F238E27FC236}">
              <a16:creationId xmlns:a16="http://schemas.microsoft.com/office/drawing/2014/main" id="{2D476F6A-8C37-4DE0-8D98-3F04D56202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70" name="太陽 1969">
          <a:extLst>
            <a:ext uri="{FF2B5EF4-FFF2-40B4-BE49-F238E27FC236}">
              <a16:creationId xmlns:a16="http://schemas.microsoft.com/office/drawing/2014/main" id="{559F7FB0-EF96-4069-ACD4-E53EDBA2803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71" name="月 1970">
          <a:extLst>
            <a:ext uri="{FF2B5EF4-FFF2-40B4-BE49-F238E27FC236}">
              <a16:creationId xmlns:a16="http://schemas.microsoft.com/office/drawing/2014/main" id="{477F2026-5273-4433-B2AC-D43AD281064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1972" name="太陽 1971">
          <a:extLst>
            <a:ext uri="{FF2B5EF4-FFF2-40B4-BE49-F238E27FC236}">
              <a16:creationId xmlns:a16="http://schemas.microsoft.com/office/drawing/2014/main" id="{A791D81F-936F-45B2-B278-22247106A40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73" name="月 1972">
          <a:extLst>
            <a:ext uri="{FF2B5EF4-FFF2-40B4-BE49-F238E27FC236}">
              <a16:creationId xmlns:a16="http://schemas.microsoft.com/office/drawing/2014/main" id="{FDAEE3EC-1B05-4132-AB15-804240F8D27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8</xdr:col>
      <xdr:colOff>5050</xdr:colOff>
      <xdr:row>119</xdr:row>
      <xdr:rowOff>139714</xdr:rowOff>
    </xdr:to>
    <xdr:sp macro="" textlink="">
      <xdr:nvSpPr>
        <xdr:cNvPr id="1974" name="太陽 1973">
          <a:extLst>
            <a:ext uri="{FF2B5EF4-FFF2-40B4-BE49-F238E27FC236}">
              <a16:creationId xmlns:a16="http://schemas.microsoft.com/office/drawing/2014/main" id="{F945A25F-1AD5-4564-8618-C1C45606868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1975" name="月 1974">
          <a:extLst>
            <a:ext uri="{FF2B5EF4-FFF2-40B4-BE49-F238E27FC236}">
              <a16:creationId xmlns:a16="http://schemas.microsoft.com/office/drawing/2014/main" id="{0BDF56B6-3282-47F7-9FB1-3CF1CC64735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76" name="太陽 1975">
          <a:extLst>
            <a:ext uri="{FF2B5EF4-FFF2-40B4-BE49-F238E27FC236}">
              <a16:creationId xmlns:a16="http://schemas.microsoft.com/office/drawing/2014/main" id="{C8BA7B58-7ACC-4C8E-ADC9-81CCDBD3DC1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77" name="月 1976">
          <a:extLst>
            <a:ext uri="{FF2B5EF4-FFF2-40B4-BE49-F238E27FC236}">
              <a16:creationId xmlns:a16="http://schemas.microsoft.com/office/drawing/2014/main" id="{1DF36CCE-E2BF-4A62-8D04-EB01E1FC68D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78" name="太陽 1977">
          <a:extLst>
            <a:ext uri="{FF2B5EF4-FFF2-40B4-BE49-F238E27FC236}">
              <a16:creationId xmlns:a16="http://schemas.microsoft.com/office/drawing/2014/main" id="{502F4D1A-F64A-4EE7-AC9B-C3E98CC7F81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79" name="月 1978">
          <a:extLst>
            <a:ext uri="{FF2B5EF4-FFF2-40B4-BE49-F238E27FC236}">
              <a16:creationId xmlns:a16="http://schemas.microsoft.com/office/drawing/2014/main" id="{FF96A1C1-3EE6-40BE-95D8-478DC407DB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80" name="太陽 1979">
          <a:extLst>
            <a:ext uri="{FF2B5EF4-FFF2-40B4-BE49-F238E27FC236}">
              <a16:creationId xmlns:a16="http://schemas.microsoft.com/office/drawing/2014/main" id="{A86309C3-04C5-4249-B23B-E94722183AD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81" name="月 1980">
          <a:extLst>
            <a:ext uri="{FF2B5EF4-FFF2-40B4-BE49-F238E27FC236}">
              <a16:creationId xmlns:a16="http://schemas.microsoft.com/office/drawing/2014/main" id="{F8B4BE11-D67F-46BA-93D2-CC70DD3EF0A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82" name="太陽 1981">
          <a:extLst>
            <a:ext uri="{FF2B5EF4-FFF2-40B4-BE49-F238E27FC236}">
              <a16:creationId xmlns:a16="http://schemas.microsoft.com/office/drawing/2014/main" id="{2DCE22B3-9CFB-4F96-A03A-605464630B7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83" name="月 1982">
          <a:extLst>
            <a:ext uri="{FF2B5EF4-FFF2-40B4-BE49-F238E27FC236}">
              <a16:creationId xmlns:a16="http://schemas.microsoft.com/office/drawing/2014/main" id="{C3B48A33-A57D-42B3-BD6B-3518D735DF1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84" name="太陽 1983">
          <a:extLst>
            <a:ext uri="{FF2B5EF4-FFF2-40B4-BE49-F238E27FC236}">
              <a16:creationId xmlns:a16="http://schemas.microsoft.com/office/drawing/2014/main" id="{5D925640-E363-4A36-8FB1-824D428E60A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85" name="月 1984">
          <a:extLst>
            <a:ext uri="{FF2B5EF4-FFF2-40B4-BE49-F238E27FC236}">
              <a16:creationId xmlns:a16="http://schemas.microsoft.com/office/drawing/2014/main" id="{6B6AC7A4-30DE-4E62-ADE3-6CA9D3A8AE2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1986" name="太陽 1985">
          <a:extLst>
            <a:ext uri="{FF2B5EF4-FFF2-40B4-BE49-F238E27FC236}">
              <a16:creationId xmlns:a16="http://schemas.microsoft.com/office/drawing/2014/main" id="{6E170100-9198-4BE7-94C5-E4B214B3A1E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87" name="月 1986">
          <a:extLst>
            <a:ext uri="{FF2B5EF4-FFF2-40B4-BE49-F238E27FC236}">
              <a16:creationId xmlns:a16="http://schemas.microsoft.com/office/drawing/2014/main" id="{2C4D3FFD-57F6-40BE-91AA-B8B67C8F54E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8</xdr:col>
      <xdr:colOff>5050</xdr:colOff>
      <xdr:row>122</xdr:row>
      <xdr:rowOff>139714</xdr:rowOff>
    </xdr:to>
    <xdr:sp macro="" textlink="">
      <xdr:nvSpPr>
        <xdr:cNvPr id="1988" name="太陽 1987">
          <a:extLst>
            <a:ext uri="{FF2B5EF4-FFF2-40B4-BE49-F238E27FC236}">
              <a16:creationId xmlns:a16="http://schemas.microsoft.com/office/drawing/2014/main" id="{096ED5EA-1D17-438F-AF5A-3FF7C0FDBA0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1989" name="月 1988">
          <a:extLst>
            <a:ext uri="{FF2B5EF4-FFF2-40B4-BE49-F238E27FC236}">
              <a16:creationId xmlns:a16="http://schemas.microsoft.com/office/drawing/2014/main" id="{704F296F-EDF2-4315-B8DC-4E7FBD691AB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1990" name="太陽 1989">
          <a:extLst>
            <a:ext uri="{FF2B5EF4-FFF2-40B4-BE49-F238E27FC236}">
              <a16:creationId xmlns:a16="http://schemas.microsoft.com/office/drawing/2014/main" id="{F1C0850F-4F2B-48EA-AF08-AE738BABF38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1991" name="月 1990">
          <a:extLst>
            <a:ext uri="{FF2B5EF4-FFF2-40B4-BE49-F238E27FC236}">
              <a16:creationId xmlns:a16="http://schemas.microsoft.com/office/drawing/2014/main" id="{426192EA-DECC-4245-A227-CD2D7FA1835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1992" name="太陽 1991">
          <a:extLst>
            <a:ext uri="{FF2B5EF4-FFF2-40B4-BE49-F238E27FC236}">
              <a16:creationId xmlns:a16="http://schemas.microsoft.com/office/drawing/2014/main" id="{2CFBEC70-EBF4-4B95-B015-CBFFD14162C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1993" name="月 1992">
          <a:extLst>
            <a:ext uri="{FF2B5EF4-FFF2-40B4-BE49-F238E27FC236}">
              <a16:creationId xmlns:a16="http://schemas.microsoft.com/office/drawing/2014/main" id="{7FEFB0CF-3F80-4A2A-AD94-0494906266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1994" name="太陽 1993">
          <a:extLst>
            <a:ext uri="{FF2B5EF4-FFF2-40B4-BE49-F238E27FC236}">
              <a16:creationId xmlns:a16="http://schemas.microsoft.com/office/drawing/2014/main" id="{BF3CF459-45D9-4CBD-9288-F3F0CDA7E33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1995" name="月 1994">
          <a:extLst>
            <a:ext uri="{FF2B5EF4-FFF2-40B4-BE49-F238E27FC236}">
              <a16:creationId xmlns:a16="http://schemas.microsoft.com/office/drawing/2014/main" id="{5F97D37E-D6A2-416F-A192-5575E61F373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1996" name="太陽 1995">
          <a:extLst>
            <a:ext uri="{FF2B5EF4-FFF2-40B4-BE49-F238E27FC236}">
              <a16:creationId xmlns:a16="http://schemas.microsoft.com/office/drawing/2014/main" id="{4663B5D6-1B02-4AFD-BA72-66FE01A551B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1997" name="月 1996">
          <a:extLst>
            <a:ext uri="{FF2B5EF4-FFF2-40B4-BE49-F238E27FC236}">
              <a16:creationId xmlns:a16="http://schemas.microsoft.com/office/drawing/2014/main" id="{C61920BF-2F84-4C6D-ACF5-3EFFED019E2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1998" name="太陽 1997">
          <a:extLst>
            <a:ext uri="{FF2B5EF4-FFF2-40B4-BE49-F238E27FC236}">
              <a16:creationId xmlns:a16="http://schemas.microsoft.com/office/drawing/2014/main" id="{8D60DE13-38E9-45CE-918D-E7ECBAEB821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1999" name="月 1998">
          <a:extLst>
            <a:ext uri="{FF2B5EF4-FFF2-40B4-BE49-F238E27FC236}">
              <a16:creationId xmlns:a16="http://schemas.microsoft.com/office/drawing/2014/main" id="{B580891B-0943-4E94-8BA0-6E957BEFCDC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2000" name="太陽 1999">
          <a:extLst>
            <a:ext uri="{FF2B5EF4-FFF2-40B4-BE49-F238E27FC236}">
              <a16:creationId xmlns:a16="http://schemas.microsoft.com/office/drawing/2014/main" id="{A3018F4A-EE4A-431D-85F8-F503696403D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2001" name="月 2000">
          <a:extLst>
            <a:ext uri="{FF2B5EF4-FFF2-40B4-BE49-F238E27FC236}">
              <a16:creationId xmlns:a16="http://schemas.microsoft.com/office/drawing/2014/main" id="{A1876DF8-1653-4107-9889-F9121CD4F44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8</xdr:col>
      <xdr:colOff>5050</xdr:colOff>
      <xdr:row>125</xdr:row>
      <xdr:rowOff>139714</xdr:rowOff>
    </xdr:to>
    <xdr:sp macro="" textlink="">
      <xdr:nvSpPr>
        <xdr:cNvPr id="2002" name="太陽 2001">
          <a:extLst>
            <a:ext uri="{FF2B5EF4-FFF2-40B4-BE49-F238E27FC236}">
              <a16:creationId xmlns:a16="http://schemas.microsoft.com/office/drawing/2014/main" id="{647C4A59-1687-4352-95F3-4BF0675B65C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2003" name="月 2002">
          <a:extLst>
            <a:ext uri="{FF2B5EF4-FFF2-40B4-BE49-F238E27FC236}">
              <a16:creationId xmlns:a16="http://schemas.microsoft.com/office/drawing/2014/main" id="{0CB74FF9-E968-414E-9120-F96024906F9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04" name="太陽 2003">
          <a:extLst>
            <a:ext uri="{FF2B5EF4-FFF2-40B4-BE49-F238E27FC236}">
              <a16:creationId xmlns:a16="http://schemas.microsoft.com/office/drawing/2014/main" id="{B92FB5F4-788A-41A5-A2D7-1B10E3A053D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05" name="月 2004">
          <a:extLst>
            <a:ext uri="{FF2B5EF4-FFF2-40B4-BE49-F238E27FC236}">
              <a16:creationId xmlns:a16="http://schemas.microsoft.com/office/drawing/2014/main" id="{F10AEE88-61BF-4AFE-B417-2BC80F7D9A1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06" name="太陽 2005">
          <a:extLst>
            <a:ext uri="{FF2B5EF4-FFF2-40B4-BE49-F238E27FC236}">
              <a16:creationId xmlns:a16="http://schemas.microsoft.com/office/drawing/2014/main" id="{F904060B-13F9-4851-A776-AA929D2D3B8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07" name="月 2006">
          <a:extLst>
            <a:ext uri="{FF2B5EF4-FFF2-40B4-BE49-F238E27FC236}">
              <a16:creationId xmlns:a16="http://schemas.microsoft.com/office/drawing/2014/main" id="{BC4D8F3F-D805-4E11-9955-0FB84FE5171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08" name="太陽 2007">
          <a:extLst>
            <a:ext uri="{FF2B5EF4-FFF2-40B4-BE49-F238E27FC236}">
              <a16:creationId xmlns:a16="http://schemas.microsoft.com/office/drawing/2014/main" id="{BA5C4D99-CA7D-46D2-9889-1CA9B11A8C1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09" name="月 2008">
          <a:extLst>
            <a:ext uri="{FF2B5EF4-FFF2-40B4-BE49-F238E27FC236}">
              <a16:creationId xmlns:a16="http://schemas.microsoft.com/office/drawing/2014/main" id="{46ACBFEA-A472-42BA-9D10-0E6555167F8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10" name="太陽 2009">
          <a:extLst>
            <a:ext uri="{FF2B5EF4-FFF2-40B4-BE49-F238E27FC236}">
              <a16:creationId xmlns:a16="http://schemas.microsoft.com/office/drawing/2014/main" id="{9A913B2E-C4C0-4D87-8E83-9DDDCBDD5DE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11" name="月 2010">
          <a:extLst>
            <a:ext uri="{FF2B5EF4-FFF2-40B4-BE49-F238E27FC236}">
              <a16:creationId xmlns:a16="http://schemas.microsoft.com/office/drawing/2014/main" id="{1911AE79-630F-4FA9-88BD-333BD0C6B63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12" name="太陽 2011">
          <a:extLst>
            <a:ext uri="{FF2B5EF4-FFF2-40B4-BE49-F238E27FC236}">
              <a16:creationId xmlns:a16="http://schemas.microsoft.com/office/drawing/2014/main" id="{E29BB8F3-BF62-42D1-9967-21300B34681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13" name="月 2012">
          <a:extLst>
            <a:ext uri="{FF2B5EF4-FFF2-40B4-BE49-F238E27FC236}">
              <a16:creationId xmlns:a16="http://schemas.microsoft.com/office/drawing/2014/main" id="{659F4335-BC3B-419F-A69E-B8198E72151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2014" name="太陽 2013">
          <a:extLst>
            <a:ext uri="{FF2B5EF4-FFF2-40B4-BE49-F238E27FC236}">
              <a16:creationId xmlns:a16="http://schemas.microsoft.com/office/drawing/2014/main" id="{978B6563-3AF3-4AFF-A448-07989874A09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15" name="月 2014">
          <a:extLst>
            <a:ext uri="{FF2B5EF4-FFF2-40B4-BE49-F238E27FC236}">
              <a16:creationId xmlns:a16="http://schemas.microsoft.com/office/drawing/2014/main" id="{69DC392A-525E-4AA8-AAA5-701CA7B28B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8</xdr:col>
      <xdr:colOff>5050</xdr:colOff>
      <xdr:row>128</xdr:row>
      <xdr:rowOff>139714</xdr:rowOff>
    </xdr:to>
    <xdr:sp macro="" textlink="">
      <xdr:nvSpPr>
        <xdr:cNvPr id="2016" name="太陽 2015">
          <a:extLst>
            <a:ext uri="{FF2B5EF4-FFF2-40B4-BE49-F238E27FC236}">
              <a16:creationId xmlns:a16="http://schemas.microsoft.com/office/drawing/2014/main" id="{E643DF16-B8B8-49B0-BC23-56B2CB17693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2017" name="月 2016">
          <a:extLst>
            <a:ext uri="{FF2B5EF4-FFF2-40B4-BE49-F238E27FC236}">
              <a16:creationId xmlns:a16="http://schemas.microsoft.com/office/drawing/2014/main" id="{55682567-C4E5-45F9-84A2-6CADF987A70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18" name="太陽 2017">
          <a:extLst>
            <a:ext uri="{FF2B5EF4-FFF2-40B4-BE49-F238E27FC236}">
              <a16:creationId xmlns:a16="http://schemas.microsoft.com/office/drawing/2014/main" id="{0BFA484D-1541-47EE-BCEF-D9ED362019D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19" name="月 2018">
          <a:extLst>
            <a:ext uri="{FF2B5EF4-FFF2-40B4-BE49-F238E27FC236}">
              <a16:creationId xmlns:a16="http://schemas.microsoft.com/office/drawing/2014/main" id="{63DB8C7A-A53C-408C-BF60-E2D071EB3EB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20" name="太陽 2019">
          <a:extLst>
            <a:ext uri="{FF2B5EF4-FFF2-40B4-BE49-F238E27FC236}">
              <a16:creationId xmlns:a16="http://schemas.microsoft.com/office/drawing/2014/main" id="{C4A23BAF-1158-4BC0-BC12-51CF1A775B6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21" name="月 2020">
          <a:extLst>
            <a:ext uri="{FF2B5EF4-FFF2-40B4-BE49-F238E27FC236}">
              <a16:creationId xmlns:a16="http://schemas.microsoft.com/office/drawing/2014/main" id="{106B77F4-71B3-48F1-A43D-B2E5FB46D83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22" name="太陽 2021">
          <a:extLst>
            <a:ext uri="{FF2B5EF4-FFF2-40B4-BE49-F238E27FC236}">
              <a16:creationId xmlns:a16="http://schemas.microsoft.com/office/drawing/2014/main" id="{0079DABE-5096-401F-95B6-9CF15F8278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23" name="月 2022">
          <a:extLst>
            <a:ext uri="{FF2B5EF4-FFF2-40B4-BE49-F238E27FC236}">
              <a16:creationId xmlns:a16="http://schemas.microsoft.com/office/drawing/2014/main" id="{6733BDEE-7138-4650-804E-8C01099F817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24" name="太陽 2023">
          <a:extLst>
            <a:ext uri="{FF2B5EF4-FFF2-40B4-BE49-F238E27FC236}">
              <a16:creationId xmlns:a16="http://schemas.microsoft.com/office/drawing/2014/main" id="{66D2E496-2732-4864-B5D6-EE18F53E051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25" name="月 2024">
          <a:extLst>
            <a:ext uri="{FF2B5EF4-FFF2-40B4-BE49-F238E27FC236}">
              <a16:creationId xmlns:a16="http://schemas.microsoft.com/office/drawing/2014/main" id="{D4863C0B-1D0E-4215-A92E-B307F468BAC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26" name="太陽 2025">
          <a:extLst>
            <a:ext uri="{FF2B5EF4-FFF2-40B4-BE49-F238E27FC236}">
              <a16:creationId xmlns:a16="http://schemas.microsoft.com/office/drawing/2014/main" id="{F754D727-EAB2-4A6D-AA47-98233B87A84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27" name="月 2026">
          <a:extLst>
            <a:ext uri="{FF2B5EF4-FFF2-40B4-BE49-F238E27FC236}">
              <a16:creationId xmlns:a16="http://schemas.microsoft.com/office/drawing/2014/main" id="{DEAA3895-BF0D-43C1-95AB-908775E724F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2028" name="太陽 2027">
          <a:extLst>
            <a:ext uri="{FF2B5EF4-FFF2-40B4-BE49-F238E27FC236}">
              <a16:creationId xmlns:a16="http://schemas.microsoft.com/office/drawing/2014/main" id="{8AB9361F-FE37-43C3-9821-8E14533340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29" name="月 2028">
          <a:extLst>
            <a:ext uri="{FF2B5EF4-FFF2-40B4-BE49-F238E27FC236}">
              <a16:creationId xmlns:a16="http://schemas.microsoft.com/office/drawing/2014/main" id="{8353EC26-28C4-4CB2-985E-1931AF9E26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8</xdr:col>
      <xdr:colOff>5050</xdr:colOff>
      <xdr:row>131</xdr:row>
      <xdr:rowOff>139714</xdr:rowOff>
    </xdr:to>
    <xdr:sp macro="" textlink="">
      <xdr:nvSpPr>
        <xdr:cNvPr id="2030" name="太陽 2029">
          <a:extLst>
            <a:ext uri="{FF2B5EF4-FFF2-40B4-BE49-F238E27FC236}">
              <a16:creationId xmlns:a16="http://schemas.microsoft.com/office/drawing/2014/main" id="{FC8E3A21-1A8A-4994-B7C4-AEE9E3AFAAA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2031" name="月 2030">
          <a:extLst>
            <a:ext uri="{FF2B5EF4-FFF2-40B4-BE49-F238E27FC236}">
              <a16:creationId xmlns:a16="http://schemas.microsoft.com/office/drawing/2014/main" id="{FC5BC12B-E1C6-44D7-AAAE-E21F46E264F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32" name="太陽 2031">
          <a:extLst>
            <a:ext uri="{FF2B5EF4-FFF2-40B4-BE49-F238E27FC236}">
              <a16:creationId xmlns:a16="http://schemas.microsoft.com/office/drawing/2014/main" id="{C84657D0-20C7-4C7C-886C-F980B520AB0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33" name="月 2032">
          <a:extLst>
            <a:ext uri="{FF2B5EF4-FFF2-40B4-BE49-F238E27FC236}">
              <a16:creationId xmlns:a16="http://schemas.microsoft.com/office/drawing/2014/main" id="{5F2EF52A-0A52-4851-808F-8F52B5D46A9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34" name="太陽 2033">
          <a:extLst>
            <a:ext uri="{FF2B5EF4-FFF2-40B4-BE49-F238E27FC236}">
              <a16:creationId xmlns:a16="http://schemas.microsoft.com/office/drawing/2014/main" id="{9F716D17-88A0-4C98-9651-21EBB7A3C33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35" name="月 2034">
          <a:extLst>
            <a:ext uri="{FF2B5EF4-FFF2-40B4-BE49-F238E27FC236}">
              <a16:creationId xmlns:a16="http://schemas.microsoft.com/office/drawing/2014/main" id="{5719300A-E388-496B-B437-4A94506BDD2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36" name="太陽 2035">
          <a:extLst>
            <a:ext uri="{FF2B5EF4-FFF2-40B4-BE49-F238E27FC236}">
              <a16:creationId xmlns:a16="http://schemas.microsoft.com/office/drawing/2014/main" id="{2099689B-9681-43D1-8A4B-E2FDC240A36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37" name="月 2036">
          <a:extLst>
            <a:ext uri="{FF2B5EF4-FFF2-40B4-BE49-F238E27FC236}">
              <a16:creationId xmlns:a16="http://schemas.microsoft.com/office/drawing/2014/main" id="{6A6C0C0D-F4A5-47B7-93F2-636C91B3C5E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38" name="太陽 2037">
          <a:extLst>
            <a:ext uri="{FF2B5EF4-FFF2-40B4-BE49-F238E27FC236}">
              <a16:creationId xmlns:a16="http://schemas.microsoft.com/office/drawing/2014/main" id="{BDB3A648-E071-4669-87CF-5B33CD3542F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39" name="月 2038">
          <a:extLst>
            <a:ext uri="{FF2B5EF4-FFF2-40B4-BE49-F238E27FC236}">
              <a16:creationId xmlns:a16="http://schemas.microsoft.com/office/drawing/2014/main" id="{130ADC06-31F6-4561-B932-8FC56CF1C18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40" name="太陽 2039">
          <a:extLst>
            <a:ext uri="{FF2B5EF4-FFF2-40B4-BE49-F238E27FC236}">
              <a16:creationId xmlns:a16="http://schemas.microsoft.com/office/drawing/2014/main" id="{74466B3F-F7BE-43B1-9C2A-1DA12089907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41" name="月 2040">
          <a:extLst>
            <a:ext uri="{FF2B5EF4-FFF2-40B4-BE49-F238E27FC236}">
              <a16:creationId xmlns:a16="http://schemas.microsoft.com/office/drawing/2014/main" id="{C69C73DD-74CE-4159-8022-1913F27CA6E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2042" name="太陽 2041">
          <a:extLst>
            <a:ext uri="{FF2B5EF4-FFF2-40B4-BE49-F238E27FC236}">
              <a16:creationId xmlns:a16="http://schemas.microsoft.com/office/drawing/2014/main" id="{2FD030E8-2614-4C73-A163-476EAE76E2F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43" name="月 2042">
          <a:extLst>
            <a:ext uri="{FF2B5EF4-FFF2-40B4-BE49-F238E27FC236}">
              <a16:creationId xmlns:a16="http://schemas.microsoft.com/office/drawing/2014/main" id="{78B434F8-4AD2-489D-A3B6-099F09DB714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8</xdr:col>
      <xdr:colOff>5050</xdr:colOff>
      <xdr:row>134</xdr:row>
      <xdr:rowOff>139714</xdr:rowOff>
    </xdr:to>
    <xdr:sp macro="" textlink="">
      <xdr:nvSpPr>
        <xdr:cNvPr id="2044" name="太陽 2043">
          <a:extLst>
            <a:ext uri="{FF2B5EF4-FFF2-40B4-BE49-F238E27FC236}">
              <a16:creationId xmlns:a16="http://schemas.microsoft.com/office/drawing/2014/main" id="{39D8D70B-7846-445C-BBF6-E6286D89BB8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2045" name="月 2044">
          <a:extLst>
            <a:ext uri="{FF2B5EF4-FFF2-40B4-BE49-F238E27FC236}">
              <a16:creationId xmlns:a16="http://schemas.microsoft.com/office/drawing/2014/main" id="{982DA2C8-62FE-4AE5-A942-73D86CB97E7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46" name="太陽 2045">
          <a:extLst>
            <a:ext uri="{FF2B5EF4-FFF2-40B4-BE49-F238E27FC236}">
              <a16:creationId xmlns:a16="http://schemas.microsoft.com/office/drawing/2014/main" id="{CC577398-39AA-4F33-B238-E3E13E56132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47" name="月 2046">
          <a:extLst>
            <a:ext uri="{FF2B5EF4-FFF2-40B4-BE49-F238E27FC236}">
              <a16:creationId xmlns:a16="http://schemas.microsoft.com/office/drawing/2014/main" id="{726A69F6-6F93-4BB4-9887-D820D0AFFF1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48" name="太陽 2047">
          <a:extLst>
            <a:ext uri="{FF2B5EF4-FFF2-40B4-BE49-F238E27FC236}">
              <a16:creationId xmlns:a16="http://schemas.microsoft.com/office/drawing/2014/main" id="{FC3924B6-11AF-46DF-A8EA-04897E7A29E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49" name="月 2048">
          <a:extLst>
            <a:ext uri="{FF2B5EF4-FFF2-40B4-BE49-F238E27FC236}">
              <a16:creationId xmlns:a16="http://schemas.microsoft.com/office/drawing/2014/main" id="{58DA944A-0FAA-4F62-AFC8-BED110E7511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50" name="太陽 2049">
          <a:extLst>
            <a:ext uri="{FF2B5EF4-FFF2-40B4-BE49-F238E27FC236}">
              <a16:creationId xmlns:a16="http://schemas.microsoft.com/office/drawing/2014/main" id="{8E955BB2-594B-4350-B1ED-46A1E8F895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51" name="月 2050">
          <a:extLst>
            <a:ext uri="{FF2B5EF4-FFF2-40B4-BE49-F238E27FC236}">
              <a16:creationId xmlns:a16="http://schemas.microsoft.com/office/drawing/2014/main" id="{822D8201-8F81-4B3A-BB64-9E6D828A9BA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52" name="太陽 2051">
          <a:extLst>
            <a:ext uri="{FF2B5EF4-FFF2-40B4-BE49-F238E27FC236}">
              <a16:creationId xmlns:a16="http://schemas.microsoft.com/office/drawing/2014/main" id="{4F4065C1-7CD8-4F38-8567-546B7FC9AE0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53" name="月 2052">
          <a:extLst>
            <a:ext uri="{FF2B5EF4-FFF2-40B4-BE49-F238E27FC236}">
              <a16:creationId xmlns:a16="http://schemas.microsoft.com/office/drawing/2014/main" id="{E61A1B58-1DB1-4777-AB64-963BCC7FA31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54" name="太陽 2053">
          <a:extLst>
            <a:ext uri="{FF2B5EF4-FFF2-40B4-BE49-F238E27FC236}">
              <a16:creationId xmlns:a16="http://schemas.microsoft.com/office/drawing/2014/main" id="{3BA29F3A-028F-4EC8-8627-C0E70405A6D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55" name="月 2054">
          <a:extLst>
            <a:ext uri="{FF2B5EF4-FFF2-40B4-BE49-F238E27FC236}">
              <a16:creationId xmlns:a16="http://schemas.microsoft.com/office/drawing/2014/main" id="{2A2BDAAB-F279-4647-9ACA-61C002396A2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2056" name="太陽 2055">
          <a:extLst>
            <a:ext uri="{FF2B5EF4-FFF2-40B4-BE49-F238E27FC236}">
              <a16:creationId xmlns:a16="http://schemas.microsoft.com/office/drawing/2014/main" id="{60906A34-D523-4316-9EC5-5CD66E64569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57" name="月 2056">
          <a:extLst>
            <a:ext uri="{FF2B5EF4-FFF2-40B4-BE49-F238E27FC236}">
              <a16:creationId xmlns:a16="http://schemas.microsoft.com/office/drawing/2014/main" id="{40048622-6D7F-4B48-907A-1828B0C8B7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8</xdr:col>
      <xdr:colOff>5050</xdr:colOff>
      <xdr:row>137</xdr:row>
      <xdr:rowOff>139714</xdr:rowOff>
    </xdr:to>
    <xdr:sp macro="" textlink="">
      <xdr:nvSpPr>
        <xdr:cNvPr id="2058" name="太陽 2057">
          <a:extLst>
            <a:ext uri="{FF2B5EF4-FFF2-40B4-BE49-F238E27FC236}">
              <a16:creationId xmlns:a16="http://schemas.microsoft.com/office/drawing/2014/main" id="{303FBDBC-AFCB-44D4-8A24-272478AB350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2059" name="月 2058">
          <a:extLst>
            <a:ext uri="{FF2B5EF4-FFF2-40B4-BE49-F238E27FC236}">
              <a16:creationId xmlns:a16="http://schemas.microsoft.com/office/drawing/2014/main" id="{1C22C07E-A27E-4543-9EEC-972071793B1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60" name="太陽 2059">
          <a:extLst>
            <a:ext uri="{FF2B5EF4-FFF2-40B4-BE49-F238E27FC236}">
              <a16:creationId xmlns:a16="http://schemas.microsoft.com/office/drawing/2014/main" id="{C860B966-E43D-4BBA-A04E-5C9560F69DB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61" name="月 2060">
          <a:extLst>
            <a:ext uri="{FF2B5EF4-FFF2-40B4-BE49-F238E27FC236}">
              <a16:creationId xmlns:a16="http://schemas.microsoft.com/office/drawing/2014/main" id="{7F0831EE-2D0A-4F66-983B-EE0639C50E4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62" name="太陽 2061">
          <a:extLst>
            <a:ext uri="{FF2B5EF4-FFF2-40B4-BE49-F238E27FC236}">
              <a16:creationId xmlns:a16="http://schemas.microsoft.com/office/drawing/2014/main" id="{A5F23D8C-878B-4E45-BF1C-F3418731653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63" name="月 2062">
          <a:extLst>
            <a:ext uri="{FF2B5EF4-FFF2-40B4-BE49-F238E27FC236}">
              <a16:creationId xmlns:a16="http://schemas.microsoft.com/office/drawing/2014/main" id="{5890FBD0-30C0-46EB-AC11-F9D97839FFD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64" name="太陽 2063">
          <a:extLst>
            <a:ext uri="{FF2B5EF4-FFF2-40B4-BE49-F238E27FC236}">
              <a16:creationId xmlns:a16="http://schemas.microsoft.com/office/drawing/2014/main" id="{CE605DC2-AF0E-444E-87D9-5F9B51BBD99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65" name="月 2064">
          <a:extLst>
            <a:ext uri="{FF2B5EF4-FFF2-40B4-BE49-F238E27FC236}">
              <a16:creationId xmlns:a16="http://schemas.microsoft.com/office/drawing/2014/main" id="{3E003A1C-7456-4011-9587-5282EDFAAAD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66" name="太陽 2065">
          <a:extLst>
            <a:ext uri="{FF2B5EF4-FFF2-40B4-BE49-F238E27FC236}">
              <a16:creationId xmlns:a16="http://schemas.microsoft.com/office/drawing/2014/main" id="{36DAC8E1-3E59-40CC-B9FF-E1B758D62FB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67" name="月 2066">
          <a:extLst>
            <a:ext uri="{FF2B5EF4-FFF2-40B4-BE49-F238E27FC236}">
              <a16:creationId xmlns:a16="http://schemas.microsoft.com/office/drawing/2014/main" id="{B19A9BA0-B151-45C8-A5E1-FA995674EB0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68" name="太陽 2067">
          <a:extLst>
            <a:ext uri="{FF2B5EF4-FFF2-40B4-BE49-F238E27FC236}">
              <a16:creationId xmlns:a16="http://schemas.microsoft.com/office/drawing/2014/main" id="{6117B601-6B15-4944-9A6E-780C0DA90C8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69" name="月 2068">
          <a:extLst>
            <a:ext uri="{FF2B5EF4-FFF2-40B4-BE49-F238E27FC236}">
              <a16:creationId xmlns:a16="http://schemas.microsoft.com/office/drawing/2014/main" id="{D79810FA-6517-4C9B-A522-B32EA4DA9DB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2070" name="太陽 2069">
          <a:extLst>
            <a:ext uri="{FF2B5EF4-FFF2-40B4-BE49-F238E27FC236}">
              <a16:creationId xmlns:a16="http://schemas.microsoft.com/office/drawing/2014/main" id="{A13D2BAC-491E-4078-B5EB-D557E0714C2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71" name="月 2070">
          <a:extLst>
            <a:ext uri="{FF2B5EF4-FFF2-40B4-BE49-F238E27FC236}">
              <a16:creationId xmlns:a16="http://schemas.microsoft.com/office/drawing/2014/main" id="{BE2277B8-CDAB-4CE6-AEF2-559C555D115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8</xdr:col>
      <xdr:colOff>5050</xdr:colOff>
      <xdr:row>140</xdr:row>
      <xdr:rowOff>139714</xdr:rowOff>
    </xdr:to>
    <xdr:sp macro="" textlink="">
      <xdr:nvSpPr>
        <xdr:cNvPr id="2072" name="太陽 2071">
          <a:extLst>
            <a:ext uri="{FF2B5EF4-FFF2-40B4-BE49-F238E27FC236}">
              <a16:creationId xmlns:a16="http://schemas.microsoft.com/office/drawing/2014/main" id="{5FCC884A-F26F-4670-886A-FA0BD499296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2073" name="月 2072">
          <a:extLst>
            <a:ext uri="{FF2B5EF4-FFF2-40B4-BE49-F238E27FC236}">
              <a16:creationId xmlns:a16="http://schemas.microsoft.com/office/drawing/2014/main" id="{741C6064-019D-4922-A0E3-9E336E355D1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74" name="太陽 2073">
          <a:extLst>
            <a:ext uri="{FF2B5EF4-FFF2-40B4-BE49-F238E27FC236}">
              <a16:creationId xmlns:a16="http://schemas.microsoft.com/office/drawing/2014/main" id="{55900741-6068-472A-8B95-A2C6B3A42B5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75" name="月 2074">
          <a:extLst>
            <a:ext uri="{FF2B5EF4-FFF2-40B4-BE49-F238E27FC236}">
              <a16:creationId xmlns:a16="http://schemas.microsoft.com/office/drawing/2014/main" id="{854C1525-2ABC-467D-ABCF-88A0838014E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76" name="太陽 2075">
          <a:extLst>
            <a:ext uri="{FF2B5EF4-FFF2-40B4-BE49-F238E27FC236}">
              <a16:creationId xmlns:a16="http://schemas.microsoft.com/office/drawing/2014/main" id="{4919AD57-5829-4270-85B5-B0F28C571B1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77" name="月 2076">
          <a:extLst>
            <a:ext uri="{FF2B5EF4-FFF2-40B4-BE49-F238E27FC236}">
              <a16:creationId xmlns:a16="http://schemas.microsoft.com/office/drawing/2014/main" id="{1B8C4A8E-F797-48C7-B1A7-A2339A2BA3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78" name="太陽 2077">
          <a:extLst>
            <a:ext uri="{FF2B5EF4-FFF2-40B4-BE49-F238E27FC236}">
              <a16:creationId xmlns:a16="http://schemas.microsoft.com/office/drawing/2014/main" id="{E4D3A4C7-26DB-456C-B090-D8FC36242FC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79" name="月 2078">
          <a:extLst>
            <a:ext uri="{FF2B5EF4-FFF2-40B4-BE49-F238E27FC236}">
              <a16:creationId xmlns:a16="http://schemas.microsoft.com/office/drawing/2014/main" id="{D108C35B-1935-494B-B708-7887088C761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80" name="太陽 2079">
          <a:extLst>
            <a:ext uri="{FF2B5EF4-FFF2-40B4-BE49-F238E27FC236}">
              <a16:creationId xmlns:a16="http://schemas.microsoft.com/office/drawing/2014/main" id="{BD10DA83-701C-4D35-8FCB-B7179875AD4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81" name="月 2080">
          <a:extLst>
            <a:ext uri="{FF2B5EF4-FFF2-40B4-BE49-F238E27FC236}">
              <a16:creationId xmlns:a16="http://schemas.microsoft.com/office/drawing/2014/main" id="{C08100EA-3D60-4051-AF67-370450BA2F6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82" name="太陽 2081">
          <a:extLst>
            <a:ext uri="{FF2B5EF4-FFF2-40B4-BE49-F238E27FC236}">
              <a16:creationId xmlns:a16="http://schemas.microsoft.com/office/drawing/2014/main" id="{CC7703F9-15D2-4305-9445-C32EFB58DAB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83" name="月 2082">
          <a:extLst>
            <a:ext uri="{FF2B5EF4-FFF2-40B4-BE49-F238E27FC236}">
              <a16:creationId xmlns:a16="http://schemas.microsoft.com/office/drawing/2014/main" id="{12341191-D60D-4B1E-9FCF-5B882EC75A8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2084" name="太陽 2083">
          <a:extLst>
            <a:ext uri="{FF2B5EF4-FFF2-40B4-BE49-F238E27FC236}">
              <a16:creationId xmlns:a16="http://schemas.microsoft.com/office/drawing/2014/main" id="{42CBA23D-2734-49F5-851B-71FD442C8D3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85" name="月 2084">
          <a:extLst>
            <a:ext uri="{FF2B5EF4-FFF2-40B4-BE49-F238E27FC236}">
              <a16:creationId xmlns:a16="http://schemas.microsoft.com/office/drawing/2014/main" id="{D2BF67EE-C15A-498F-A754-57D7FB4BDCA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8</xdr:col>
      <xdr:colOff>5050</xdr:colOff>
      <xdr:row>143</xdr:row>
      <xdr:rowOff>139714</xdr:rowOff>
    </xdr:to>
    <xdr:sp macro="" textlink="">
      <xdr:nvSpPr>
        <xdr:cNvPr id="2086" name="太陽 2085">
          <a:extLst>
            <a:ext uri="{FF2B5EF4-FFF2-40B4-BE49-F238E27FC236}">
              <a16:creationId xmlns:a16="http://schemas.microsoft.com/office/drawing/2014/main" id="{148B92EF-77C8-489B-94B3-11060EDF180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2087" name="月 2086">
          <a:extLst>
            <a:ext uri="{FF2B5EF4-FFF2-40B4-BE49-F238E27FC236}">
              <a16:creationId xmlns:a16="http://schemas.microsoft.com/office/drawing/2014/main" id="{528C6C21-FB16-4AA7-816A-E459662E337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88" name="太陽 2087">
          <a:extLst>
            <a:ext uri="{FF2B5EF4-FFF2-40B4-BE49-F238E27FC236}">
              <a16:creationId xmlns:a16="http://schemas.microsoft.com/office/drawing/2014/main" id="{598440BD-8766-4649-8589-9E39DAA21F1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89" name="月 2088">
          <a:extLst>
            <a:ext uri="{FF2B5EF4-FFF2-40B4-BE49-F238E27FC236}">
              <a16:creationId xmlns:a16="http://schemas.microsoft.com/office/drawing/2014/main" id="{DE45DC4C-2C8A-46CA-ADDE-071A3E5A42C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90" name="太陽 2089">
          <a:extLst>
            <a:ext uri="{FF2B5EF4-FFF2-40B4-BE49-F238E27FC236}">
              <a16:creationId xmlns:a16="http://schemas.microsoft.com/office/drawing/2014/main" id="{EADDD012-102F-4CF4-979C-BDA0DBC9E98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91" name="月 2090">
          <a:extLst>
            <a:ext uri="{FF2B5EF4-FFF2-40B4-BE49-F238E27FC236}">
              <a16:creationId xmlns:a16="http://schemas.microsoft.com/office/drawing/2014/main" id="{2B4491E1-49AE-48D7-81AF-26E948E6AD6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92" name="太陽 2091">
          <a:extLst>
            <a:ext uri="{FF2B5EF4-FFF2-40B4-BE49-F238E27FC236}">
              <a16:creationId xmlns:a16="http://schemas.microsoft.com/office/drawing/2014/main" id="{FB999A63-FD67-4445-96CD-3026BC71BBC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93" name="月 2092">
          <a:extLst>
            <a:ext uri="{FF2B5EF4-FFF2-40B4-BE49-F238E27FC236}">
              <a16:creationId xmlns:a16="http://schemas.microsoft.com/office/drawing/2014/main" id="{3F98AB13-28F3-4D64-AEBF-5974938BD5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94" name="太陽 2093">
          <a:extLst>
            <a:ext uri="{FF2B5EF4-FFF2-40B4-BE49-F238E27FC236}">
              <a16:creationId xmlns:a16="http://schemas.microsoft.com/office/drawing/2014/main" id="{F64E97DA-2492-4B88-9E4E-318DCE53BDE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95" name="月 2094">
          <a:extLst>
            <a:ext uri="{FF2B5EF4-FFF2-40B4-BE49-F238E27FC236}">
              <a16:creationId xmlns:a16="http://schemas.microsoft.com/office/drawing/2014/main" id="{7C33A5C1-B551-4CD7-81B4-886146FEC32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96" name="太陽 2095">
          <a:extLst>
            <a:ext uri="{FF2B5EF4-FFF2-40B4-BE49-F238E27FC236}">
              <a16:creationId xmlns:a16="http://schemas.microsoft.com/office/drawing/2014/main" id="{2B578BB2-E818-455E-BFB1-B9EA54D91E3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97" name="月 2096">
          <a:extLst>
            <a:ext uri="{FF2B5EF4-FFF2-40B4-BE49-F238E27FC236}">
              <a16:creationId xmlns:a16="http://schemas.microsoft.com/office/drawing/2014/main" id="{E5F8FBF9-ED19-4FD5-A346-4534BA02A9C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2098" name="太陽 2097">
          <a:extLst>
            <a:ext uri="{FF2B5EF4-FFF2-40B4-BE49-F238E27FC236}">
              <a16:creationId xmlns:a16="http://schemas.microsoft.com/office/drawing/2014/main" id="{706B468A-B2D1-44AD-BF60-9DDB8C12A25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099" name="月 2098">
          <a:extLst>
            <a:ext uri="{FF2B5EF4-FFF2-40B4-BE49-F238E27FC236}">
              <a16:creationId xmlns:a16="http://schemas.microsoft.com/office/drawing/2014/main" id="{73890968-EBCD-49BA-9DEE-27C16F47BC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8</xdr:col>
      <xdr:colOff>5050</xdr:colOff>
      <xdr:row>146</xdr:row>
      <xdr:rowOff>139714</xdr:rowOff>
    </xdr:to>
    <xdr:sp macro="" textlink="">
      <xdr:nvSpPr>
        <xdr:cNvPr id="2100" name="太陽 2099">
          <a:extLst>
            <a:ext uri="{FF2B5EF4-FFF2-40B4-BE49-F238E27FC236}">
              <a16:creationId xmlns:a16="http://schemas.microsoft.com/office/drawing/2014/main" id="{4CF6A516-59A4-42E7-8C39-44C464D4BF5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2101" name="月 2100">
          <a:extLst>
            <a:ext uri="{FF2B5EF4-FFF2-40B4-BE49-F238E27FC236}">
              <a16:creationId xmlns:a16="http://schemas.microsoft.com/office/drawing/2014/main" id="{6CB4869D-917B-4ED0-8828-D80909AB4BF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02" name="太陽 2101">
          <a:extLst>
            <a:ext uri="{FF2B5EF4-FFF2-40B4-BE49-F238E27FC236}">
              <a16:creationId xmlns:a16="http://schemas.microsoft.com/office/drawing/2014/main" id="{3027871E-3E75-4761-A184-03A7632E4B0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03" name="月 2102">
          <a:extLst>
            <a:ext uri="{FF2B5EF4-FFF2-40B4-BE49-F238E27FC236}">
              <a16:creationId xmlns:a16="http://schemas.microsoft.com/office/drawing/2014/main" id="{6ACC7323-BCF9-42AA-8F4C-ACF83CB100B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04" name="太陽 2103">
          <a:extLst>
            <a:ext uri="{FF2B5EF4-FFF2-40B4-BE49-F238E27FC236}">
              <a16:creationId xmlns:a16="http://schemas.microsoft.com/office/drawing/2014/main" id="{77A93B95-D055-465E-9B45-5B129EBD156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05" name="月 2104">
          <a:extLst>
            <a:ext uri="{FF2B5EF4-FFF2-40B4-BE49-F238E27FC236}">
              <a16:creationId xmlns:a16="http://schemas.microsoft.com/office/drawing/2014/main" id="{CAD89B34-AD30-4989-928B-D9B70BC512F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06" name="太陽 2105">
          <a:extLst>
            <a:ext uri="{FF2B5EF4-FFF2-40B4-BE49-F238E27FC236}">
              <a16:creationId xmlns:a16="http://schemas.microsoft.com/office/drawing/2014/main" id="{A51EFD6F-B6A0-4B65-93C0-7B03F9AB766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07" name="月 2106">
          <a:extLst>
            <a:ext uri="{FF2B5EF4-FFF2-40B4-BE49-F238E27FC236}">
              <a16:creationId xmlns:a16="http://schemas.microsoft.com/office/drawing/2014/main" id="{68CED8FD-706A-48B6-83D4-01A977D2D4B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08" name="太陽 2107">
          <a:extLst>
            <a:ext uri="{FF2B5EF4-FFF2-40B4-BE49-F238E27FC236}">
              <a16:creationId xmlns:a16="http://schemas.microsoft.com/office/drawing/2014/main" id="{9E94CFC2-316C-4DE5-B544-E966DF93C6B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09" name="月 2108">
          <a:extLst>
            <a:ext uri="{FF2B5EF4-FFF2-40B4-BE49-F238E27FC236}">
              <a16:creationId xmlns:a16="http://schemas.microsoft.com/office/drawing/2014/main" id="{28B9173A-E956-4F44-99DD-03A180D33DA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10" name="太陽 2109">
          <a:extLst>
            <a:ext uri="{FF2B5EF4-FFF2-40B4-BE49-F238E27FC236}">
              <a16:creationId xmlns:a16="http://schemas.microsoft.com/office/drawing/2014/main" id="{C4792639-565D-4DB2-939F-40CCB639A6D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11" name="月 2110">
          <a:extLst>
            <a:ext uri="{FF2B5EF4-FFF2-40B4-BE49-F238E27FC236}">
              <a16:creationId xmlns:a16="http://schemas.microsoft.com/office/drawing/2014/main" id="{9956CE54-6239-4BB1-9E87-4E7FBEE182B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2112" name="太陽 2111">
          <a:extLst>
            <a:ext uri="{FF2B5EF4-FFF2-40B4-BE49-F238E27FC236}">
              <a16:creationId xmlns:a16="http://schemas.microsoft.com/office/drawing/2014/main" id="{DDB4E223-3DA1-4F1B-96E7-1783650F343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13" name="月 2112">
          <a:extLst>
            <a:ext uri="{FF2B5EF4-FFF2-40B4-BE49-F238E27FC236}">
              <a16:creationId xmlns:a16="http://schemas.microsoft.com/office/drawing/2014/main" id="{0D7E93E9-1EBC-4F6C-ABDC-711D18C6B46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8</xdr:col>
      <xdr:colOff>5050</xdr:colOff>
      <xdr:row>149</xdr:row>
      <xdr:rowOff>139714</xdr:rowOff>
    </xdr:to>
    <xdr:sp macro="" textlink="">
      <xdr:nvSpPr>
        <xdr:cNvPr id="2114" name="太陽 2113">
          <a:extLst>
            <a:ext uri="{FF2B5EF4-FFF2-40B4-BE49-F238E27FC236}">
              <a16:creationId xmlns:a16="http://schemas.microsoft.com/office/drawing/2014/main" id="{79D47784-63EF-409F-A418-6A37FBA8876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2115" name="月 2114">
          <a:extLst>
            <a:ext uri="{FF2B5EF4-FFF2-40B4-BE49-F238E27FC236}">
              <a16:creationId xmlns:a16="http://schemas.microsoft.com/office/drawing/2014/main" id="{7ECD598B-0823-4A45-BA4D-C18C524EF0F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16" name="太陽 2115">
          <a:extLst>
            <a:ext uri="{FF2B5EF4-FFF2-40B4-BE49-F238E27FC236}">
              <a16:creationId xmlns:a16="http://schemas.microsoft.com/office/drawing/2014/main" id="{4E58A88E-E835-4F88-BE3F-0FB772782D9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17" name="月 2116">
          <a:extLst>
            <a:ext uri="{FF2B5EF4-FFF2-40B4-BE49-F238E27FC236}">
              <a16:creationId xmlns:a16="http://schemas.microsoft.com/office/drawing/2014/main" id="{711AFF74-F19B-4C13-A248-7E74DA3380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18" name="太陽 2117">
          <a:extLst>
            <a:ext uri="{FF2B5EF4-FFF2-40B4-BE49-F238E27FC236}">
              <a16:creationId xmlns:a16="http://schemas.microsoft.com/office/drawing/2014/main" id="{ECFA67BB-28EC-45BD-AAD5-1FA191C879B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19" name="月 2118">
          <a:extLst>
            <a:ext uri="{FF2B5EF4-FFF2-40B4-BE49-F238E27FC236}">
              <a16:creationId xmlns:a16="http://schemas.microsoft.com/office/drawing/2014/main" id="{CF770B9E-4C60-4E9B-A063-BC266549CA9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20" name="太陽 2119">
          <a:extLst>
            <a:ext uri="{FF2B5EF4-FFF2-40B4-BE49-F238E27FC236}">
              <a16:creationId xmlns:a16="http://schemas.microsoft.com/office/drawing/2014/main" id="{E36D0611-49AA-41A5-AE6E-ABFE4DE810C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21" name="月 2120">
          <a:extLst>
            <a:ext uri="{FF2B5EF4-FFF2-40B4-BE49-F238E27FC236}">
              <a16:creationId xmlns:a16="http://schemas.microsoft.com/office/drawing/2014/main" id="{2170B386-8B44-4C0B-A707-7D66D23B55E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22" name="太陽 2121">
          <a:extLst>
            <a:ext uri="{FF2B5EF4-FFF2-40B4-BE49-F238E27FC236}">
              <a16:creationId xmlns:a16="http://schemas.microsoft.com/office/drawing/2014/main" id="{9CF22965-45E0-4937-A1AF-F238164D606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23" name="月 2122">
          <a:extLst>
            <a:ext uri="{FF2B5EF4-FFF2-40B4-BE49-F238E27FC236}">
              <a16:creationId xmlns:a16="http://schemas.microsoft.com/office/drawing/2014/main" id="{4201F649-B580-4672-ABBF-396AAC63C6F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24" name="太陽 2123">
          <a:extLst>
            <a:ext uri="{FF2B5EF4-FFF2-40B4-BE49-F238E27FC236}">
              <a16:creationId xmlns:a16="http://schemas.microsoft.com/office/drawing/2014/main" id="{EEEE01B7-33FF-46A3-940B-5A607151EAD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25" name="月 2124">
          <a:extLst>
            <a:ext uri="{FF2B5EF4-FFF2-40B4-BE49-F238E27FC236}">
              <a16:creationId xmlns:a16="http://schemas.microsoft.com/office/drawing/2014/main" id="{B4134C64-4622-43C7-B2C1-F8940C7569F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2126" name="太陽 2125">
          <a:extLst>
            <a:ext uri="{FF2B5EF4-FFF2-40B4-BE49-F238E27FC236}">
              <a16:creationId xmlns:a16="http://schemas.microsoft.com/office/drawing/2014/main" id="{B8DF2ED9-9BB1-4709-BA92-62E7731DBE3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27" name="月 2126">
          <a:extLst>
            <a:ext uri="{FF2B5EF4-FFF2-40B4-BE49-F238E27FC236}">
              <a16:creationId xmlns:a16="http://schemas.microsoft.com/office/drawing/2014/main" id="{4EC66F01-2C62-4EBE-A180-6D5DE3E0E66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8</xdr:col>
      <xdr:colOff>5050</xdr:colOff>
      <xdr:row>152</xdr:row>
      <xdr:rowOff>139714</xdr:rowOff>
    </xdr:to>
    <xdr:sp macro="" textlink="">
      <xdr:nvSpPr>
        <xdr:cNvPr id="2128" name="太陽 2127">
          <a:extLst>
            <a:ext uri="{FF2B5EF4-FFF2-40B4-BE49-F238E27FC236}">
              <a16:creationId xmlns:a16="http://schemas.microsoft.com/office/drawing/2014/main" id="{38CF7EE6-3875-4D4F-9611-8838ECBFCB7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2129" name="月 2128">
          <a:extLst>
            <a:ext uri="{FF2B5EF4-FFF2-40B4-BE49-F238E27FC236}">
              <a16:creationId xmlns:a16="http://schemas.microsoft.com/office/drawing/2014/main" id="{AD539A57-ABE6-439B-99DC-CFA5DB5E4D8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30" name="太陽 2129">
          <a:extLst>
            <a:ext uri="{FF2B5EF4-FFF2-40B4-BE49-F238E27FC236}">
              <a16:creationId xmlns:a16="http://schemas.microsoft.com/office/drawing/2014/main" id="{361FC845-1915-487E-BBDB-C68A53B98A8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31" name="月 2130">
          <a:extLst>
            <a:ext uri="{FF2B5EF4-FFF2-40B4-BE49-F238E27FC236}">
              <a16:creationId xmlns:a16="http://schemas.microsoft.com/office/drawing/2014/main" id="{5020E77B-C10E-40C6-926A-2FD076EEA71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32" name="太陽 2131">
          <a:extLst>
            <a:ext uri="{FF2B5EF4-FFF2-40B4-BE49-F238E27FC236}">
              <a16:creationId xmlns:a16="http://schemas.microsoft.com/office/drawing/2014/main" id="{3486E63C-4B48-48E2-88F7-980BDAFBA3F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33" name="月 2132">
          <a:extLst>
            <a:ext uri="{FF2B5EF4-FFF2-40B4-BE49-F238E27FC236}">
              <a16:creationId xmlns:a16="http://schemas.microsoft.com/office/drawing/2014/main" id="{73E38303-37CE-4BFB-805B-C97ADB6343A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34" name="太陽 2133">
          <a:extLst>
            <a:ext uri="{FF2B5EF4-FFF2-40B4-BE49-F238E27FC236}">
              <a16:creationId xmlns:a16="http://schemas.microsoft.com/office/drawing/2014/main" id="{575CEDCF-FF95-49C2-BF2B-AE0C99E57E0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35" name="月 2134">
          <a:extLst>
            <a:ext uri="{FF2B5EF4-FFF2-40B4-BE49-F238E27FC236}">
              <a16:creationId xmlns:a16="http://schemas.microsoft.com/office/drawing/2014/main" id="{88E9B83D-BEE7-4DC3-A649-AC8E29446EA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36" name="太陽 2135">
          <a:extLst>
            <a:ext uri="{FF2B5EF4-FFF2-40B4-BE49-F238E27FC236}">
              <a16:creationId xmlns:a16="http://schemas.microsoft.com/office/drawing/2014/main" id="{7CDF8B60-3E9C-40D2-AF8F-DBBF6921AAB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37" name="月 2136">
          <a:extLst>
            <a:ext uri="{FF2B5EF4-FFF2-40B4-BE49-F238E27FC236}">
              <a16:creationId xmlns:a16="http://schemas.microsoft.com/office/drawing/2014/main" id="{0CCEA6BE-AA69-43B3-B8E8-E23EEA9A049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38" name="太陽 2137">
          <a:extLst>
            <a:ext uri="{FF2B5EF4-FFF2-40B4-BE49-F238E27FC236}">
              <a16:creationId xmlns:a16="http://schemas.microsoft.com/office/drawing/2014/main" id="{8A93FAFA-47AB-4C40-B9C9-6D9A7E45B43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39" name="月 2138">
          <a:extLst>
            <a:ext uri="{FF2B5EF4-FFF2-40B4-BE49-F238E27FC236}">
              <a16:creationId xmlns:a16="http://schemas.microsoft.com/office/drawing/2014/main" id="{3D3DF449-29DD-418B-BB7C-D2FD5D33181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2140" name="太陽 2139">
          <a:extLst>
            <a:ext uri="{FF2B5EF4-FFF2-40B4-BE49-F238E27FC236}">
              <a16:creationId xmlns:a16="http://schemas.microsoft.com/office/drawing/2014/main" id="{514D625C-A3EB-4069-92D5-CB1E1991A95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41" name="月 2140">
          <a:extLst>
            <a:ext uri="{FF2B5EF4-FFF2-40B4-BE49-F238E27FC236}">
              <a16:creationId xmlns:a16="http://schemas.microsoft.com/office/drawing/2014/main" id="{B9733B40-D6C2-4D71-8422-F0280622AEA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8</xdr:col>
      <xdr:colOff>5050</xdr:colOff>
      <xdr:row>155</xdr:row>
      <xdr:rowOff>139714</xdr:rowOff>
    </xdr:to>
    <xdr:sp macro="" textlink="">
      <xdr:nvSpPr>
        <xdr:cNvPr id="2142" name="太陽 2141">
          <a:extLst>
            <a:ext uri="{FF2B5EF4-FFF2-40B4-BE49-F238E27FC236}">
              <a16:creationId xmlns:a16="http://schemas.microsoft.com/office/drawing/2014/main" id="{55D3C2B9-73ED-4C7F-A1F8-C135BD2D49B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2143" name="月 2142">
          <a:extLst>
            <a:ext uri="{FF2B5EF4-FFF2-40B4-BE49-F238E27FC236}">
              <a16:creationId xmlns:a16="http://schemas.microsoft.com/office/drawing/2014/main" id="{3A0455E0-E7BB-46DE-AD3A-B988E87A786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44" name="太陽 2143">
          <a:extLst>
            <a:ext uri="{FF2B5EF4-FFF2-40B4-BE49-F238E27FC236}">
              <a16:creationId xmlns:a16="http://schemas.microsoft.com/office/drawing/2014/main" id="{8A3D8ED8-6A67-4526-9E3F-48C4F3E2284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45" name="月 2144">
          <a:extLst>
            <a:ext uri="{FF2B5EF4-FFF2-40B4-BE49-F238E27FC236}">
              <a16:creationId xmlns:a16="http://schemas.microsoft.com/office/drawing/2014/main" id="{28141D99-38EA-4E98-95EF-B23383B25B5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46" name="太陽 2145">
          <a:extLst>
            <a:ext uri="{FF2B5EF4-FFF2-40B4-BE49-F238E27FC236}">
              <a16:creationId xmlns:a16="http://schemas.microsoft.com/office/drawing/2014/main" id="{AA018BFC-6E86-4A20-8BC5-124AABB5183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47" name="月 2146">
          <a:extLst>
            <a:ext uri="{FF2B5EF4-FFF2-40B4-BE49-F238E27FC236}">
              <a16:creationId xmlns:a16="http://schemas.microsoft.com/office/drawing/2014/main" id="{AF7526CE-7B6D-418C-B0A2-216A9593DAA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48" name="太陽 2147">
          <a:extLst>
            <a:ext uri="{FF2B5EF4-FFF2-40B4-BE49-F238E27FC236}">
              <a16:creationId xmlns:a16="http://schemas.microsoft.com/office/drawing/2014/main" id="{2D4BCB39-F42B-44E7-9305-B1795BFE644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49" name="月 2148">
          <a:extLst>
            <a:ext uri="{FF2B5EF4-FFF2-40B4-BE49-F238E27FC236}">
              <a16:creationId xmlns:a16="http://schemas.microsoft.com/office/drawing/2014/main" id="{5A8F386C-1AC6-41AE-8BDC-F08FE187FA5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50" name="太陽 2149">
          <a:extLst>
            <a:ext uri="{FF2B5EF4-FFF2-40B4-BE49-F238E27FC236}">
              <a16:creationId xmlns:a16="http://schemas.microsoft.com/office/drawing/2014/main" id="{E04AC7C4-738D-4438-A25E-23BCBFEE65F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51" name="月 2150">
          <a:extLst>
            <a:ext uri="{FF2B5EF4-FFF2-40B4-BE49-F238E27FC236}">
              <a16:creationId xmlns:a16="http://schemas.microsoft.com/office/drawing/2014/main" id="{6057D1C1-BA20-49E4-B4E1-A07C520B0E9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52" name="太陽 2151">
          <a:extLst>
            <a:ext uri="{FF2B5EF4-FFF2-40B4-BE49-F238E27FC236}">
              <a16:creationId xmlns:a16="http://schemas.microsoft.com/office/drawing/2014/main" id="{01B92ADC-34E1-48FB-AEB7-1C3D0BFA9CA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53" name="月 2152">
          <a:extLst>
            <a:ext uri="{FF2B5EF4-FFF2-40B4-BE49-F238E27FC236}">
              <a16:creationId xmlns:a16="http://schemas.microsoft.com/office/drawing/2014/main" id="{8AE22EDD-8B9D-4B07-A85B-970FF62EAB3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2154" name="太陽 2153">
          <a:extLst>
            <a:ext uri="{FF2B5EF4-FFF2-40B4-BE49-F238E27FC236}">
              <a16:creationId xmlns:a16="http://schemas.microsoft.com/office/drawing/2014/main" id="{D8FC9F09-0A44-4EE9-9CCC-899A0CC51CA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55" name="月 2154">
          <a:extLst>
            <a:ext uri="{FF2B5EF4-FFF2-40B4-BE49-F238E27FC236}">
              <a16:creationId xmlns:a16="http://schemas.microsoft.com/office/drawing/2014/main" id="{90089CA4-1185-4417-A46B-B2B70E78404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8</xdr:col>
      <xdr:colOff>5050</xdr:colOff>
      <xdr:row>158</xdr:row>
      <xdr:rowOff>139714</xdr:rowOff>
    </xdr:to>
    <xdr:sp macro="" textlink="">
      <xdr:nvSpPr>
        <xdr:cNvPr id="2156" name="太陽 2155">
          <a:extLst>
            <a:ext uri="{FF2B5EF4-FFF2-40B4-BE49-F238E27FC236}">
              <a16:creationId xmlns:a16="http://schemas.microsoft.com/office/drawing/2014/main" id="{4714561C-6779-4E0C-9A88-84B41F4FA29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2157" name="月 2156">
          <a:extLst>
            <a:ext uri="{FF2B5EF4-FFF2-40B4-BE49-F238E27FC236}">
              <a16:creationId xmlns:a16="http://schemas.microsoft.com/office/drawing/2014/main" id="{A15BBA8C-363E-4A89-A905-267828C7337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58" name="太陽 2157">
          <a:extLst>
            <a:ext uri="{FF2B5EF4-FFF2-40B4-BE49-F238E27FC236}">
              <a16:creationId xmlns:a16="http://schemas.microsoft.com/office/drawing/2014/main" id="{BA85DDC1-B21F-42F2-AE9E-3C6BC6F5A51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59" name="月 2158">
          <a:extLst>
            <a:ext uri="{FF2B5EF4-FFF2-40B4-BE49-F238E27FC236}">
              <a16:creationId xmlns:a16="http://schemas.microsoft.com/office/drawing/2014/main" id="{3E433119-8878-46A3-80F0-731487FEE91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60" name="太陽 2159">
          <a:extLst>
            <a:ext uri="{FF2B5EF4-FFF2-40B4-BE49-F238E27FC236}">
              <a16:creationId xmlns:a16="http://schemas.microsoft.com/office/drawing/2014/main" id="{CD1760A9-52F2-44DF-ABAF-5696E9785EF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61" name="月 2160">
          <a:extLst>
            <a:ext uri="{FF2B5EF4-FFF2-40B4-BE49-F238E27FC236}">
              <a16:creationId xmlns:a16="http://schemas.microsoft.com/office/drawing/2014/main" id="{FC22C963-884B-4A69-A181-A304D96A6C0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62" name="太陽 2161">
          <a:extLst>
            <a:ext uri="{FF2B5EF4-FFF2-40B4-BE49-F238E27FC236}">
              <a16:creationId xmlns:a16="http://schemas.microsoft.com/office/drawing/2014/main" id="{793DD62F-925D-4C1C-B2A8-E5D7D26FA89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63" name="月 2162">
          <a:extLst>
            <a:ext uri="{FF2B5EF4-FFF2-40B4-BE49-F238E27FC236}">
              <a16:creationId xmlns:a16="http://schemas.microsoft.com/office/drawing/2014/main" id="{A12FBC61-B658-428D-9A66-DE6D727F44C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64" name="太陽 2163">
          <a:extLst>
            <a:ext uri="{FF2B5EF4-FFF2-40B4-BE49-F238E27FC236}">
              <a16:creationId xmlns:a16="http://schemas.microsoft.com/office/drawing/2014/main" id="{47FD1AF4-35B7-4E7B-9DBB-7286F70AC11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65" name="月 2164">
          <a:extLst>
            <a:ext uri="{FF2B5EF4-FFF2-40B4-BE49-F238E27FC236}">
              <a16:creationId xmlns:a16="http://schemas.microsoft.com/office/drawing/2014/main" id="{F7D84A7F-4D6D-4C3E-8658-07A57638066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66" name="太陽 2165">
          <a:extLst>
            <a:ext uri="{FF2B5EF4-FFF2-40B4-BE49-F238E27FC236}">
              <a16:creationId xmlns:a16="http://schemas.microsoft.com/office/drawing/2014/main" id="{263B7D8C-3EE4-4832-9DE9-E970F7ED8D9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67" name="月 2166">
          <a:extLst>
            <a:ext uri="{FF2B5EF4-FFF2-40B4-BE49-F238E27FC236}">
              <a16:creationId xmlns:a16="http://schemas.microsoft.com/office/drawing/2014/main" id="{F312BD0C-4C5B-424E-BDBD-FF6E1A88B81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2168" name="太陽 2167">
          <a:extLst>
            <a:ext uri="{FF2B5EF4-FFF2-40B4-BE49-F238E27FC236}">
              <a16:creationId xmlns:a16="http://schemas.microsoft.com/office/drawing/2014/main" id="{81100484-081E-4A08-827D-C624D2016BB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69" name="月 2168">
          <a:extLst>
            <a:ext uri="{FF2B5EF4-FFF2-40B4-BE49-F238E27FC236}">
              <a16:creationId xmlns:a16="http://schemas.microsoft.com/office/drawing/2014/main" id="{EC2E2F57-0DE2-4840-9F22-05285290B76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8</xdr:col>
      <xdr:colOff>5050</xdr:colOff>
      <xdr:row>161</xdr:row>
      <xdr:rowOff>139714</xdr:rowOff>
    </xdr:to>
    <xdr:sp macro="" textlink="">
      <xdr:nvSpPr>
        <xdr:cNvPr id="2170" name="太陽 2169">
          <a:extLst>
            <a:ext uri="{FF2B5EF4-FFF2-40B4-BE49-F238E27FC236}">
              <a16:creationId xmlns:a16="http://schemas.microsoft.com/office/drawing/2014/main" id="{D6ACA6F6-A2B8-4AB5-BDD9-89496A3F916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2171" name="月 2170">
          <a:extLst>
            <a:ext uri="{FF2B5EF4-FFF2-40B4-BE49-F238E27FC236}">
              <a16:creationId xmlns:a16="http://schemas.microsoft.com/office/drawing/2014/main" id="{0A30BB9E-D640-4754-903D-5A055339E8D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72" name="太陽 2171">
          <a:extLst>
            <a:ext uri="{FF2B5EF4-FFF2-40B4-BE49-F238E27FC236}">
              <a16:creationId xmlns:a16="http://schemas.microsoft.com/office/drawing/2014/main" id="{72FADF4B-1B2A-486A-85FE-45CB0311C96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73" name="月 2172">
          <a:extLst>
            <a:ext uri="{FF2B5EF4-FFF2-40B4-BE49-F238E27FC236}">
              <a16:creationId xmlns:a16="http://schemas.microsoft.com/office/drawing/2014/main" id="{B2F24C6F-C547-455B-BD7C-6BDD6DB62EA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74" name="太陽 2173">
          <a:extLst>
            <a:ext uri="{FF2B5EF4-FFF2-40B4-BE49-F238E27FC236}">
              <a16:creationId xmlns:a16="http://schemas.microsoft.com/office/drawing/2014/main" id="{0CDB8639-2247-4608-839A-942ADD37E8F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75" name="月 2174">
          <a:extLst>
            <a:ext uri="{FF2B5EF4-FFF2-40B4-BE49-F238E27FC236}">
              <a16:creationId xmlns:a16="http://schemas.microsoft.com/office/drawing/2014/main" id="{D3F26D08-78E1-40A6-A58D-9E07E4E1D70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76" name="太陽 2175">
          <a:extLst>
            <a:ext uri="{FF2B5EF4-FFF2-40B4-BE49-F238E27FC236}">
              <a16:creationId xmlns:a16="http://schemas.microsoft.com/office/drawing/2014/main" id="{86EE2D8D-7EDA-46D2-9B20-1EBEFAC9D1F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77" name="月 2176">
          <a:extLst>
            <a:ext uri="{FF2B5EF4-FFF2-40B4-BE49-F238E27FC236}">
              <a16:creationId xmlns:a16="http://schemas.microsoft.com/office/drawing/2014/main" id="{8FF22733-0C78-4C42-ABB0-783F9A9F815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78" name="太陽 2177">
          <a:extLst>
            <a:ext uri="{FF2B5EF4-FFF2-40B4-BE49-F238E27FC236}">
              <a16:creationId xmlns:a16="http://schemas.microsoft.com/office/drawing/2014/main" id="{E08933EB-D318-4ACD-90CE-1CBF8F30FFB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79" name="月 2178">
          <a:extLst>
            <a:ext uri="{FF2B5EF4-FFF2-40B4-BE49-F238E27FC236}">
              <a16:creationId xmlns:a16="http://schemas.microsoft.com/office/drawing/2014/main" id="{EBE32EDD-F9C6-4B82-812F-322B88C2766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80" name="太陽 2179">
          <a:extLst>
            <a:ext uri="{FF2B5EF4-FFF2-40B4-BE49-F238E27FC236}">
              <a16:creationId xmlns:a16="http://schemas.microsoft.com/office/drawing/2014/main" id="{43E43DE6-FF21-46DA-BC8C-60FB1BC5C90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81" name="月 2180">
          <a:extLst>
            <a:ext uri="{FF2B5EF4-FFF2-40B4-BE49-F238E27FC236}">
              <a16:creationId xmlns:a16="http://schemas.microsoft.com/office/drawing/2014/main" id="{2F6EDB69-D9A5-495E-84F4-96A8DB26171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2182" name="太陽 2181">
          <a:extLst>
            <a:ext uri="{FF2B5EF4-FFF2-40B4-BE49-F238E27FC236}">
              <a16:creationId xmlns:a16="http://schemas.microsoft.com/office/drawing/2014/main" id="{F447F95E-3378-4B02-B499-395EAD9D85E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83" name="月 2182">
          <a:extLst>
            <a:ext uri="{FF2B5EF4-FFF2-40B4-BE49-F238E27FC236}">
              <a16:creationId xmlns:a16="http://schemas.microsoft.com/office/drawing/2014/main" id="{132F6A5A-B6A1-4E58-AAE6-6054A5D587B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8</xdr:col>
      <xdr:colOff>5050</xdr:colOff>
      <xdr:row>164</xdr:row>
      <xdr:rowOff>139714</xdr:rowOff>
    </xdr:to>
    <xdr:sp macro="" textlink="">
      <xdr:nvSpPr>
        <xdr:cNvPr id="2184" name="太陽 2183">
          <a:extLst>
            <a:ext uri="{FF2B5EF4-FFF2-40B4-BE49-F238E27FC236}">
              <a16:creationId xmlns:a16="http://schemas.microsoft.com/office/drawing/2014/main" id="{ACD34A87-71ED-4564-B47B-B99A5FD447E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2185" name="月 2184">
          <a:extLst>
            <a:ext uri="{FF2B5EF4-FFF2-40B4-BE49-F238E27FC236}">
              <a16:creationId xmlns:a16="http://schemas.microsoft.com/office/drawing/2014/main" id="{68327872-9C34-433B-B407-9E87947A323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86" name="太陽 2185">
          <a:extLst>
            <a:ext uri="{FF2B5EF4-FFF2-40B4-BE49-F238E27FC236}">
              <a16:creationId xmlns:a16="http://schemas.microsoft.com/office/drawing/2014/main" id="{4C25139B-E655-4C9C-B6EB-87DD2794B69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87" name="月 2186">
          <a:extLst>
            <a:ext uri="{FF2B5EF4-FFF2-40B4-BE49-F238E27FC236}">
              <a16:creationId xmlns:a16="http://schemas.microsoft.com/office/drawing/2014/main" id="{1D96FA51-5F39-4243-94B8-CBCC58F4357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88" name="太陽 2187">
          <a:extLst>
            <a:ext uri="{FF2B5EF4-FFF2-40B4-BE49-F238E27FC236}">
              <a16:creationId xmlns:a16="http://schemas.microsoft.com/office/drawing/2014/main" id="{C3BE14BC-4377-434C-8A06-589423C2B09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89" name="月 2188">
          <a:extLst>
            <a:ext uri="{FF2B5EF4-FFF2-40B4-BE49-F238E27FC236}">
              <a16:creationId xmlns:a16="http://schemas.microsoft.com/office/drawing/2014/main" id="{CE3F17A0-A34F-4CB0-A362-CE1A0F0DAA8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90" name="太陽 2189">
          <a:extLst>
            <a:ext uri="{FF2B5EF4-FFF2-40B4-BE49-F238E27FC236}">
              <a16:creationId xmlns:a16="http://schemas.microsoft.com/office/drawing/2014/main" id="{62A80C40-59F1-4169-A519-FCAB1EC70CE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91" name="月 2190">
          <a:extLst>
            <a:ext uri="{FF2B5EF4-FFF2-40B4-BE49-F238E27FC236}">
              <a16:creationId xmlns:a16="http://schemas.microsoft.com/office/drawing/2014/main" id="{2492CCF3-8D0C-4517-929A-3EE8857DAAE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92" name="太陽 2191">
          <a:extLst>
            <a:ext uri="{FF2B5EF4-FFF2-40B4-BE49-F238E27FC236}">
              <a16:creationId xmlns:a16="http://schemas.microsoft.com/office/drawing/2014/main" id="{E4917FD6-23D4-4342-B44E-AD2920A660F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93" name="月 2192">
          <a:extLst>
            <a:ext uri="{FF2B5EF4-FFF2-40B4-BE49-F238E27FC236}">
              <a16:creationId xmlns:a16="http://schemas.microsoft.com/office/drawing/2014/main" id="{F51EFA60-696F-46FD-AC09-37156E16315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94" name="太陽 2193">
          <a:extLst>
            <a:ext uri="{FF2B5EF4-FFF2-40B4-BE49-F238E27FC236}">
              <a16:creationId xmlns:a16="http://schemas.microsoft.com/office/drawing/2014/main" id="{490343E3-4ADC-4579-BE73-F4723CA2181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95" name="月 2194">
          <a:extLst>
            <a:ext uri="{FF2B5EF4-FFF2-40B4-BE49-F238E27FC236}">
              <a16:creationId xmlns:a16="http://schemas.microsoft.com/office/drawing/2014/main" id="{237DB13E-BA52-48BF-9995-075C272D616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2196" name="太陽 2195">
          <a:extLst>
            <a:ext uri="{FF2B5EF4-FFF2-40B4-BE49-F238E27FC236}">
              <a16:creationId xmlns:a16="http://schemas.microsoft.com/office/drawing/2014/main" id="{FF07703A-5D6D-4587-857C-1450F1B851B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97" name="月 2196">
          <a:extLst>
            <a:ext uri="{FF2B5EF4-FFF2-40B4-BE49-F238E27FC236}">
              <a16:creationId xmlns:a16="http://schemas.microsoft.com/office/drawing/2014/main" id="{79995706-EB01-4A2C-A369-B6359805225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8</xdr:col>
      <xdr:colOff>5050</xdr:colOff>
      <xdr:row>167</xdr:row>
      <xdr:rowOff>139714</xdr:rowOff>
    </xdr:to>
    <xdr:sp macro="" textlink="">
      <xdr:nvSpPr>
        <xdr:cNvPr id="2198" name="太陽 2197">
          <a:extLst>
            <a:ext uri="{FF2B5EF4-FFF2-40B4-BE49-F238E27FC236}">
              <a16:creationId xmlns:a16="http://schemas.microsoft.com/office/drawing/2014/main" id="{FA665449-A98C-4CB9-A191-9244355BF47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2199" name="月 2198">
          <a:extLst>
            <a:ext uri="{FF2B5EF4-FFF2-40B4-BE49-F238E27FC236}">
              <a16:creationId xmlns:a16="http://schemas.microsoft.com/office/drawing/2014/main" id="{C4948F84-EB43-4F19-8266-8920461AB89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00" name="太陽 2199">
          <a:extLst>
            <a:ext uri="{FF2B5EF4-FFF2-40B4-BE49-F238E27FC236}">
              <a16:creationId xmlns:a16="http://schemas.microsoft.com/office/drawing/2014/main" id="{8D1634A9-12B9-4C23-83CE-3085F2BFE39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01" name="月 2200">
          <a:extLst>
            <a:ext uri="{FF2B5EF4-FFF2-40B4-BE49-F238E27FC236}">
              <a16:creationId xmlns:a16="http://schemas.microsoft.com/office/drawing/2014/main" id="{7E3CCA05-FEFC-44FD-9589-AB575118F36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02" name="太陽 2201">
          <a:extLst>
            <a:ext uri="{FF2B5EF4-FFF2-40B4-BE49-F238E27FC236}">
              <a16:creationId xmlns:a16="http://schemas.microsoft.com/office/drawing/2014/main" id="{ED5EF340-6636-41DA-AFA0-2D8B7885230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03" name="月 2202">
          <a:extLst>
            <a:ext uri="{FF2B5EF4-FFF2-40B4-BE49-F238E27FC236}">
              <a16:creationId xmlns:a16="http://schemas.microsoft.com/office/drawing/2014/main" id="{3253FE53-313C-40F1-A8B8-A606AA1AFEF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04" name="太陽 2203">
          <a:extLst>
            <a:ext uri="{FF2B5EF4-FFF2-40B4-BE49-F238E27FC236}">
              <a16:creationId xmlns:a16="http://schemas.microsoft.com/office/drawing/2014/main" id="{FDE91291-5B5D-47FB-93B1-E311242BD53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05" name="月 2204">
          <a:extLst>
            <a:ext uri="{FF2B5EF4-FFF2-40B4-BE49-F238E27FC236}">
              <a16:creationId xmlns:a16="http://schemas.microsoft.com/office/drawing/2014/main" id="{858DB662-8655-4D8A-A919-D63CEFAE672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06" name="太陽 2205">
          <a:extLst>
            <a:ext uri="{FF2B5EF4-FFF2-40B4-BE49-F238E27FC236}">
              <a16:creationId xmlns:a16="http://schemas.microsoft.com/office/drawing/2014/main" id="{5CE211A6-1382-4118-ACE6-8D9EA501221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07" name="月 2206">
          <a:extLst>
            <a:ext uri="{FF2B5EF4-FFF2-40B4-BE49-F238E27FC236}">
              <a16:creationId xmlns:a16="http://schemas.microsoft.com/office/drawing/2014/main" id="{46F6FF8C-0FF5-488B-A86A-030740E7122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08" name="太陽 2207">
          <a:extLst>
            <a:ext uri="{FF2B5EF4-FFF2-40B4-BE49-F238E27FC236}">
              <a16:creationId xmlns:a16="http://schemas.microsoft.com/office/drawing/2014/main" id="{169CBA4D-45E7-40A6-9779-39DE72A743C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09" name="月 2208">
          <a:extLst>
            <a:ext uri="{FF2B5EF4-FFF2-40B4-BE49-F238E27FC236}">
              <a16:creationId xmlns:a16="http://schemas.microsoft.com/office/drawing/2014/main" id="{F1CBE1D3-E449-448A-AEA1-0D62310FA2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2210" name="太陽 2209">
          <a:extLst>
            <a:ext uri="{FF2B5EF4-FFF2-40B4-BE49-F238E27FC236}">
              <a16:creationId xmlns:a16="http://schemas.microsoft.com/office/drawing/2014/main" id="{97081CB7-7E3D-4771-AABD-9D4B2949AAE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11" name="月 2210">
          <a:extLst>
            <a:ext uri="{FF2B5EF4-FFF2-40B4-BE49-F238E27FC236}">
              <a16:creationId xmlns:a16="http://schemas.microsoft.com/office/drawing/2014/main" id="{2915ACA7-C9D7-49CC-80CA-9044843D66E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8</xdr:col>
      <xdr:colOff>5050</xdr:colOff>
      <xdr:row>170</xdr:row>
      <xdr:rowOff>139714</xdr:rowOff>
    </xdr:to>
    <xdr:sp macro="" textlink="">
      <xdr:nvSpPr>
        <xdr:cNvPr id="2212" name="太陽 2211">
          <a:extLst>
            <a:ext uri="{FF2B5EF4-FFF2-40B4-BE49-F238E27FC236}">
              <a16:creationId xmlns:a16="http://schemas.microsoft.com/office/drawing/2014/main" id="{5D6F2B38-D646-4561-B2B9-609E846E288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2213" name="月 2212">
          <a:extLst>
            <a:ext uri="{FF2B5EF4-FFF2-40B4-BE49-F238E27FC236}">
              <a16:creationId xmlns:a16="http://schemas.microsoft.com/office/drawing/2014/main" id="{7AA4FCDF-9524-4C6A-93F0-C0C661DD205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14" name="太陽 2213">
          <a:extLst>
            <a:ext uri="{FF2B5EF4-FFF2-40B4-BE49-F238E27FC236}">
              <a16:creationId xmlns:a16="http://schemas.microsoft.com/office/drawing/2014/main" id="{07BC264F-54BD-494F-B29B-1B8C645C599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15" name="月 2214">
          <a:extLst>
            <a:ext uri="{FF2B5EF4-FFF2-40B4-BE49-F238E27FC236}">
              <a16:creationId xmlns:a16="http://schemas.microsoft.com/office/drawing/2014/main" id="{A9EBD413-ABAE-4BC1-A134-C55FC6D29C1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16" name="太陽 2215">
          <a:extLst>
            <a:ext uri="{FF2B5EF4-FFF2-40B4-BE49-F238E27FC236}">
              <a16:creationId xmlns:a16="http://schemas.microsoft.com/office/drawing/2014/main" id="{865ED164-217B-402B-8CD3-8378DBAA85A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17" name="月 2216">
          <a:extLst>
            <a:ext uri="{FF2B5EF4-FFF2-40B4-BE49-F238E27FC236}">
              <a16:creationId xmlns:a16="http://schemas.microsoft.com/office/drawing/2014/main" id="{7F98BE57-252D-4C58-93B2-8CDB2A9AF3F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18" name="太陽 2217">
          <a:extLst>
            <a:ext uri="{FF2B5EF4-FFF2-40B4-BE49-F238E27FC236}">
              <a16:creationId xmlns:a16="http://schemas.microsoft.com/office/drawing/2014/main" id="{F4F5E97F-50B9-486F-A5B5-005C81D50C1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19" name="月 2218">
          <a:extLst>
            <a:ext uri="{FF2B5EF4-FFF2-40B4-BE49-F238E27FC236}">
              <a16:creationId xmlns:a16="http://schemas.microsoft.com/office/drawing/2014/main" id="{C2568781-A345-4C3E-8974-B9C2D398806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20" name="太陽 2219">
          <a:extLst>
            <a:ext uri="{FF2B5EF4-FFF2-40B4-BE49-F238E27FC236}">
              <a16:creationId xmlns:a16="http://schemas.microsoft.com/office/drawing/2014/main" id="{641AC38D-1961-45BC-89DA-0D324C56DA5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21" name="月 2220">
          <a:extLst>
            <a:ext uri="{FF2B5EF4-FFF2-40B4-BE49-F238E27FC236}">
              <a16:creationId xmlns:a16="http://schemas.microsoft.com/office/drawing/2014/main" id="{DCD78DAA-F65A-4D8C-B818-17856028634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22" name="太陽 2221">
          <a:extLst>
            <a:ext uri="{FF2B5EF4-FFF2-40B4-BE49-F238E27FC236}">
              <a16:creationId xmlns:a16="http://schemas.microsoft.com/office/drawing/2014/main" id="{2E7A0EED-1626-4B13-881B-741CA1B4C12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23" name="月 2222">
          <a:extLst>
            <a:ext uri="{FF2B5EF4-FFF2-40B4-BE49-F238E27FC236}">
              <a16:creationId xmlns:a16="http://schemas.microsoft.com/office/drawing/2014/main" id="{785BAAF8-4C6A-48E2-9E9A-BCAAE483D52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2224" name="太陽 2223">
          <a:extLst>
            <a:ext uri="{FF2B5EF4-FFF2-40B4-BE49-F238E27FC236}">
              <a16:creationId xmlns:a16="http://schemas.microsoft.com/office/drawing/2014/main" id="{0AAD468E-4BDB-44F5-9772-434F6B0559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25" name="月 2224">
          <a:extLst>
            <a:ext uri="{FF2B5EF4-FFF2-40B4-BE49-F238E27FC236}">
              <a16:creationId xmlns:a16="http://schemas.microsoft.com/office/drawing/2014/main" id="{34C4C9C2-35E1-489B-9F4A-6EA16259B8A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8</xdr:col>
      <xdr:colOff>5050</xdr:colOff>
      <xdr:row>173</xdr:row>
      <xdr:rowOff>139714</xdr:rowOff>
    </xdr:to>
    <xdr:sp macro="" textlink="">
      <xdr:nvSpPr>
        <xdr:cNvPr id="2226" name="太陽 2225">
          <a:extLst>
            <a:ext uri="{FF2B5EF4-FFF2-40B4-BE49-F238E27FC236}">
              <a16:creationId xmlns:a16="http://schemas.microsoft.com/office/drawing/2014/main" id="{D9F42EA5-705C-46B3-A366-56C8314F100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2227" name="月 2226">
          <a:extLst>
            <a:ext uri="{FF2B5EF4-FFF2-40B4-BE49-F238E27FC236}">
              <a16:creationId xmlns:a16="http://schemas.microsoft.com/office/drawing/2014/main" id="{DBC321B8-BE7B-4386-BE39-7D60214E101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28" name="太陽 2227">
          <a:extLst>
            <a:ext uri="{FF2B5EF4-FFF2-40B4-BE49-F238E27FC236}">
              <a16:creationId xmlns:a16="http://schemas.microsoft.com/office/drawing/2014/main" id="{B47B1057-BFCF-4C54-A75E-7D23EEE7DA2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29" name="月 2228">
          <a:extLst>
            <a:ext uri="{FF2B5EF4-FFF2-40B4-BE49-F238E27FC236}">
              <a16:creationId xmlns:a16="http://schemas.microsoft.com/office/drawing/2014/main" id="{B6958D0D-701B-4469-B21E-8C2DD2BDCDD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30" name="太陽 2229">
          <a:extLst>
            <a:ext uri="{FF2B5EF4-FFF2-40B4-BE49-F238E27FC236}">
              <a16:creationId xmlns:a16="http://schemas.microsoft.com/office/drawing/2014/main" id="{AF51D8B7-78AC-49AB-B7F8-B7B60E3A0F9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31" name="月 2230">
          <a:extLst>
            <a:ext uri="{FF2B5EF4-FFF2-40B4-BE49-F238E27FC236}">
              <a16:creationId xmlns:a16="http://schemas.microsoft.com/office/drawing/2014/main" id="{AFBC04F9-FFA8-479A-B06B-ABAAC1E6FF6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32" name="太陽 2231">
          <a:extLst>
            <a:ext uri="{FF2B5EF4-FFF2-40B4-BE49-F238E27FC236}">
              <a16:creationId xmlns:a16="http://schemas.microsoft.com/office/drawing/2014/main" id="{1402B0B0-C549-41D8-B568-0B9ABD1B89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33" name="月 2232">
          <a:extLst>
            <a:ext uri="{FF2B5EF4-FFF2-40B4-BE49-F238E27FC236}">
              <a16:creationId xmlns:a16="http://schemas.microsoft.com/office/drawing/2014/main" id="{46989A26-8051-4C18-A605-A23A5508674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34" name="太陽 2233">
          <a:extLst>
            <a:ext uri="{FF2B5EF4-FFF2-40B4-BE49-F238E27FC236}">
              <a16:creationId xmlns:a16="http://schemas.microsoft.com/office/drawing/2014/main" id="{9ABBBA23-F13C-45FE-AF18-52635A19A57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35" name="月 2234">
          <a:extLst>
            <a:ext uri="{FF2B5EF4-FFF2-40B4-BE49-F238E27FC236}">
              <a16:creationId xmlns:a16="http://schemas.microsoft.com/office/drawing/2014/main" id="{2BE0E707-801C-4D5D-ACA4-D08F459E6A3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36" name="太陽 2235">
          <a:extLst>
            <a:ext uri="{FF2B5EF4-FFF2-40B4-BE49-F238E27FC236}">
              <a16:creationId xmlns:a16="http://schemas.microsoft.com/office/drawing/2014/main" id="{52EF965A-EA50-4F09-9F5F-B8C2F8D7521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37" name="月 2236">
          <a:extLst>
            <a:ext uri="{FF2B5EF4-FFF2-40B4-BE49-F238E27FC236}">
              <a16:creationId xmlns:a16="http://schemas.microsoft.com/office/drawing/2014/main" id="{40933233-5CCF-4B5E-B92F-AD7647709A2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2238" name="太陽 2237">
          <a:extLst>
            <a:ext uri="{FF2B5EF4-FFF2-40B4-BE49-F238E27FC236}">
              <a16:creationId xmlns:a16="http://schemas.microsoft.com/office/drawing/2014/main" id="{CCD209B2-2CDC-436E-BBF3-C92A8169EC3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39" name="月 2238">
          <a:extLst>
            <a:ext uri="{FF2B5EF4-FFF2-40B4-BE49-F238E27FC236}">
              <a16:creationId xmlns:a16="http://schemas.microsoft.com/office/drawing/2014/main" id="{5CF96377-2847-4163-A54F-95C3AC1FE7E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8</xdr:col>
      <xdr:colOff>5050</xdr:colOff>
      <xdr:row>176</xdr:row>
      <xdr:rowOff>139714</xdr:rowOff>
    </xdr:to>
    <xdr:sp macro="" textlink="">
      <xdr:nvSpPr>
        <xdr:cNvPr id="2240" name="太陽 2239">
          <a:extLst>
            <a:ext uri="{FF2B5EF4-FFF2-40B4-BE49-F238E27FC236}">
              <a16:creationId xmlns:a16="http://schemas.microsoft.com/office/drawing/2014/main" id="{A58C14C5-18E2-4B2D-8CF7-09F196C02F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2241" name="月 2240">
          <a:extLst>
            <a:ext uri="{FF2B5EF4-FFF2-40B4-BE49-F238E27FC236}">
              <a16:creationId xmlns:a16="http://schemas.microsoft.com/office/drawing/2014/main" id="{D8BCA011-97E3-41D8-8502-A85AFDB5D10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42" name="太陽 2241">
          <a:extLst>
            <a:ext uri="{FF2B5EF4-FFF2-40B4-BE49-F238E27FC236}">
              <a16:creationId xmlns:a16="http://schemas.microsoft.com/office/drawing/2014/main" id="{64EB8338-EB67-4D8F-AD8F-BFA2E3D94EA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43" name="月 2242">
          <a:extLst>
            <a:ext uri="{FF2B5EF4-FFF2-40B4-BE49-F238E27FC236}">
              <a16:creationId xmlns:a16="http://schemas.microsoft.com/office/drawing/2014/main" id="{6F5AB9E2-F84A-43DF-9CFF-3F525A45C17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44" name="太陽 2243">
          <a:extLst>
            <a:ext uri="{FF2B5EF4-FFF2-40B4-BE49-F238E27FC236}">
              <a16:creationId xmlns:a16="http://schemas.microsoft.com/office/drawing/2014/main" id="{B5BDEA33-6102-4C7A-9070-84E0906371B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45" name="月 2244">
          <a:extLst>
            <a:ext uri="{FF2B5EF4-FFF2-40B4-BE49-F238E27FC236}">
              <a16:creationId xmlns:a16="http://schemas.microsoft.com/office/drawing/2014/main" id="{07507D1C-42E9-4DAF-9CC5-EA1F563385D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46" name="太陽 2245">
          <a:extLst>
            <a:ext uri="{FF2B5EF4-FFF2-40B4-BE49-F238E27FC236}">
              <a16:creationId xmlns:a16="http://schemas.microsoft.com/office/drawing/2014/main" id="{2A158EE4-00C0-416D-BB00-64FDA10FCB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47" name="月 2246">
          <a:extLst>
            <a:ext uri="{FF2B5EF4-FFF2-40B4-BE49-F238E27FC236}">
              <a16:creationId xmlns:a16="http://schemas.microsoft.com/office/drawing/2014/main" id="{EAF8BE13-A6E5-4F92-B986-AF2D9D6340D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48" name="太陽 2247">
          <a:extLst>
            <a:ext uri="{FF2B5EF4-FFF2-40B4-BE49-F238E27FC236}">
              <a16:creationId xmlns:a16="http://schemas.microsoft.com/office/drawing/2014/main" id="{D14FB64C-51D8-4E63-9EE7-EF8A9B9BA47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49" name="月 2248">
          <a:extLst>
            <a:ext uri="{FF2B5EF4-FFF2-40B4-BE49-F238E27FC236}">
              <a16:creationId xmlns:a16="http://schemas.microsoft.com/office/drawing/2014/main" id="{827B045B-E6ED-42C6-A96D-4AF6F9F1A18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50" name="太陽 2249">
          <a:extLst>
            <a:ext uri="{FF2B5EF4-FFF2-40B4-BE49-F238E27FC236}">
              <a16:creationId xmlns:a16="http://schemas.microsoft.com/office/drawing/2014/main" id="{6AFBE1BB-870B-42F5-BCA3-079474D92E4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51" name="月 2250">
          <a:extLst>
            <a:ext uri="{FF2B5EF4-FFF2-40B4-BE49-F238E27FC236}">
              <a16:creationId xmlns:a16="http://schemas.microsoft.com/office/drawing/2014/main" id="{AEB6DBB4-9D6A-42E4-971B-3DC94FBC065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2252" name="太陽 2251">
          <a:extLst>
            <a:ext uri="{FF2B5EF4-FFF2-40B4-BE49-F238E27FC236}">
              <a16:creationId xmlns:a16="http://schemas.microsoft.com/office/drawing/2014/main" id="{2E8D5049-F8B0-4A8F-82A4-DC376430448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53" name="月 2252">
          <a:extLst>
            <a:ext uri="{FF2B5EF4-FFF2-40B4-BE49-F238E27FC236}">
              <a16:creationId xmlns:a16="http://schemas.microsoft.com/office/drawing/2014/main" id="{735B5661-8925-4066-B9B8-718106E5DE5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8</xdr:col>
      <xdr:colOff>5050</xdr:colOff>
      <xdr:row>179</xdr:row>
      <xdr:rowOff>139714</xdr:rowOff>
    </xdr:to>
    <xdr:sp macro="" textlink="">
      <xdr:nvSpPr>
        <xdr:cNvPr id="2254" name="太陽 2253">
          <a:extLst>
            <a:ext uri="{FF2B5EF4-FFF2-40B4-BE49-F238E27FC236}">
              <a16:creationId xmlns:a16="http://schemas.microsoft.com/office/drawing/2014/main" id="{F57F9604-A0A6-485E-B912-4AD5953A45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2255" name="月 2254">
          <a:extLst>
            <a:ext uri="{FF2B5EF4-FFF2-40B4-BE49-F238E27FC236}">
              <a16:creationId xmlns:a16="http://schemas.microsoft.com/office/drawing/2014/main" id="{E4998C3A-EF39-4DC9-A161-B5EB21CC26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56" name="太陽 2255">
          <a:extLst>
            <a:ext uri="{FF2B5EF4-FFF2-40B4-BE49-F238E27FC236}">
              <a16:creationId xmlns:a16="http://schemas.microsoft.com/office/drawing/2014/main" id="{B78645CE-AC8E-4E58-8F4C-4B1D7CAA2F3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57" name="月 2256">
          <a:extLst>
            <a:ext uri="{FF2B5EF4-FFF2-40B4-BE49-F238E27FC236}">
              <a16:creationId xmlns:a16="http://schemas.microsoft.com/office/drawing/2014/main" id="{D608E864-D1F1-4DA8-8212-AF7A1F6E604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58" name="太陽 2257">
          <a:extLst>
            <a:ext uri="{FF2B5EF4-FFF2-40B4-BE49-F238E27FC236}">
              <a16:creationId xmlns:a16="http://schemas.microsoft.com/office/drawing/2014/main" id="{943AA3B4-2501-48F6-819B-89128D5133C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59" name="月 2258">
          <a:extLst>
            <a:ext uri="{FF2B5EF4-FFF2-40B4-BE49-F238E27FC236}">
              <a16:creationId xmlns:a16="http://schemas.microsoft.com/office/drawing/2014/main" id="{F8534CAB-0F8A-4D83-8AC6-16173AABBE7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60" name="太陽 2259">
          <a:extLst>
            <a:ext uri="{FF2B5EF4-FFF2-40B4-BE49-F238E27FC236}">
              <a16:creationId xmlns:a16="http://schemas.microsoft.com/office/drawing/2014/main" id="{21B51BB1-29AA-4947-A27A-5F1E01A1066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61" name="月 2260">
          <a:extLst>
            <a:ext uri="{FF2B5EF4-FFF2-40B4-BE49-F238E27FC236}">
              <a16:creationId xmlns:a16="http://schemas.microsoft.com/office/drawing/2014/main" id="{E1243FAA-D593-46C8-B7A9-7D67A2B4FEF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62" name="太陽 2261">
          <a:extLst>
            <a:ext uri="{FF2B5EF4-FFF2-40B4-BE49-F238E27FC236}">
              <a16:creationId xmlns:a16="http://schemas.microsoft.com/office/drawing/2014/main" id="{5DA43413-B537-4F10-8F5B-B35BB72D48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63" name="月 2262">
          <a:extLst>
            <a:ext uri="{FF2B5EF4-FFF2-40B4-BE49-F238E27FC236}">
              <a16:creationId xmlns:a16="http://schemas.microsoft.com/office/drawing/2014/main" id="{FA54C8E3-56CC-4964-8F85-FBE282684AC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64" name="太陽 2263">
          <a:extLst>
            <a:ext uri="{FF2B5EF4-FFF2-40B4-BE49-F238E27FC236}">
              <a16:creationId xmlns:a16="http://schemas.microsoft.com/office/drawing/2014/main" id="{14395368-9E5F-42C0-8C20-A9D0E4A7FAC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65" name="月 2264">
          <a:extLst>
            <a:ext uri="{FF2B5EF4-FFF2-40B4-BE49-F238E27FC236}">
              <a16:creationId xmlns:a16="http://schemas.microsoft.com/office/drawing/2014/main" id="{EE45E686-D6EC-4920-880E-D3CA7DEF0A8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2266" name="太陽 2265">
          <a:extLst>
            <a:ext uri="{FF2B5EF4-FFF2-40B4-BE49-F238E27FC236}">
              <a16:creationId xmlns:a16="http://schemas.microsoft.com/office/drawing/2014/main" id="{BA655AA5-5502-4E8D-8BA0-6D98B10991A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67" name="月 2266">
          <a:extLst>
            <a:ext uri="{FF2B5EF4-FFF2-40B4-BE49-F238E27FC236}">
              <a16:creationId xmlns:a16="http://schemas.microsoft.com/office/drawing/2014/main" id="{A36F6319-40E0-4126-A8E0-48A57D01A67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8</xdr:col>
      <xdr:colOff>5050</xdr:colOff>
      <xdr:row>182</xdr:row>
      <xdr:rowOff>139714</xdr:rowOff>
    </xdr:to>
    <xdr:sp macro="" textlink="">
      <xdr:nvSpPr>
        <xdr:cNvPr id="2268" name="太陽 2267">
          <a:extLst>
            <a:ext uri="{FF2B5EF4-FFF2-40B4-BE49-F238E27FC236}">
              <a16:creationId xmlns:a16="http://schemas.microsoft.com/office/drawing/2014/main" id="{6D2A0987-B05E-4A8D-A7DF-9F62761BE9E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2269" name="月 2268">
          <a:extLst>
            <a:ext uri="{FF2B5EF4-FFF2-40B4-BE49-F238E27FC236}">
              <a16:creationId xmlns:a16="http://schemas.microsoft.com/office/drawing/2014/main" id="{8CBAD559-38CD-4E17-9391-27CA477611D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70" name="太陽 2269">
          <a:extLst>
            <a:ext uri="{FF2B5EF4-FFF2-40B4-BE49-F238E27FC236}">
              <a16:creationId xmlns:a16="http://schemas.microsoft.com/office/drawing/2014/main" id="{E51B892C-7971-44EB-9EAB-5C4D33EBB88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71" name="月 2270">
          <a:extLst>
            <a:ext uri="{FF2B5EF4-FFF2-40B4-BE49-F238E27FC236}">
              <a16:creationId xmlns:a16="http://schemas.microsoft.com/office/drawing/2014/main" id="{BB610128-9F5E-42E0-A20F-1B94222F9B1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72" name="太陽 2271">
          <a:extLst>
            <a:ext uri="{FF2B5EF4-FFF2-40B4-BE49-F238E27FC236}">
              <a16:creationId xmlns:a16="http://schemas.microsoft.com/office/drawing/2014/main" id="{7496B8C2-1809-48A2-95B6-6145A865FB8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73" name="月 2272">
          <a:extLst>
            <a:ext uri="{FF2B5EF4-FFF2-40B4-BE49-F238E27FC236}">
              <a16:creationId xmlns:a16="http://schemas.microsoft.com/office/drawing/2014/main" id="{B3F402CF-5B96-465D-8125-847316BC1C5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74" name="太陽 2273">
          <a:extLst>
            <a:ext uri="{FF2B5EF4-FFF2-40B4-BE49-F238E27FC236}">
              <a16:creationId xmlns:a16="http://schemas.microsoft.com/office/drawing/2014/main" id="{6C36F2F6-9F47-48DF-AC09-F6F0C095B50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75" name="月 2274">
          <a:extLst>
            <a:ext uri="{FF2B5EF4-FFF2-40B4-BE49-F238E27FC236}">
              <a16:creationId xmlns:a16="http://schemas.microsoft.com/office/drawing/2014/main" id="{F119004A-B969-4076-95E2-AFDB6565480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76" name="太陽 2275">
          <a:extLst>
            <a:ext uri="{FF2B5EF4-FFF2-40B4-BE49-F238E27FC236}">
              <a16:creationId xmlns:a16="http://schemas.microsoft.com/office/drawing/2014/main" id="{0798897F-B16E-4793-9860-E249AA83026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77" name="月 2276">
          <a:extLst>
            <a:ext uri="{FF2B5EF4-FFF2-40B4-BE49-F238E27FC236}">
              <a16:creationId xmlns:a16="http://schemas.microsoft.com/office/drawing/2014/main" id="{FBD55030-EE37-4F43-A1A3-3DCB24E9A6D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78" name="太陽 2277">
          <a:extLst>
            <a:ext uri="{FF2B5EF4-FFF2-40B4-BE49-F238E27FC236}">
              <a16:creationId xmlns:a16="http://schemas.microsoft.com/office/drawing/2014/main" id="{0F163FC2-D339-4EFB-A107-DE771E3BE58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79" name="月 2278">
          <a:extLst>
            <a:ext uri="{FF2B5EF4-FFF2-40B4-BE49-F238E27FC236}">
              <a16:creationId xmlns:a16="http://schemas.microsoft.com/office/drawing/2014/main" id="{134FFD2D-5838-4433-BAC7-3F8654FD2BD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2280" name="太陽 2279">
          <a:extLst>
            <a:ext uri="{FF2B5EF4-FFF2-40B4-BE49-F238E27FC236}">
              <a16:creationId xmlns:a16="http://schemas.microsoft.com/office/drawing/2014/main" id="{B30CFB11-060B-4A34-BA23-8246B959BA3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81" name="月 2280">
          <a:extLst>
            <a:ext uri="{FF2B5EF4-FFF2-40B4-BE49-F238E27FC236}">
              <a16:creationId xmlns:a16="http://schemas.microsoft.com/office/drawing/2014/main" id="{E71744CB-D7B5-479B-BFE8-D1F42D9CBFB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8</xdr:col>
      <xdr:colOff>5050</xdr:colOff>
      <xdr:row>185</xdr:row>
      <xdr:rowOff>139714</xdr:rowOff>
    </xdr:to>
    <xdr:sp macro="" textlink="">
      <xdr:nvSpPr>
        <xdr:cNvPr id="2282" name="太陽 2281">
          <a:extLst>
            <a:ext uri="{FF2B5EF4-FFF2-40B4-BE49-F238E27FC236}">
              <a16:creationId xmlns:a16="http://schemas.microsoft.com/office/drawing/2014/main" id="{43C3717E-CD60-46F6-95A0-809C4F72045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2283" name="月 2282">
          <a:extLst>
            <a:ext uri="{FF2B5EF4-FFF2-40B4-BE49-F238E27FC236}">
              <a16:creationId xmlns:a16="http://schemas.microsoft.com/office/drawing/2014/main" id="{540215C4-F9CC-4305-B801-58A8725EBC6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84" name="太陽 2283">
          <a:extLst>
            <a:ext uri="{FF2B5EF4-FFF2-40B4-BE49-F238E27FC236}">
              <a16:creationId xmlns:a16="http://schemas.microsoft.com/office/drawing/2014/main" id="{71895256-44BC-4B8A-944A-C8C0CE10812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85" name="月 2284">
          <a:extLst>
            <a:ext uri="{FF2B5EF4-FFF2-40B4-BE49-F238E27FC236}">
              <a16:creationId xmlns:a16="http://schemas.microsoft.com/office/drawing/2014/main" id="{9526BA0B-79BD-40FA-AEEC-323F5FE6C3A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86" name="太陽 2285">
          <a:extLst>
            <a:ext uri="{FF2B5EF4-FFF2-40B4-BE49-F238E27FC236}">
              <a16:creationId xmlns:a16="http://schemas.microsoft.com/office/drawing/2014/main" id="{EAC5C642-3F03-4482-A91D-1292E23EB28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87" name="月 2286">
          <a:extLst>
            <a:ext uri="{FF2B5EF4-FFF2-40B4-BE49-F238E27FC236}">
              <a16:creationId xmlns:a16="http://schemas.microsoft.com/office/drawing/2014/main" id="{3B782829-D18E-4B60-A0DF-F71D3A9C088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88" name="太陽 2287">
          <a:extLst>
            <a:ext uri="{FF2B5EF4-FFF2-40B4-BE49-F238E27FC236}">
              <a16:creationId xmlns:a16="http://schemas.microsoft.com/office/drawing/2014/main" id="{822228A2-29E8-4732-8572-F84B315DCC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89" name="月 2288">
          <a:extLst>
            <a:ext uri="{FF2B5EF4-FFF2-40B4-BE49-F238E27FC236}">
              <a16:creationId xmlns:a16="http://schemas.microsoft.com/office/drawing/2014/main" id="{910E97FE-F6CC-4D2E-A0FE-9BCFF88E5DB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90" name="太陽 2289">
          <a:extLst>
            <a:ext uri="{FF2B5EF4-FFF2-40B4-BE49-F238E27FC236}">
              <a16:creationId xmlns:a16="http://schemas.microsoft.com/office/drawing/2014/main" id="{05E42D5D-AD79-480E-9758-F7E11281696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91" name="月 2290">
          <a:extLst>
            <a:ext uri="{FF2B5EF4-FFF2-40B4-BE49-F238E27FC236}">
              <a16:creationId xmlns:a16="http://schemas.microsoft.com/office/drawing/2014/main" id="{038A7388-DA12-42AE-8266-AEBB967DED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92" name="太陽 2291">
          <a:extLst>
            <a:ext uri="{FF2B5EF4-FFF2-40B4-BE49-F238E27FC236}">
              <a16:creationId xmlns:a16="http://schemas.microsoft.com/office/drawing/2014/main" id="{29401AE7-B11A-4C77-93F1-3B530CA9461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93" name="月 2292">
          <a:extLst>
            <a:ext uri="{FF2B5EF4-FFF2-40B4-BE49-F238E27FC236}">
              <a16:creationId xmlns:a16="http://schemas.microsoft.com/office/drawing/2014/main" id="{FB97A2EB-19EA-4482-B4CF-17D17D3B9E3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2294" name="太陽 2293">
          <a:extLst>
            <a:ext uri="{FF2B5EF4-FFF2-40B4-BE49-F238E27FC236}">
              <a16:creationId xmlns:a16="http://schemas.microsoft.com/office/drawing/2014/main" id="{255E1CD3-1873-41FF-981C-C0734127568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95" name="月 2294">
          <a:extLst>
            <a:ext uri="{FF2B5EF4-FFF2-40B4-BE49-F238E27FC236}">
              <a16:creationId xmlns:a16="http://schemas.microsoft.com/office/drawing/2014/main" id="{8F80AEC4-14F7-48E1-89B0-370D9974E56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8</xdr:col>
      <xdr:colOff>5050</xdr:colOff>
      <xdr:row>188</xdr:row>
      <xdr:rowOff>139714</xdr:rowOff>
    </xdr:to>
    <xdr:sp macro="" textlink="">
      <xdr:nvSpPr>
        <xdr:cNvPr id="2296" name="太陽 2295">
          <a:extLst>
            <a:ext uri="{FF2B5EF4-FFF2-40B4-BE49-F238E27FC236}">
              <a16:creationId xmlns:a16="http://schemas.microsoft.com/office/drawing/2014/main" id="{AB096265-257A-440A-8E44-12FD2103C89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2297" name="月 2296">
          <a:extLst>
            <a:ext uri="{FF2B5EF4-FFF2-40B4-BE49-F238E27FC236}">
              <a16:creationId xmlns:a16="http://schemas.microsoft.com/office/drawing/2014/main" id="{CEE389B1-85F5-4602-9AD2-B10927DD0C8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298" name="太陽 2297">
          <a:extLst>
            <a:ext uri="{FF2B5EF4-FFF2-40B4-BE49-F238E27FC236}">
              <a16:creationId xmlns:a16="http://schemas.microsoft.com/office/drawing/2014/main" id="{819AC4BA-6C3B-4930-B250-069BFA127B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299" name="月 2298">
          <a:extLst>
            <a:ext uri="{FF2B5EF4-FFF2-40B4-BE49-F238E27FC236}">
              <a16:creationId xmlns:a16="http://schemas.microsoft.com/office/drawing/2014/main" id="{767920B4-81D6-403B-9099-22FE98E3470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300" name="太陽 2299">
          <a:extLst>
            <a:ext uri="{FF2B5EF4-FFF2-40B4-BE49-F238E27FC236}">
              <a16:creationId xmlns:a16="http://schemas.microsoft.com/office/drawing/2014/main" id="{E634E370-2A39-431F-8C89-D6745006625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01" name="月 2300">
          <a:extLst>
            <a:ext uri="{FF2B5EF4-FFF2-40B4-BE49-F238E27FC236}">
              <a16:creationId xmlns:a16="http://schemas.microsoft.com/office/drawing/2014/main" id="{25D2E2CA-B57B-416A-B383-65FF4770EAA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302" name="太陽 2301">
          <a:extLst>
            <a:ext uri="{FF2B5EF4-FFF2-40B4-BE49-F238E27FC236}">
              <a16:creationId xmlns:a16="http://schemas.microsoft.com/office/drawing/2014/main" id="{F66E7BFB-52DB-4C04-9987-9A6172D86CE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03" name="月 2302">
          <a:extLst>
            <a:ext uri="{FF2B5EF4-FFF2-40B4-BE49-F238E27FC236}">
              <a16:creationId xmlns:a16="http://schemas.microsoft.com/office/drawing/2014/main" id="{915B2DB4-51AD-40BD-AAFF-A0217264E7F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304" name="太陽 2303">
          <a:extLst>
            <a:ext uri="{FF2B5EF4-FFF2-40B4-BE49-F238E27FC236}">
              <a16:creationId xmlns:a16="http://schemas.microsoft.com/office/drawing/2014/main" id="{D8DE8BB4-89AE-44B9-8DD8-A4FFE34B833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05" name="月 2304">
          <a:extLst>
            <a:ext uri="{FF2B5EF4-FFF2-40B4-BE49-F238E27FC236}">
              <a16:creationId xmlns:a16="http://schemas.microsoft.com/office/drawing/2014/main" id="{17CB52A5-2F21-4533-9178-4EC399E7F33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306" name="太陽 2305">
          <a:extLst>
            <a:ext uri="{FF2B5EF4-FFF2-40B4-BE49-F238E27FC236}">
              <a16:creationId xmlns:a16="http://schemas.microsoft.com/office/drawing/2014/main" id="{22DF73BA-DA22-4C44-B5C7-2E39FF4381F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07" name="月 2306">
          <a:extLst>
            <a:ext uri="{FF2B5EF4-FFF2-40B4-BE49-F238E27FC236}">
              <a16:creationId xmlns:a16="http://schemas.microsoft.com/office/drawing/2014/main" id="{3F21A4EB-44C3-4609-9A33-0C45ED83B08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2308" name="太陽 2307">
          <a:extLst>
            <a:ext uri="{FF2B5EF4-FFF2-40B4-BE49-F238E27FC236}">
              <a16:creationId xmlns:a16="http://schemas.microsoft.com/office/drawing/2014/main" id="{37260F37-B719-4955-82E5-36821CD9700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09" name="月 2308">
          <a:extLst>
            <a:ext uri="{FF2B5EF4-FFF2-40B4-BE49-F238E27FC236}">
              <a16:creationId xmlns:a16="http://schemas.microsoft.com/office/drawing/2014/main" id="{EF56F88C-591D-45C2-8AF9-B4E1B377E6C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8</xdr:col>
      <xdr:colOff>5050</xdr:colOff>
      <xdr:row>191</xdr:row>
      <xdr:rowOff>139714</xdr:rowOff>
    </xdr:to>
    <xdr:sp macro="" textlink="">
      <xdr:nvSpPr>
        <xdr:cNvPr id="2310" name="太陽 2309">
          <a:extLst>
            <a:ext uri="{FF2B5EF4-FFF2-40B4-BE49-F238E27FC236}">
              <a16:creationId xmlns:a16="http://schemas.microsoft.com/office/drawing/2014/main" id="{97A4C18B-AC71-48CE-887D-FF7A49341C7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2311" name="月 2310">
          <a:extLst>
            <a:ext uri="{FF2B5EF4-FFF2-40B4-BE49-F238E27FC236}">
              <a16:creationId xmlns:a16="http://schemas.microsoft.com/office/drawing/2014/main" id="{D69FE31B-E73E-444B-8C20-0D3339AB450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12" name="太陽 2311">
          <a:extLst>
            <a:ext uri="{FF2B5EF4-FFF2-40B4-BE49-F238E27FC236}">
              <a16:creationId xmlns:a16="http://schemas.microsoft.com/office/drawing/2014/main" id="{2DE6BF7D-2789-4E75-892D-D537CEA4B84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13" name="月 2312">
          <a:extLst>
            <a:ext uri="{FF2B5EF4-FFF2-40B4-BE49-F238E27FC236}">
              <a16:creationId xmlns:a16="http://schemas.microsoft.com/office/drawing/2014/main" id="{CD31DDBD-1CCD-4E77-B06E-26407D1EEAC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14" name="太陽 2313">
          <a:extLst>
            <a:ext uri="{FF2B5EF4-FFF2-40B4-BE49-F238E27FC236}">
              <a16:creationId xmlns:a16="http://schemas.microsoft.com/office/drawing/2014/main" id="{671B3B71-5ED0-4BEB-A774-821EBFDF6F1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15" name="月 2314">
          <a:extLst>
            <a:ext uri="{FF2B5EF4-FFF2-40B4-BE49-F238E27FC236}">
              <a16:creationId xmlns:a16="http://schemas.microsoft.com/office/drawing/2014/main" id="{C21C090D-CA5E-48B2-8F6A-85B5B7753E6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16" name="太陽 2315">
          <a:extLst>
            <a:ext uri="{FF2B5EF4-FFF2-40B4-BE49-F238E27FC236}">
              <a16:creationId xmlns:a16="http://schemas.microsoft.com/office/drawing/2014/main" id="{697C7DE2-BA11-44FE-ACB8-B66C860264A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17" name="月 2316">
          <a:extLst>
            <a:ext uri="{FF2B5EF4-FFF2-40B4-BE49-F238E27FC236}">
              <a16:creationId xmlns:a16="http://schemas.microsoft.com/office/drawing/2014/main" id="{13A01B17-79C5-4183-9B4A-922DA9795BF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18" name="太陽 2317">
          <a:extLst>
            <a:ext uri="{FF2B5EF4-FFF2-40B4-BE49-F238E27FC236}">
              <a16:creationId xmlns:a16="http://schemas.microsoft.com/office/drawing/2014/main" id="{3C8D41A8-D7E5-438A-9841-6687ADF008D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19" name="月 2318">
          <a:extLst>
            <a:ext uri="{FF2B5EF4-FFF2-40B4-BE49-F238E27FC236}">
              <a16:creationId xmlns:a16="http://schemas.microsoft.com/office/drawing/2014/main" id="{7E7E23EA-279E-44B0-B578-46CFECF2E15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20" name="太陽 2319">
          <a:extLst>
            <a:ext uri="{FF2B5EF4-FFF2-40B4-BE49-F238E27FC236}">
              <a16:creationId xmlns:a16="http://schemas.microsoft.com/office/drawing/2014/main" id="{2D198230-29A8-48E4-8D35-9AB7375C43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21" name="月 2320">
          <a:extLst>
            <a:ext uri="{FF2B5EF4-FFF2-40B4-BE49-F238E27FC236}">
              <a16:creationId xmlns:a16="http://schemas.microsoft.com/office/drawing/2014/main" id="{5D330E5F-DE93-438C-9E72-540EA78F8BA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2322" name="太陽 2321">
          <a:extLst>
            <a:ext uri="{FF2B5EF4-FFF2-40B4-BE49-F238E27FC236}">
              <a16:creationId xmlns:a16="http://schemas.microsoft.com/office/drawing/2014/main" id="{CA0C8F99-3ECA-4770-95F4-A5E619BC769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23" name="月 2322">
          <a:extLst>
            <a:ext uri="{FF2B5EF4-FFF2-40B4-BE49-F238E27FC236}">
              <a16:creationId xmlns:a16="http://schemas.microsoft.com/office/drawing/2014/main" id="{E91B4B75-9BC4-4F11-A904-67450CECFD9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8</xdr:col>
      <xdr:colOff>5050</xdr:colOff>
      <xdr:row>194</xdr:row>
      <xdr:rowOff>139714</xdr:rowOff>
    </xdr:to>
    <xdr:sp macro="" textlink="">
      <xdr:nvSpPr>
        <xdr:cNvPr id="2324" name="太陽 2323">
          <a:extLst>
            <a:ext uri="{FF2B5EF4-FFF2-40B4-BE49-F238E27FC236}">
              <a16:creationId xmlns:a16="http://schemas.microsoft.com/office/drawing/2014/main" id="{6FB476CA-76DA-43CA-A82B-3D1B10DC5C9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2325" name="月 2324">
          <a:extLst>
            <a:ext uri="{FF2B5EF4-FFF2-40B4-BE49-F238E27FC236}">
              <a16:creationId xmlns:a16="http://schemas.microsoft.com/office/drawing/2014/main" id="{E80CE348-1546-4C59-BC2A-5EAC2559634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26" name="太陽 2325">
          <a:extLst>
            <a:ext uri="{FF2B5EF4-FFF2-40B4-BE49-F238E27FC236}">
              <a16:creationId xmlns:a16="http://schemas.microsoft.com/office/drawing/2014/main" id="{61C75FCD-71ED-4AA5-A069-AD3D97BED95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27" name="月 2326">
          <a:extLst>
            <a:ext uri="{FF2B5EF4-FFF2-40B4-BE49-F238E27FC236}">
              <a16:creationId xmlns:a16="http://schemas.microsoft.com/office/drawing/2014/main" id="{F04113BB-C8CC-4068-8BE2-E294E32DF79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28" name="太陽 2327">
          <a:extLst>
            <a:ext uri="{FF2B5EF4-FFF2-40B4-BE49-F238E27FC236}">
              <a16:creationId xmlns:a16="http://schemas.microsoft.com/office/drawing/2014/main" id="{7EAFF0EE-96FF-4739-94E2-773E934958F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29" name="月 2328">
          <a:extLst>
            <a:ext uri="{FF2B5EF4-FFF2-40B4-BE49-F238E27FC236}">
              <a16:creationId xmlns:a16="http://schemas.microsoft.com/office/drawing/2014/main" id="{2963E0F1-E9C4-4D5F-B967-E445BD5A8BD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30" name="太陽 2329">
          <a:extLst>
            <a:ext uri="{FF2B5EF4-FFF2-40B4-BE49-F238E27FC236}">
              <a16:creationId xmlns:a16="http://schemas.microsoft.com/office/drawing/2014/main" id="{62CBC8B7-8060-4261-A22F-BFE22D5FCFE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31" name="月 2330">
          <a:extLst>
            <a:ext uri="{FF2B5EF4-FFF2-40B4-BE49-F238E27FC236}">
              <a16:creationId xmlns:a16="http://schemas.microsoft.com/office/drawing/2014/main" id="{DC641262-462E-4FBF-AB67-C55ACAD6571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32" name="太陽 2331">
          <a:extLst>
            <a:ext uri="{FF2B5EF4-FFF2-40B4-BE49-F238E27FC236}">
              <a16:creationId xmlns:a16="http://schemas.microsoft.com/office/drawing/2014/main" id="{778B8E2E-7798-4668-AA04-36665DA4507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33" name="月 2332">
          <a:extLst>
            <a:ext uri="{FF2B5EF4-FFF2-40B4-BE49-F238E27FC236}">
              <a16:creationId xmlns:a16="http://schemas.microsoft.com/office/drawing/2014/main" id="{9DF62663-03C1-4DD3-AE1B-DAC0D607C2F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34" name="太陽 2333">
          <a:extLst>
            <a:ext uri="{FF2B5EF4-FFF2-40B4-BE49-F238E27FC236}">
              <a16:creationId xmlns:a16="http://schemas.microsoft.com/office/drawing/2014/main" id="{5B7FCD19-40D8-491D-A5EF-7755C06C3B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35" name="月 2334">
          <a:extLst>
            <a:ext uri="{FF2B5EF4-FFF2-40B4-BE49-F238E27FC236}">
              <a16:creationId xmlns:a16="http://schemas.microsoft.com/office/drawing/2014/main" id="{60317D2C-7CFA-4D9F-8E18-FA5821171FF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2336" name="太陽 2335">
          <a:extLst>
            <a:ext uri="{FF2B5EF4-FFF2-40B4-BE49-F238E27FC236}">
              <a16:creationId xmlns:a16="http://schemas.microsoft.com/office/drawing/2014/main" id="{B7319826-2120-4646-B5D8-F5B97516AB1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37" name="月 2336">
          <a:extLst>
            <a:ext uri="{FF2B5EF4-FFF2-40B4-BE49-F238E27FC236}">
              <a16:creationId xmlns:a16="http://schemas.microsoft.com/office/drawing/2014/main" id="{4B577D0A-2C81-423B-B572-D555C1E30E9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8</xdr:col>
      <xdr:colOff>5050</xdr:colOff>
      <xdr:row>197</xdr:row>
      <xdr:rowOff>139714</xdr:rowOff>
    </xdr:to>
    <xdr:sp macro="" textlink="">
      <xdr:nvSpPr>
        <xdr:cNvPr id="2338" name="太陽 2337">
          <a:extLst>
            <a:ext uri="{FF2B5EF4-FFF2-40B4-BE49-F238E27FC236}">
              <a16:creationId xmlns:a16="http://schemas.microsoft.com/office/drawing/2014/main" id="{7C86645B-2F9F-431B-91FB-DDF329E0F5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2339" name="月 2338">
          <a:extLst>
            <a:ext uri="{FF2B5EF4-FFF2-40B4-BE49-F238E27FC236}">
              <a16:creationId xmlns:a16="http://schemas.microsoft.com/office/drawing/2014/main" id="{C1C30E8F-091F-4945-9BF6-EC216EB7BD1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40" name="太陽 2339">
          <a:extLst>
            <a:ext uri="{FF2B5EF4-FFF2-40B4-BE49-F238E27FC236}">
              <a16:creationId xmlns:a16="http://schemas.microsoft.com/office/drawing/2014/main" id="{1A95950C-8E43-4BAE-994D-22D8637D09E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41" name="月 2340">
          <a:extLst>
            <a:ext uri="{FF2B5EF4-FFF2-40B4-BE49-F238E27FC236}">
              <a16:creationId xmlns:a16="http://schemas.microsoft.com/office/drawing/2014/main" id="{4210622B-63F1-4E6E-B294-52D70A5B43F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42" name="太陽 2341">
          <a:extLst>
            <a:ext uri="{FF2B5EF4-FFF2-40B4-BE49-F238E27FC236}">
              <a16:creationId xmlns:a16="http://schemas.microsoft.com/office/drawing/2014/main" id="{6ACAD3D9-FC13-4F3F-90BC-3FA9E1FCAC0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43" name="月 2342">
          <a:extLst>
            <a:ext uri="{FF2B5EF4-FFF2-40B4-BE49-F238E27FC236}">
              <a16:creationId xmlns:a16="http://schemas.microsoft.com/office/drawing/2014/main" id="{254A427A-C6B4-422A-A8B5-934E1F3B66E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44" name="太陽 2343">
          <a:extLst>
            <a:ext uri="{FF2B5EF4-FFF2-40B4-BE49-F238E27FC236}">
              <a16:creationId xmlns:a16="http://schemas.microsoft.com/office/drawing/2014/main" id="{1CBD9046-749F-48F4-A8B1-6AECD6BFF00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45" name="月 2344">
          <a:extLst>
            <a:ext uri="{FF2B5EF4-FFF2-40B4-BE49-F238E27FC236}">
              <a16:creationId xmlns:a16="http://schemas.microsoft.com/office/drawing/2014/main" id="{3DD2B774-BE04-4EA3-8FEB-681509BB16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46" name="太陽 2345">
          <a:extLst>
            <a:ext uri="{FF2B5EF4-FFF2-40B4-BE49-F238E27FC236}">
              <a16:creationId xmlns:a16="http://schemas.microsoft.com/office/drawing/2014/main" id="{746D54BA-47C5-4490-A0A2-08F50B4183A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47" name="月 2346">
          <a:extLst>
            <a:ext uri="{FF2B5EF4-FFF2-40B4-BE49-F238E27FC236}">
              <a16:creationId xmlns:a16="http://schemas.microsoft.com/office/drawing/2014/main" id="{4A0D23C7-F91B-4D82-B8ED-BF30BA9640F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48" name="太陽 2347">
          <a:extLst>
            <a:ext uri="{FF2B5EF4-FFF2-40B4-BE49-F238E27FC236}">
              <a16:creationId xmlns:a16="http://schemas.microsoft.com/office/drawing/2014/main" id="{3AAFA9F1-6C3A-498E-B239-18A1D170972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49" name="月 2348">
          <a:extLst>
            <a:ext uri="{FF2B5EF4-FFF2-40B4-BE49-F238E27FC236}">
              <a16:creationId xmlns:a16="http://schemas.microsoft.com/office/drawing/2014/main" id="{17779D66-97D0-49EB-B037-AA8C7233B56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2350" name="太陽 2349">
          <a:extLst>
            <a:ext uri="{FF2B5EF4-FFF2-40B4-BE49-F238E27FC236}">
              <a16:creationId xmlns:a16="http://schemas.microsoft.com/office/drawing/2014/main" id="{7551B892-1A77-4968-8890-93D7928C0FB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51" name="月 2350">
          <a:extLst>
            <a:ext uri="{FF2B5EF4-FFF2-40B4-BE49-F238E27FC236}">
              <a16:creationId xmlns:a16="http://schemas.microsoft.com/office/drawing/2014/main" id="{1151743B-3CE4-45A1-9BCA-D2A042D963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8</xdr:col>
      <xdr:colOff>5050</xdr:colOff>
      <xdr:row>200</xdr:row>
      <xdr:rowOff>139714</xdr:rowOff>
    </xdr:to>
    <xdr:sp macro="" textlink="">
      <xdr:nvSpPr>
        <xdr:cNvPr id="2352" name="太陽 2351">
          <a:extLst>
            <a:ext uri="{FF2B5EF4-FFF2-40B4-BE49-F238E27FC236}">
              <a16:creationId xmlns:a16="http://schemas.microsoft.com/office/drawing/2014/main" id="{545429C6-5D94-4387-950A-BD72DB5B7F5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2353" name="月 2352">
          <a:extLst>
            <a:ext uri="{FF2B5EF4-FFF2-40B4-BE49-F238E27FC236}">
              <a16:creationId xmlns:a16="http://schemas.microsoft.com/office/drawing/2014/main" id="{5D4802D2-3BEF-4D63-9803-5B16DC98724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54" name="太陽 2353">
          <a:extLst>
            <a:ext uri="{FF2B5EF4-FFF2-40B4-BE49-F238E27FC236}">
              <a16:creationId xmlns:a16="http://schemas.microsoft.com/office/drawing/2014/main" id="{1ABC9162-B07E-4572-B73C-9898ADA90BD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55" name="月 2354">
          <a:extLst>
            <a:ext uri="{FF2B5EF4-FFF2-40B4-BE49-F238E27FC236}">
              <a16:creationId xmlns:a16="http://schemas.microsoft.com/office/drawing/2014/main" id="{7A7FCADB-2FC2-4CB8-8611-B0A59AF4581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56" name="太陽 2355">
          <a:extLst>
            <a:ext uri="{FF2B5EF4-FFF2-40B4-BE49-F238E27FC236}">
              <a16:creationId xmlns:a16="http://schemas.microsoft.com/office/drawing/2014/main" id="{CD361326-67EA-41DA-A169-035D5A2F21B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57" name="月 2356">
          <a:extLst>
            <a:ext uri="{FF2B5EF4-FFF2-40B4-BE49-F238E27FC236}">
              <a16:creationId xmlns:a16="http://schemas.microsoft.com/office/drawing/2014/main" id="{859389FE-62C3-4E6F-A513-C169567F954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58" name="太陽 2357">
          <a:extLst>
            <a:ext uri="{FF2B5EF4-FFF2-40B4-BE49-F238E27FC236}">
              <a16:creationId xmlns:a16="http://schemas.microsoft.com/office/drawing/2014/main" id="{1C34889F-5B4F-4C8B-B778-AAA6084912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59" name="月 2358">
          <a:extLst>
            <a:ext uri="{FF2B5EF4-FFF2-40B4-BE49-F238E27FC236}">
              <a16:creationId xmlns:a16="http://schemas.microsoft.com/office/drawing/2014/main" id="{1CEFF222-58A0-4C27-8B9B-A07F437E428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60" name="太陽 2359">
          <a:extLst>
            <a:ext uri="{FF2B5EF4-FFF2-40B4-BE49-F238E27FC236}">
              <a16:creationId xmlns:a16="http://schemas.microsoft.com/office/drawing/2014/main" id="{FB40A374-7070-4671-92D0-E2111B16C3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61" name="月 2360">
          <a:extLst>
            <a:ext uri="{FF2B5EF4-FFF2-40B4-BE49-F238E27FC236}">
              <a16:creationId xmlns:a16="http://schemas.microsoft.com/office/drawing/2014/main" id="{AF52680C-91DB-4246-812B-69F470819BE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62" name="太陽 2361">
          <a:extLst>
            <a:ext uri="{FF2B5EF4-FFF2-40B4-BE49-F238E27FC236}">
              <a16:creationId xmlns:a16="http://schemas.microsoft.com/office/drawing/2014/main" id="{625148D0-8083-4AE7-B037-B71B1D2508A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63" name="月 2362">
          <a:extLst>
            <a:ext uri="{FF2B5EF4-FFF2-40B4-BE49-F238E27FC236}">
              <a16:creationId xmlns:a16="http://schemas.microsoft.com/office/drawing/2014/main" id="{905E1E27-9D6B-43C6-B9C7-7518BADC663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2364" name="太陽 2363">
          <a:extLst>
            <a:ext uri="{FF2B5EF4-FFF2-40B4-BE49-F238E27FC236}">
              <a16:creationId xmlns:a16="http://schemas.microsoft.com/office/drawing/2014/main" id="{C81D0CED-B9EB-4838-8A44-E511F23BBE2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65" name="月 2364">
          <a:extLst>
            <a:ext uri="{FF2B5EF4-FFF2-40B4-BE49-F238E27FC236}">
              <a16:creationId xmlns:a16="http://schemas.microsoft.com/office/drawing/2014/main" id="{23833930-C9D6-417E-B6C4-F5A0F27337B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8</xdr:col>
      <xdr:colOff>5050</xdr:colOff>
      <xdr:row>203</xdr:row>
      <xdr:rowOff>139714</xdr:rowOff>
    </xdr:to>
    <xdr:sp macro="" textlink="">
      <xdr:nvSpPr>
        <xdr:cNvPr id="2366" name="太陽 2365">
          <a:extLst>
            <a:ext uri="{FF2B5EF4-FFF2-40B4-BE49-F238E27FC236}">
              <a16:creationId xmlns:a16="http://schemas.microsoft.com/office/drawing/2014/main" id="{D16F619F-948E-4B9E-8C21-DB8B27A11EE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2367" name="月 2366">
          <a:extLst>
            <a:ext uri="{FF2B5EF4-FFF2-40B4-BE49-F238E27FC236}">
              <a16:creationId xmlns:a16="http://schemas.microsoft.com/office/drawing/2014/main" id="{AEDED623-518A-48B5-BA28-522BDF1CDED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68" name="太陽 2367">
          <a:extLst>
            <a:ext uri="{FF2B5EF4-FFF2-40B4-BE49-F238E27FC236}">
              <a16:creationId xmlns:a16="http://schemas.microsoft.com/office/drawing/2014/main" id="{004E092F-EC4F-47F0-A71A-98B796C6916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69" name="月 2368">
          <a:extLst>
            <a:ext uri="{FF2B5EF4-FFF2-40B4-BE49-F238E27FC236}">
              <a16:creationId xmlns:a16="http://schemas.microsoft.com/office/drawing/2014/main" id="{CE014368-839D-4E5C-B97E-153A985904E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70" name="太陽 2369">
          <a:extLst>
            <a:ext uri="{FF2B5EF4-FFF2-40B4-BE49-F238E27FC236}">
              <a16:creationId xmlns:a16="http://schemas.microsoft.com/office/drawing/2014/main" id="{B278EDCD-2752-41C6-82C1-4C2201A5170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71" name="月 2370">
          <a:extLst>
            <a:ext uri="{FF2B5EF4-FFF2-40B4-BE49-F238E27FC236}">
              <a16:creationId xmlns:a16="http://schemas.microsoft.com/office/drawing/2014/main" id="{77B03A6D-2BF8-4ADD-A425-90DED6CE2B8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72" name="太陽 2371">
          <a:extLst>
            <a:ext uri="{FF2B5EF4-FFF2-40B4-BE49-F238E27FC236}">
              <a16:creationId xmlns:a16="http://schemas.microsoft.com/office/drawing/2014/main" id="{1C2330B7-8494-40B6-ADAE-90E35C1B313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73" name="月 2372">
          <a:extLst>
            <a:ext uri="{FF2B5EF4-FFF2-40B4-BE49-F238E27FC236}">
              <a16:creationId xmlns:a16="http://schemas.microsoft.com/office/drawing/2014/main" id="{00872397-182C-40C9-AADA-886A410A9FD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74" name="太陽 2373">
          <a:extLst>
            <a:ext uri="{FF2B5EF4-FFF2-40B4-BE49-F238E27FC236}">
              <a16:creationId xmlns:a16="http://schemas.microsoft.com/office/drawing/2014/main" id="{45F86AB7-195B-45EB-B4DE-DD47DB7612A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75" name="月 2374">
          <a:extLst>
            <a:ext uri="{FF2B5EF4-FFF2-40B4-BE49-F238E27FC236}">
              <a16:creationId xmlns:a16="http://schemas.microsoft.com/office/drawing/2014/main" id="{A305C1E9-3C5F-4095-9B2A-72D10AEC487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76" name="太陽 2375">
          <a:extLst>
            <a:ext uri="{FF2B5EF4-FFF2-40B4-BE49-F238E27FC236}">
              <a16:creationId xmlns:a16="http://schemas.microsoft.com/office/drawing/2014/main" id="{6D5EEF23-3403-4FF5-8AF9-80E153AE07F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77" name="月 2376">
          <a:extLst>
            <a:ext uri="{FF2B5EF4-FFF2-40B4-BE49-F238E27FC236}">
              <a16:creationId xmlns:a16="http://schemas.microsoft.com/office/drawing/2014/main" id="{805D8061-97BF-41F6-A1AF-1F6EA4A5F3D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2378" name="太陽 2377">
          <a:extLst>
            <a:ext uri="{FF2B5EF4-FFF2-40B4-BE49-F238E27FC236}">
              <a16:creationId xmlns:a16="http://schemas.microsoft.com/office/drawing/2014/main" id="{C0DDDE88-5E7D-4763-9B07-AA973A9C86D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79" name="月 2378">
          <a:extLst>
            <a:ext uri="{FF2B5EF4-FFF2-40B4-BE49-F238E27FC236}">
              <a16:creationId xmlns:a16="http://schemas.microsoft.com/office/drawing/2014/main" id="{85285E6B-572D-4AC1-B2A2-BE09544844C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8</xdr:col>
      <xdr:colOff>5050</xdr:colOff>
      <xdr:row>206</xdr:row>
      <xdr:rowOff>139714</xdr:rowOff>
    </xdr:to>
    <xdr:sp macro="" textlink="">
      <xdr:nvSpPr>
        <xdr:cNvPr id="2380" name="太陽 2379">
          <a:extLst>
            <a:ext uri="{FF2B5EF4-FFF2-40B4-BE49-F238E27FC236}">
              <a16:creationId xmlns:a16="http://schemas.microsoft.com/office/drawing/2014/main" id="{5B134906-C4CE-48ED-B766-1CDD5BEF107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2381" name="月 2380">
          <a:extLst>
            <a:ext uri="{FF2B5EF4-FFF2-40B4-BE49-F238E27FC236}">
              <a16:creationId xmlns:a16="http://schemas.microsoft.com/office/drawing/2014/main" id="{9D475B4D-D22C-40DC-BE59-1C97A4BB377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82" name="太陽 2381">
          <a:extLst>
            <a:ext uri="{FF2B5EF4-FFF2-40B4-BE49-F238E27FC236}">
              <a16:creationId xmlns:a16="http://schemas.microsoft.com/office/drawing/2014/main" id="{D6535518-B42C-4A08-9E2C-B8C93BADA5D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83" name="月 2382">
          <a:extLst>
            <a:ext uri="{FF2B5EF4-FFF2-40B4-BE49-F238E27FC236}">
              <a16:creationId xmlns:a16="http://schemas.microsoft.com/office/drawing/2014/main" id="{42402C65-7399-4D70-A367-56C689B9007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84" name="太陽 2383">
          <a:extLst>
            <a:ext uri="{FF2B5EF4-FFF2-40B4-BE49-F238E27FC236}">
              <a16:creationId xmlns:a16="http://schemas.microsoft.com/office/drawing/2014/main" id="{BD1A4D4F-0C1D-4622-B5D2-35837D624BC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85" name="月 2384">
          <a:extLst>
            <a:ext uri="{FF2B5EF4-FFF2-40B4-BE49-F238E27FC236}">
              <a16:creationId xmlns:a16="http://schemas.microsoft.com/office/drawing/2014/main" id="{3DD5D7FC-5776-4F5E-A46B-7FF63ECFA6D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86" name="太陽 2385">
          <a:extLst>
            <a:ext uri="{FF2B5EF4-FFF2-40B4-BE49-F238E27FC236}">
              <a16:creationId xmlns:a16="http://schemas.microsoft.com/office/drawing/2014/main" id="{20332207-88B6-44C9-B931-8DEFF35BECF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87" name="月 2386">
          <a:extLst>
            <a:ext uri="{FF2B5EF4-FFF2-40B4-BE49-F238E27FC236}">
              <a16:creationId xmlns:a16="http://schemas.microsoft.com/office/drawing/2014/main" id="{390D2A62-6AD2-4A0D-AE11-1F32B0E398E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88" name="太陽 2387">
          <a:extLst>
            <a:ext uri="{FF2B5EF4-FFF2-40B4-BE49-F238E27FC236}">
              <a16:creationId xmlns:a16="http://schemas.microsoft.com/office/drawing/2014/main" id="{EA65D743-0555-4247-9E89-4844360D5A4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89" name="月 2388">
          <a:extLst>
            <a:ext uri="{FF2B5EF4-FFF2-40B4-BE49-F238E27FC236}">
              <a16:creationId xmlns:a16="http://schemas.microsoft.com/office/drawing/2014/main" id="{F127BB24-FA70-4E7C-BA7D-0B768B4581C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90" name="太陽 2389">
          <a:extLst>
            <a:ext uri="{FF2B5EF4-FFF2-40B4-BE49-F238E27FC236}">
              <a16:creationId xmlns:a16="http://schemas.microsoft.com/office/drawing/2014/main" id="{8CC1ED0D-4778-40F5-B598-0756933EEAC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91" name="月 2390">
          <a:extLst>
            <a:ext uri="{FF2B5EF4-FFF2-40B4-BE49-F238E27FC236}">
              <a16:creationId xmlns:a16="http://schemas.microsoft.com/office/drawing/2014/main" id="{D983782C-EF34-4BB0-B229-E29F1E89A30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2392" name="太陽 2391">
          <a:extLst>
            <a:ext uri="{FF2B5EF4-FFF2-40B4-BE49-F238E27FC236}">
              <a16:creationId xmlns:a16="http://schemas.microsoft.com/office/drawing/2014/main" id="{E3F4D7DA-3960-4A76-9181-CF7838AD74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93" name="月 2392">
          <a:extLst>
            <a:ext uri="{FF2B5EF4-FFF2-40B4-BE49-F238E27FC236}">
              <a16:creationId xmlns:a16="http://schemas.microsoft.com/office/drawing/2014/main" id="{144A3008-6F01-420C-8708-443FA812BC6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8</xdr:col>
      <xdr:colOff>5050</xdr:colOff>
      <xdr:row>209</xdr:row>
      <xdr:rowOff>139714</xdr:rowOff>
    </xdr:to>
    <xdr:sp macro="" textlink="">
      <xdr:nvSpPr>
        <xdr:cNvPr id="2394" name="太陽 2393">
          <a:extLst>
            <a:ext uri="{FF2B5EF4-FFF2-40B4-BE49-F238E27FC236}">
              <a16:creationId xmlns:a16="http://schemas.microsoft.com/office/drawing/2014/main" id="{225D848C-655B-456C-9D8D-AE027D7350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2395" name="月 2394">
          <a:extLst>
            <a:ext uri="{FF2B5EF4-FFF2-40B4-BE49-F238E27FC236}">
              <a16:creationId xmlns:a16="http://schemas.microsoft.com/office/drawing/2014/main" id="{DAFE0337-E18C-4FD9-A751-34A97E421F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396" name="太陽 2395">
          <a:extLst>
            <a:ext uri="{FF2B5EF4-FFF2-40B4-BE49-F238E27FC236}">
              <a16:creationId xmlns:a16="http://schemas.microsoft.com/office/drawing/2014/main" id="{3A54640E-17A3-4FEF-86C9-6F04EA325C0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397" name="月 2396">
          <a:extLst>
            <a:ext uri="{FF2B5EF4-FFF2-40B4-BE49-F238E27FC236}">
              <a16:creationId xmlns:a16="http://schemas.microsoft.com/office/drawing/2014/main" id="{785FF4DE-C2EB-4525-8EAC-A452132526A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398" name="太陽 2397">
          <a:extLst>
            <a:ext uri="{FF2B5EF4-FFF2-40B4-BE49-F238E27FC236}">
              <a16:creationId xmlns:a16="http://schemas.microsoft.com/office/drawing/2014/main" id="{0156E65E-4B1A-46AB-BA8C-2F2EDA788C2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399" name="月 2398">
          <a:extLst>
            <a:ext uri="{FF2B5EF4-FFF2-40B4-BE49-F238E27FC236}">
              <a16:creationId xmlns:a16="http://schemas.microsoft.com/office/drawing/2014/main" id="{AFAAA6BD-B841-43E7-A8F8-345EB0B8F09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400" name="太陽 2399">
          <a:extLst>
            <a:ext uri="{FF2B5EF4-FFF2-40B4-BE49-F238E27FC236}">
              <a16:creationId xmlns:a16="http://schemas.microsoft.com/office/drawing/2014/main" id="{A84694BC-3500-4656-BD00-F3A2C9A8256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401" name="月 2400">
          <a:extLst>
            <a:ext uri="{FF2B5EF4-FFF2-40B4-BE49-F238E27FC236}">
              <a16:creationId xmlns:a16="http://schemas.microsoft.com/office/drawing/2014/main" id="{3B73FDD8-7A03-41AA-9932-CEA5664374E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402" name="太陽 2401">
          <a:extLst>
            <a:ext uri="{FF2B5EF4-FFF2-40B4-BE49-F238E27FC236}">
              <a16:creationId xmlns:a16="http://schemas.microsoft.com/office/drawing/2014/main" id="{EEB36B8E-0DCD-4D6B-B66C-50B5E96FE47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403" name="月 2402">
          <a:extLst>
            <a:ext uri="{FF2B5EF4-FFF2-40B4-BE49-F238E27FC236}">
              <a16:creationId xmlns:a16="http://schemas.microsoft.com/office/drawing/2014/main" id="{14BC29A8-BD8E-45F6-A02A-FA869A45EC3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404" name="太陽 2403">
          <a:extLst>
            <a:ext uri="{FF2B5EF4-FFF2-40B4-BE49-F238E27FC236}">
              <a16:creationId xmlns:a16="http://schemas.microsoft.com/office/drawing/2014/main" id="{CCF38D68-DF19-416E-844A-A5BA7F1AE6B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405" name="月 2404">
          <a:extLst>
            <a:ext uri="{FF2B5EF4-FFF2-40B4-BE49-F238E27FC236}">
              <a16:creationId xmlns:a16="http://schemas.microsoft.com/office/drawing/2014/main" id="{0076F713-B41B-4D6D-AB8E-4B443601897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2406" name="太陽 2405">
          <a:extLst>
            <a:ext uri="{FF2B5EF4-FFF2-40B4-BE49-F238E27FC236}">
              <a16:creationId xmlns:a16="http://schemas.microsoft.com/office/drawing/2014/main" id="{95FE4623-4C54-4B0B-9DD6-06160645BA4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407" name="月 2406">
          <a:extLst>
            <a:ext uri="{FF2B5EF4-FFF2-40B4-BE49-F238E27FC236}">
              <a16:creationId xmlns:a16="http://schemas.microsoft.com/office/drawing/2014/main" id="{0AB8D723-384F-4ACA-90C4-ECD0489AF38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8</xdr:col>
      <xdr:colOff>5050</xdr:colOff>
      <xdr:row>212</xdr:row>
      <xdr:rowOff>139714</xdr:rowOff>
    </xdr:to>
    <xdr:sp macro="" textlink="">
      <xdr:nvSpPr>
        <xdr:cNvPr id="2408" name="太陽 2407">
          <a:extLst>
            <a:ext uri="{FF2B5EF4-FFF2-40B4-BE49-F238E27FC236}">
              <a16:creationId xmlns:a16="http://schemas.microsoft.com/office/drawing/2014/main" id="{D78CB333-2FC3-4F31-8470-06A6E9AB942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2409" name="月 2408">
          <a:extLst>
            <a:ext uri="{FF2B5EF4-FFF2-40B4-BE49-F238E27FC236}">
              <a16:creationId xmlns:a16="http://schemas.microsoft.com/office/drawing/2014/main" id="{21939A27-165D-43A8-A084-B61F6AC7EB2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10" name="太陽 2409">
          <a:extLst>
            <a:ext uri="{FF2B5EF4-FFF2-40B4-BE49-F238E27FC236}">
              <a16:creationId xmlns:a16="http://schemas.microsoft.com/office/drawing/2014/main" id="{F9678572-F6D0-481D-B6C7-2602C3AE9C9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11" name="月 2410">
          <a:extLst>
            <a:ext uri="{FF2B5EF4-FFF2-40B4-BE49-F238E27FC236}">
              <a16:creationId xmlns:a16="http://schemas.microsoft.com/office/drawing/2014/main" id="{1B0B13CD-FD08-42C0-BC45-EFD8C0DF03D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12" name="太陽 2411">
          <a:extLst>
            <a:ext uri="{FF2B5EF4-FFF2-40B4-BE49-F238E27FC236}">
              <a16:creationId xmlns:a16="http://schemas.microsoft.com/office/drawing/2014/main" id="{7B016531-10E7-4788-B00B-610FFD6FB49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13" name="月 2412">
          <a:extLst>
            <a:ext uri="{FF2B5EF4-FFF2-40B4-BE49-F238E27FC236}">
              <a16:creationId xmlns:a16="http://schemas.microsoft.com/office/drawing/2014/main" id="{84B5CAEA-CFE0-452D-81E3-C4C679E24DF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14" name="太陽 2413">
          <a:extLst>
            <a:ext uri="{FF2B5EF4-FFF2-40B4-BE49-F238E27FC236}">
              <a16:creationId xmlns:a16="http://schemas.microsoft.com/office/drawing/2014/main" id="{6C66AC48-A644-4307-9C34-E13EBF46C10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15" name="月 2414">
          <a:extLst>
            <a:ext uri="{FF2B5EF4-FFF2-40B4-BE49-F238E27FC236}">
              <a16:creationId xmlns:a16="http://schemas.microsoft.com/office/drawing/2014/main" id="{04E40999-C55D-4E0F-A138-354CB50979D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16" name="太陽 2415">
          <a:extLst>
            <a:ext uri="{FF2B5EF4-FFF2-40B4-BE49-F238E27FC236}">
              <a16:creationId xmlns:a16="http://schemas.microsoft.com/office/drawing/2014/main" id="{FC4F130E-617D-4AC3-85A6-2D573E05710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17" name="月 2416">
          <a:extLst>
            <a:ext uri="{FF2B5EF4-FFF2-40B4-BE49-F238E27FC236}">
              <a16:creationId xmlns:a16="http://schemas.microsoft.com/office/drawing/2014/main" id="{5E0C64C7-26EC-484D-9341-6B1C5F339FA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18" name="太陽 2417">
          <a:extLst>
            <a:ext uri="{FF2B5EF4-FFF2-40B4-BE49-F238E27FC236}">
              <a16:creationId xmlns:a16="http://schemas.microsoft.com/office/drawing/2014/main" id="{3C98EFD7-1B40-4C22-8F94-C43468216EF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19" name="月 2418">
          <a:extLst>
            <a:ext uri="{FF2B5EF4-FFF2-40B4-BE49-F238E27FC236}">
              <a16:creationId xmlns:a16="http://schemas.microsoft.com/office/drawing/2014/main" id="{BE01BB4E-09DA-4D2A-9B49-924D06589C3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2420" name="太陽 2419">
          <a:extLst>
            <a:ext uri="{FF2B5EF4-FFF2-40B4-BE49-F238E27FC236}">
              <a16:creationId xmlns:a16="http://schemas.microsoft.com/office/drawing/2014/main" id="{F427902C-E9C0-45AE-8358-8FA5916162D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21" name="月 2420">
          <a:extLst>
            <a:ext uri="{FF2B5EF4-FFF2-40B4-BE49-F238E27FC236}">
              <a16:creationId xmlns:a16="http://schemas.microsoft.com/office/drawing/2014/main" id="{E66ED160-1502-4040-81C2-B989325E6A6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8</xdr:col>
      <xdr:colOff>5050</xdr:colOff>
      <xdr:row>215</xdr:row>
      <xdr:rowOff>139714</xdr:rowOff>
    </xdr:to>
    <xdr:sp macro="" textlink="">
      <xdr:nvSpPr>
        <xdr:cNvPr id="2422" name="太陽 2421">
          <a:extLst>
            <a:ext uri="{FF2B5EF4-FFF2-40B4-BE49-F238E27FC236}">
              <a16:creationId xmlns:a16="http://schemas.microsoft.com/office/drawing/2014/main" id="{7482BEFC-C568-448F-B80B-9EFDC981193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2423" name="月 2422">
          <a:extLst>
            <a:ext uri="{FF2B5EF4-FFF2-40B4-BE49-F238E27FC236}">
              <a16:creationId xmlns:a16="http://schemas.microsoft.com/office/drawing/2014/main" id="{296AF6F7-28A4-4DCC-A6F4-077B34D21C3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24" name="太陽 2423">
          <a:extLst>
            <a:ext uri="{FF2B5EF4-FFF2-40B4-BE49-F238E27FC236}">
              <a16:creationId xmlns:a16="http://schemas.microsoft.com/office/drawing/2014/main" id="{6FBBCD07-1C00-481C-B5C4-1942B347259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25" name="月 2424">
          <a:extLst>
            <a:ext uri="{FF2B5EF4-FFF2-40B4-BE49-F238E27FC236}">
              <a16:creationId xmlns:a16="http://schemas.microsoft.com/office/drawing/2014/main" id="{C71FE6B8-FF16-4449-A188-F5F74C55C65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26" name="太陽 2425">
          <a:extLst>
            <a:ext uri="{FF2B5EF4-FFF2-40B4-BE49-F238E27FC236}">
              <a16:creationId xmlns:a16="http://schemas.microsoft.com/office/drawing/2014/main" id="{1C37D384-9702-41D5-B000-E905F040779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27" name="月 2426">
          <a:extLst>
            <a:ext uri="{FF2B5EF4-FFF2-40B4-BE49-F238E27FC236}">
              <a16:creationId xmlns:a16="http://schemas.microsoft.com/office/drawing/2014/main" id="{B75DD526-2B9B-40CA-A5C7-7CDF587DC81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28" name="太陽 2427">
          <a:extLst>
            <a:ext uri="{FF2B5EF4-FFF2-40B4-BE49-F238E27FC236}">
              <a16:creationId xmlns:a16="http://schemas.microsoft.com/office/drawing/2014/main" id="{CE5FBE5B-E029-4B8C-B487-BD3E25A3B7C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29" name="月 2428">
          <a:extLst>
            <a:ext uri="{FF2B5EF4-FFF2-40B4-BE49-F238E27FC236}">
              <a16:creationId xmlns:a16="http://schemas.microsoft.com/office/drawing/2014/main" id="{56551962-E51C-4516-977C-30EC91BD090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30" name="太陽 2429">
          <a:extLst>
            <a:ext uri="{FF2B5EF4-FFF2-40B4-BE49-F238E27FC236}">
              <a16:creationId xmlns:a16="http://schemas.microsoft.com/office/drawing/2014/main" id="{66558E29-5ABC-4D6E-9C51-1DBE66246D3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31" name="月 2430">
          <a:extLst>
            <a:ext uri="{FF2B5EF4-FFF2-40B4-BE49-F238E27FC236}">
              <a16:creationId xmlns:a16="http://schemas.microsoft.com/office/drawing/2014/main" id="{9DD82BF7-7994-4469-8B53-E98211616DD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32" name="太陽 2431">
          <a:extLst>
            <a:ext uri="{FF2B5EF4-FFF2-40B4-BE49-F238E27FC236}">
              <a16:creationId xmlns:a16="http://schemas.microsoft.com/office/drawing/2014/main" id="{C36EEAC9-0021-47FE-8E3A-302E595E6DF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33" name="月 2432">
          <a:extLst>
            <a:ext uri="{FF2B5EF4-FFF2-40B4-BE49-F238E27FC236}">
              <a16:creationId xmlns:a16="http://schemas.microsoft.com/office/drawing/2014/main" id="{E45CA1F8-D354-4345-9CCF-C10F4D61519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2434" name="太陽 2433">
          <a:extLst>
            <a:ext uri="{FF2B5EF4-FFF2-40B4-BE49-F238E27FC236}">
              <a16:creationId xmlns:a16="http://schemas.microsoft.com/office/drawing/2014/main" id="{4E0592FD-0CE2-4905-8305-0233194157D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35" name="月 2434">
          <a:extLst>
            <a:ext uri="{FF2B5EF4-FFF2-40B4-BE49-F238E27FC236}">
              <a16:creationId xmlns:a16="http://schemas.microsoft.com/office/drawing/2014/main" id="{9EC1EC12-5506-4B13-9DCD-84961D5EBC3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8</xdr:col>
      <xdr:colOff>5050</xdr:colOff>
      <xdr:row>218</xdr:row>
      <xdr:rowOff>139714</xdr:rowOff>
    </xdr:to>
    <xdr:sp macro="" textlink="">
      <xdr:nvSpPr>
        <xdr:cNvPr id="2436" name="太陽 2435">
          <a:extLst>
            <a:ext uri="{FF2B5EF4-FFF2-40B4-BE49-F238E27FC236}">
              <a16:creationId xmlns:a16="http://schemas.microsoft.com/office/drawing/2014/main" id="{675B18C4-E98B-48E0-8885-F71DB78E951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2437" name="月 2436">
          <a:extLst>
            <a:ext uri="{FF2B5EF4-FFF2-40B4-BE49-F238E27FC236}">
              <a16:creationId xmlns:a16="http://schemas.microsoft.com/office/drawing/2014/main" id="{B972B3A7-35F2-41BE-9059-E42B2725A4E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38" name="太陽 2437">
          <a:extLst>
            <a:ext uri="{FF2B5EF4-FFF2-40B4-BE49-F238E27FC236}">
              <a16:creationId xmlns:a16="http://schemas.microsoft.com/office/drawing/2014/main" id="{4007C1DD-CFD6-44DD-B25D-EDC5B83DAAF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39" name="月 2438">
          <a:extLst>
            <a:ext uri="{FF2B5EF4-FFF2-40B4-BE49-F238E27FC236}">
              <a16:creationId xmlns:a16="http://schemas.microsoft.com/office/drawing/2014/main" id="{53912DF0-F118-4E61-83C1-5E4EA66B6A4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40" name="太陽 2439">
          <a:extLst>
            <a:ext uri="{FF2B5EF4-FFF2-40B4-BE49-F238E27FC236}">
              <a16:creationId xmlns:a16="http://schemas.microsoft.com/office/drawing/2014/main" id="{87252888-AAF4-43BD-98DC-00D70C8DEEA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41" name="月 2440">
          <a:extLst>
            <a:ext uri="{FF2B5EF4-FFF2-40B4-BE49-F238E27FC236}">
              <a16:creationId xmlns:a16="http://schemas.microsoft.com/office/drawing/2014/main" id="{F43C8DBD-FCD7-4541-A2ED-B71D765CB4E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42" name="太陽 2441">
          <a:extLst>
            <a:ext uri="{FF2B5EF4-FFF2-40B4-BE49-F238E27FC236}">
              <a16:creationId xmlns:a16="http://schemas.microsoft.com/office/drawing/2014/main" id="{C55B1654-E1A7-4A18-9E96-3C493EC63E0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43" name="月 2442">
          <a:extLst>
            <a:ext uri="{FF2B5EF4-FFF2-40B4-BE49-F238E27FC236}">
              <a16:creationId xmlns:a16="http://schemas.microsoft.com/office/drawing/2014/main" id="{23DB2906-527E-4CBE-BE8A-137E9A5F550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44" name="太陽 2443">
          <a:extLst>
            <a:ext uri="{FF2B5EF4-FFF2-40B4-BE49-F238E27FC236}">
              <a16:creationId xmlns:a16="http://schemas.microsoft.com/office/drawing/2014/main" id="{B396CC7D-D388-43FF-9C58-BB8B8A4155D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45" name="月 2444">
          <a:extLst>
            <a:ext uri="{FF2B5EF4-FFF2-40B4-BE49-F238E27FC236}">
              <a16:creationId xmlns:a16="http://schemas.microsoft.com/office/drawing/2014/main" id="{4788E0AB-B198-4A62-846F-576EEDD6117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46" name="太陽 2445">
          <a:extLst>
            <a:ext uri="{FF2B5EF4-FFF2-40B4-BE49-F238E27FC236}">
              <a16:creationId xmlns:a16="http://schemas.microsoft.com/office/drawing/2014/main" id="{11F427FE-DA97-4E6D-B089-469BCC478EF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47" name="月 2446">
          <a:extLst>
            <a:ext uri="{FF2B5EF4-FFF2-40B4-BE49-F238E27FC236}">
              <a16:creationId xmlns:a16="http://schemas.microsoft.com/office/drawing/2014/main" id="{8ED412BA-B052-4BD4-8319-6011CB83D79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2448" name="太陽 2447">
          <a:extLst>
            <a:ext uri="{FF2B5EF4-FFF2-40B4-BE49-F238E27FC236}">
              <a16:creationId xmlns:a16="http://schemas.microsoft.com/office/drawing/2014/main" id="{880D5DE1-2B8B-4127-AC39-7199843C276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49" name="月 2448">
          <a:extLst>
            <a:ext uri="{FF2B5EF4-FFF2-40B4-BE49-F238E27FC236}">
              <a16:creationId xmlns:a16="http://schemas.microsoft.com/office/drawing/2014/main" id="{0D5F6877-9F2E-45A3-9F0D-C7B1AA4B493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8</xdr:col>
      <xdr:colOff>5050</xdr:colOff>
      <xdr:row>221</xdr:row>
      <xdr:rowOff>139714</xdr:rowOff>
    </xdr:to>
    <xdr:sp macro="" textlink="">
      <xdr:nvSpPr>
        <xdr:cNvPr id="2450" name="太陽 2449">
          <a:extLst>
            <a:ext uri="{FF2B5EF4-FFF2-40B4-BE49-F238E27FC236}">
              <a16:creationId xmlns:a16="http://schemas.microsoft.com/office/drawing/2014/main" id="{3994E419-EE19-4E16-ADF2-E42246BEA1A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2451" name="月 2450">
          <a:extLst>
            <a:ext uri="{FF2B5EF4-FFF2-40B4-BE49-F238E27FC236}">
              <a16:creationId xmlns:a16="http://schemas.microsoft.com/office/drawing/2014/main" id="{774118F1-E0DF-4AEF-A09C-6E6E485609E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52" name="太陽 2451">
          <a:extLst>
            <a:ext uri="{FF2B5EF4-FFF2-40B4-BE49-F238E27FC236}">
              <a16:creationId xmlns:a16="http://schemas.microsoft.com/office/drawing/2014/main" id="{0E55BAEB-648E-4148-B8D1-A3BD0A5002C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53" name="月 2452">
          <a:extLst>
            <a:ext uri="{FF2B5EF4-FFF2-40B4-BE49-F238E27FC236}">
              <a16:creationId xmlns:a16="http://schemas.microsoft.com/office/drawing/2014/main" id="{A4018088-9E86-4476-828D-B4495E40A70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54" name="太陽 2453">
          <a:extLst>
            <a:ext uri="{FF2B5EF4-FFF2-40B4-BE49-F238E27FC236}">
              <a16:creationId xmlns:a16="http://schemas.microsoft.com/office/drawing/2014/main" id="{FC30DCDA-A391-4F42-BB88-A2C89A16CDC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55" name="月 2454">
          <a:extLst>
            <a:ext uri="{FF2B5EF4-FFF2-40B4-BE49-F238E27FC236}">
              <a16:creationId xmlns:a16="http://schemas.microsoft.com/office/drawing/2014/main" id="{D7809A35-54CD-4AF7-8826-FA1FB2FA1C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56" name="太陽 2455">
          <a:extLst>
            <a:ext uri="{FF2B5EF4-FFF2-40B4-BE49-F238E27FC236}">
              <a16:creationId xmlns:a16="http://schemas.microsoft.com/office/drawing/2014/main" id="{2D4D49D9-B142-45FC-B792-D9C085E5F8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57" name="月 2456">
          <a:extLst>
            <a:ext uri="{FF2B5EF4-FFF2-40B4-BE49-F238E27FC236}">
              <a16:creationId xmlns:a16="http://schemas.microsoft.com/office/drawing/2014/main" id="{1186B43A-2E1E-4F0A-9A22-1C5B25CEF5F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58" name="太陽 2457">
          <a:extLst>
            <a:ext uri="{FF2B5EF4-FFF2-40B4-BE49-F238E27FC236}">
              <a16:creationId xmlns:a16="http://schemas.microsoft.com/office/drawing/2014/main" id="{F104632D-85D2-438C-85F9-CAA68CEF258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59" name="月 2458">
          <a:extLst>
            <a:ext uri="{FF2B5EF4-FFF2-40B4-BE49-F238E27FC236}">
              <a16:creationId xmlns:a16="http://schemas.microsoft.com/office/drawing/2014/main" id="{92B495BD-83C7-4564-8D42-85E9BE3AA0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60" name="太陽 2459">
          <a:extLst>
            <a:ext uri="{FF2B5EF4-FFF2-40B4-BE49-F238E27FC236}">
              <a16:creationId xmlns:a16="http://schemas.microsoft.com/office/drawing/2014/main" id="{4F30A1F0-D5E6-40D1-AEBA-DE2B9B17656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61" name="月 2460">
          <a:extLst>
            <a:ext uri="{FF2B5EF4-FFF2-40B4-BE49-F238E27FC236}">
              <a16:creationId xmlns:a16="http://schemas.microsoft.com/office/drawing/2014/main" id="{79AE4227-870A-4A7E-B958-CBF4583587F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2462" name="太陽 2461">
          <a:extLst>
            <a:ext uri="{FF2B5EF4-FFF2-40B4-BE49-F238E27FC236}">
              <a16:creationId xmlns:a16="http://schemas.microsoft.com/office/drawing/2014/main" id="{2737DCF6-ADE0-423B-A354-D6BA45057E8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63" name="月 2462">
          <a:extLst>
            <a:ext uri="{FF2B5EF4-FFF2-40B4-BE49-F238E27FC236}">
              <a16:creationId xmlns:a16="http://schemas.microsoft.com/office/drawing/2014/main" id="{16398675-BD77-4429-8AE7-21B2A958494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8</xdr:col>
      <xdr:colOff>5050</xdr:colOff>
      <xdr:row>224</xdr:row>
      <xdr:rowOff>139714</xdr:rowOff>
    </xdr:to>
    <xdr:sp macro="" textlink="">
      <xdr:nvSpPr>
        <xdr:cNvPr id="2464" name="太陽 2463">
          <a:extLst>
            <a:ext uri="{FF2B5EF4-FFF2-40B4-BE49-F238E27FC236}">
              <a16:creationId xmlns:a16="http://schemas.microsoft.com/office/drawing/2014/main" id="{001C96CF-86C4-4B18-A5BF-241BD48FB89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2465" name="月 2464">
          <a:extLst>
            <a:ext uri="{FF2B5EF4-FFF2-40B4-BE49-F238E27FC236}">
              <a16:creationId xmlns:a16="http://schemas.microsoft.com/office/drawing/2014/main" id="{1F0DF201-1C0F-4DA5-A968-CF8E2ED6CDC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66" name="太陽 2465">
          <a:extLst>
            <a:ext uri="{FF2B5EF4-FFF2-40B4-BE49-F238E27FC236}">
              <a16:creationId xmlns:a16="http://schemas.microsoft.com/office/drawing/2014/main" id="{587DC60D-D0E0-496B-9858-56CAC517992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67" name="月 2466">
          <a:extLst>
            <a:ext uri="{FF2B5EF4-FFF2-40B4-BE49-F238E27FC236}">
              <a16:creationId xmlns:a16="http://schemas.microsoft.com/office/drawing/2014/main" id="{CB4C62C9-E144-48A0-84C3-B2F4A7920CC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68" name="太陽 2467">
          <a:extLst>
            <a:ext uri="{FF2B5EF4-FFF2-40B4-BE49-F238E27FC236}">
              <a16:creationId xmlns:a16="http://schemas.microsoft.com/office/drawing/2014/main" id="{0129A06A-BBC9-4D5C-865D-031B711E38B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69" name="月 2468">
          <a:extLst>
            <a:ext uri="{FF2B5EF4-FFF2-40B4-BE49-F238E27FC236}">
              <a16:creationId xmlns:a16="http://schemas.microsoft.com/office/drawing/2014/main" id="{740EBD67-CDA9-4E67-B64A-349B1050C18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70" name="太陽 2469">
          <a:extLst>
            <a:ext uri="{FF2B5EF4-FFF2-40B4-BE49-F238E27FC236}">
              <a16:creationId xmlns:a16="http://schemas.microsoft.com/office/drawing/2014/main" id="{F3B25F2B-7258-4CE7-8454-10AE0079BF6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71" name="月 2470">
          <a:extLst>
            <a:ext uri="{FF2B5EF4-FFF2-40B4-BE49-F238E27FC236}">
              <a16:creationId xmlns:a16="http://schemas.microsoft.com/office/drawing/2014/main" id="{A7C5497C-A9CC-4BF3-85EC-2B3F52EB867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72" name="太陽 2471">
          <a:extLst>
            <a:ext uri="{FF2B5EF4-FFF2-40B4-BE49-F238E27FC236}">
              <a16:creationId xmlns:a16="http://schemas.microsoft.com/office/drawing/2014/main" id="{A9046AC5-F669-42C4-B06C-1FE5AF63AE1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73" name="月 2472">
          <a:extLst>
            <a:ext uri="{FF2B5EF4-FFF2-40B4-BE49-F238E27FC236}">
              <a16:creationId xmlns:a16="http://schemas.microsoft.com/office/drawing/2014/main" id="{9CCC11AF-09EA-42F2-A353-B676C412778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74" name="太陽 2473">
          <a:extLst>
            <a:ext uri="{FF2B5EF4-FFF2-40B4-BE49-F238E27FC236}">
              <a16:creationId xmlns:a16="http://schemas.microsoft.com/office/drawing/2014/main" id="{25547BB7-3858-40D3-BC5B-4E82D627CFC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75" name="月 2474">
          <a:extLst>
            <a:ext uri="{FF2B5EF4-FFF2-40B4-BE49-F238E27FC236}">
              <a16:creationId xmlns:a16="http://schemas.microsoft.com/office/drawing/2014/main" id="{DAA1A212-89A6-46F6-941F-2A2D4B446B7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2476" name="太陽 2475">
          <a:extLst>
            <a:ext uri="{FF2B5EF4-FFF2-40B4-BE49-F238E27FC236}">
              <a16:creationId xmlns:a16="http://schemas.microsoft.com/office/drawing/2014/main" id="{C10A09EC-65F6-4EF5-9D1F-2A0E18CDADA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77" name="月 2476">
          <a:extLst>
            <a:ext uri="{FF2B5EF4-FFF2-40B4-BE49-F238E27FC236}">
              <a16:creationId xmlns:a16="http://schemas.microsoft.com/office/drawing/2014/main" id="{0FC42104-4EC0-417A-B2B8-0B2C9D64ED2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8</xdr:col>
      <xdr:colOff>5050</xdr:colOff>
      <xdr:row>227</xdr:row>
      <xdr:rowOff>139714</xdr:rowOff>
    </xdr:to>
    <xdr:sp macro="" textlink="">
      <xdr:nvSpPr>
        <xdr:cNvPr id="2478" name="太陽 2477">
          <a:extLst>
            <a:ext uri="{FF2B5EF4-FFF2-40B4-BE49-F238E27FC236}">
              <a16:creationId xmlns:a16="http://schemas.microsoft.com/office/drawing/2014/main" id="{46EC7C4B-E6D0-4D4B-9DBE-CECEDCB0E18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2479" name="月 2478">
          <a:extLst>
            <a:ext uri="{FF2B5EF4-FFF2-40B4-BE49-F238E27FC236}">
              <a16:creationId xmlns:a16="http://schemas.microsoft.com/office/drawing/2014/main" id="{8A1CDE86-2B45-4798-B5AA-002338EDEE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80" name="太陽 2479">
          <a:extLst>
            <a:ext uri="{FF2B5EF4-FFF2-40B4-BE49-F238E27FC236}">
              <a16:creationId xmlns:a16="http://schemas.microsoft.com/office/drawing/2014/main" id="{47669E5E-B9E8-4605-B852-FE41CC37376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81" name="月 2480">
          <a:extLst>
            <a:ext uri="{FF2B5EF4-FFF2-40B4-BE49-F238E27FC236}">
              <a16:creationId xmlns:a16="http://schemas.microsoft.com/office/drawing/2014/main" id="{00A3E3EB-D637-41D2-8D25-4ADA6A6F853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82" name="太陽 2481">
          <a:extLst>
            <a:ext uri="{FF2B5EF4-FFF2-40B4-BE49-F238E27FC236}">
              <a16:creationId xmlns:a16="http://schemas.microsoft.com/office/drawing/2014/main" id="{6F8139A7-88B2-4301-895A-A45EE209AA2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83" name="月 2482">
          <a:extLst>
            <a:ext uri="{FF2B5EF4-FFF2-40B4-BE49-F238E27FC236}">
              <a16:creationId xmlns:a16="http://schemas.microsoft.com/office/drawing/2014/main" id="{5954EDA4-3A9A-4D7C-AC50-CE0576F7984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84" name="太陽 2483">
          <a:extLst>
            <a:ext uri="{FF2B5EF4-FFF2-40B4-BE49-F238E27FC236}">
              <a16:creationId xmlns:a16="http://schemas.microsoft.com/office/drawing/2014/main" id="{30A57146-647B-428F-8580-011229D2B6C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85" name="月 2484">
          <a:extLst>
            <a:ext uri="{FF2B5EF4-FFF2-40B4-BE49-F238E27FC236}">
              <a16:creationId xmlns:a16="http://schemas.microsoft.com/office/drawing/2014/main" id="{5B1DC0EF-F07D-4A8C-81CF-81F5616225F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86" name="太陽 2485">
          <a:extLst>
            <a:ext uri="{FF2B5EF4-FFF2-40B4-BE49-F238E27FC236}">
              <a16:creationId xmlns:a16="http://schemas.microsoft.com/office/drawing/2014/main" id="{6BA857E4-AD00-43CA-858F-4A3F21B670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87" name="月 2486">
          <a:extLst>
            <a:ext uri="{FF2B5EF4-FFF2-40B4-BE49-F238E27FC236}">
              <a16:creationId xmlns:a16="http://schemas.microsoft.com/office/drawing/2014/main" id="{497EC151-72FC-4000-AC0F-43F1D451800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88" name="太陽 2487">
          <a:extLst>
            <a:ext uri="{FF2B5EF4-FFF2-40B4-BE49-F238E27FC236}">
              <a16:creationId xmlns:a16="http://schemas.microsoft.com/office/drawing/2014/main" id="{E89F4F3B-E9CA-4B3A-8690-EBD9DB694D6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89" name="月 2488">
          <a:extLst>
            <a:ext uri="{FF2B5EF4-FFF2-40B4-BE49-F238E27FC236}">
              <a16:creationId xmlns:a16="http://schemas.microsoft.com/office/drawing/2014/main" id="{3B1405E5-A9A2-4C3A-8E12-D9E6BC3B3C7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2490" name="太陽 2489">
          <a:extLst>
            <a:ext uri="{FF2B5EF4-FFF2-40B4-BE49-F238E27FC236}">
              <a16:creationId xmlns:a16="http://schemas.microsoft.com/office/drawing/2014/main" id="{40C71BEB-5151-40A3-BC52-E502682B9C3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91" name="月 2490">
          <a:extLst>
            <a:ext uri="{FF2B5EF4-FFF2-40B4-BE49-F238E27FC236}">
              <a16:creationId xmlns:a16="http://schemas.microsoft.com/office/drawing/2014/main" id="{44FD42E8-CF90-4CD5-964B-1BC04272E0D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8</xdr:col>
      <xdr:colOff>5050</xdr:colOff>
      <xdr:row>230</xdr:row>
      <xdr:rowOff>139714</xdr:rowOff>
    </xdr:to>
    <xdr:sp macro="" textlink="">
      <xdr:nvSpPr>
        <xdr:cNvPr id="2492" name="太陽 2491">
          <a:extLst>
            <a:ext uri="{FF2B5EF4-FFF2-40B4-BE49-F238E27FC236}">
              <a16:creationId xmlns:a16="http://schemas.microsoft.com/office/drawing/2014/main" id="{92165EC0-281B-40D3-88D6-CFC8A46FB08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2493" name="月 2492">
          <a:extLst>
            <a:ext uri="{FF2B5EF4-FFF2-40B4-BE49-F238E27FC236}">
              <a16:creationId xmlns:a16="http://schemas.microsoft.com/office/drawing/2014/main" id="{EF137DE2-C0DB-4A2D-81E1-03C84B8C9AF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494" name="太陽 2493">
          <a:extLst>
            <a:ext uri="{FF2B5EF4-FFF2-40B4-BE49-F238E27FC236}">
              <a16:creationId xmlns:a16="http://schemas.microsoft.com/office/drawing/2014/main" id="{11880964-23DD-42AD-9065-BA687FF0315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495" name="月 2494">
          <a:extLst>
            <a:ext uri="{FF2B5EF4-FFF2-40B4-BE49-F238E27FC236}">
              <a16:creationId xmlns:a16="http://schemas.microsoft.com/office/drawing/2014/main" id="{69EFFFA7-4A43-4BA6-BCBF-F29B7110021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496" name="太陽 2495">
          <a:extLst>
            <a:ext uri="{FF2B5EF4-FFF2-40B4-BE49-F238E27FC236}">
              <a16:creationId xmlns:a16="http://schemas.microsoft.com/office/drawing/2014/main" id="{066E2186-96AD-4930-8713-067FDF801CC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497" name="月 2496">
          <a:extLst>
            <a:ext uri="{FF2B5EF4-FFF2-40B4-BE49-F238E27FC236}">
              <a16:creationId xmlns:a16="http://schemas.microsoft.com/office/drawing/2014/main" id="{A703A118-3712-4471-A2AF-D3BFDB80DA9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498" name="太陽 2497">
          <a:extLst>
            <a:ext uri="{FF2B5EF4-FFF2-40B4-BE49-F238E27FC236}">
              <a16:creationId xmlns:a16="http://schemas.microsoft.com/office/drawing/2014/main" id="{92CCED1D-BEE2-4641-BAA9-563688FE20B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499" name="月 2498">
          <a:extLst>
            <a:ext uri="{FF2B5EF4-FFF2-40B4-BE49-F238E27FC236}">
              <a16:creationId xmlns:a16="http://schemas.microsoft.com/office/drawing/2014/main" id="{CAAFD39D-D48D-4718-9945-92EB8EE9A03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500" name="太陽 2499">
          <a:extLst>
            <a:ext uri="{FF2B5EF4-FFF2-40B4-BE49-F238E27FC236}">
              <a16:creationId xmlns:a16="http://schemas.microsoft.com/office/drawing/2014/main" id="{26DF0445-0EC7-41DE-88D1-A7D435E0970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501" name="月 2500">
          <a:extLst>
            <a:ext uri="{FF2B5EF4-FFF2-40B4-BE49-F238E27FC236}">
              <a16:creationId xmlns:a16="http://schemas.microsoft.com/office/drawing/2014/main" id="{2D04AA13-864F-4600-A3DD-AAE0E376887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502" name="太陽 2501">
          <a:extLst>
            <a:ext uri="{FF2B5EF4-FFF2-40B4-BE49-F238E27FC236}">
              <a16:creationId xmlns:a16="http://schemas.microsoft.com/office/drawing/2014/main" id="{D4AFC105-F7A9-4BEC-975F-DBDED3EC966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503" name="月 2502">
          <a:extLst>
            <a:ext uri="{FF2B5EF4-FFF2-40B4-BE49-F238E27FC236}">
              <a16:creationId xmlns:a16="http://schemas.microsoft.com/office/drawing/2014/main" id="{B01FBB7E-0338-40F5-AC25-02D115ACE03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2504" name="太陽 2503">
          <a:extLst>
            <a:ext uri="{FF2B5EF4-FFF2-40B4-BE49-F238E27FC236}">
              <a16:creationId xmlns:a16="http://schemas.microsoft.com/office/drawing/2014/main" id="{76287EE9-1ECC-441A-9A96-163FED7A0C1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505" name="月 2504">
          <a:extLst>
            <a:ext uri="{FF2B5EF4-FFF2-40B4-BE49-F238E27FC236}">
              <a16:creationId xmlns:a16="http://schemas.microsoft.com/office/drawing/2014/main" id="{3CD17B16-798B-4025-AEA7-F7B35026C8E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8</xdr:col>
      <xdr:colOff>5050</xdr:colOff>
      <xdr:row>233</xdr:row>
      <xdr:rowOff>139714</xdr:rowOff>
    </xdr:to>
    <xdr:sp macro="" textlink="">
      <xdr:nvSpPr>
        <xdr:cNvPr id="2506" name="太陽 2505">
          <a:extLst>
            <a:ext uri="{FF2B5EF4-FFF2-40B4-BE49-F238E27FC236}">
              <a16:creationId xmlns:a16="http://schemas.microsoft.com/office/drawing/2014/main" id="{975D95D0-9EDE-4AB9-99FB-8D18B059DE3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2507" name="月 2506">
          <a:extLst>
            <a:ext uri="{FF2B5EF4-FFF2-40B4-BE49-F238E27FC236}">
              <a16:creationId xmlns:a16="http://schemas.microsoft.com/office/drawing/2014/main" id="{3ED2EE07-55B6-4821-BC07-0C776882879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08" name="太陽 2507">
          <a:extLst>
            <a:ext uri="{FF2B5EF4-FFF2-40B4-BE49-F238E27FC236}">
              <a16:creationId xmlns:a16="http://schemas.microsoft.com/office/drawing/2014/main" id="{AE8E5539-5EFE-4373-BB07-FF396062BFB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09" name="月 2508">
          <a:extLst>
            <a:ext uri="{FF2B5EF4-FFF2-40B4-BE49-F238E27FC236}">
              <a16:creationId xmlns:a16="http://schemas.microsoft.com/office/drawing/2014/main" id="{A259049D-14EC-4B04-85AE-FE8C8F7BFF6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10" name="太陽 2509">
          <a:extLst>
            <a:ext uri="{FF2B5EF4-FFF2-40B4-BE49-F238E27FC236}">
              <a16:creationId xmlns:a16="http://schemas.microsoft.com/office/drawing/2014/main" id="{C1619F38-288A-4EE9-96AB-406BFF21B54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11" name="月 2510">
          <a:extLst>
            <a:ext uri="{FF2B5EF4-FFF2-40B4-BE49-F238E27FC236}">
              <a16:creationId xmlns:a16="http://schemas.microsoft.com/office/drawing/2014/main" id="{C7F21FC5-3B70-412D-B769-64AED4F0CAB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12" name="太陽 2511">
          <a:extLst>
            <a:ext uri="{FF2B5EF4-FFF2-40B4-BE49-F238E27FC236}">
              <a16:creationId xmlns:a16="http://schemas.microsoft.com/office/drawing/2014/main" id="{4B63EF3A-1D8E-4E3D-82BD-37CC437A962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13" name="月 2512">
          <a:extLst>
            <a:ext uri="{FF2B5EF4-FFF2-40B4-BE49-F238E27FC236}">
              <a16:creationId xmlns:a16="http://schemas.microsoft.com/office/drawing/2014/main" id="{9D17D28F-4726-41F7-B521-3D497DAC11E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14" name="太陽 2513">
          <a:extLst>
            <a:ext uri="{FF2B5EF4-FFF2-40B4-BE49-F238E27FC236}">
              <a16:creationId xmlns:a16="http://schemas.microsoft.com/office/drawing/2014/main" id="{0D037324-4CC8-4109-9F2B-AB644325D67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15" name="月 2514">
          <a:extLst>
            <a:ext uri="{FF2B5EF4-FFF2-40B4-BE49-F238E27FC236}">
              <a16:creationId xmlns:a16="http://schemas.microsoft.com/office/drawing/2014/main" id="{470D8F92-5C3F-4A31-9547-5C41483E727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16" name="太陽 2515">
          <a:extLst>
            <a:ext uri="{FF2B5EF4-FFF2-40B4-BE49-F238E27FC236}">
              <a16:creationId xmlns:a16="http://schemas.microsoft.com/office/drawing/2014/main" id="{8F0E6562-DA3F-4FB3-94BA-1E4F8C9CC51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17" name="月 2516">
          <a:extLst>
            <a:ext uri="{FF2B5EF4-FFF2-40B4-BE49-F238E27FC236}">
              <a16:creationId xmlns:a16="http://schemas.microsoft.com/office/drawing/2014/main" id="{9F91D79E-BF58-46EC-9AF7-7CC68466748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2518" name="太陽 2517">
          <a:extLst>
            <a:ext uri="{FF2B5EF4-FFF2-40B4-BE49-F238E27FC236}">
              <a16:creationId xmlns:a16="http://schemas.microsoft.com/office/drawing/2014/main" id="{E752CA1E-94D0-4A70-848B-0DD81DBEA0A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19" name="月 2518">
          <a:extLst>
            <a:ext uri="{FF2B5EF4-FFF2-40B4-BE49-F238E27FC236}">
              <a16:creationId xmlns:a16="http://schemas.microsoft.com/office/drawing/2014/main" id="{94503F04-886A-4ABB-AAC6-A1CED11935F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8</xdr:col>
      <xdr:colOff>5050</xdr:colOff>
      <xdr:row>236</xdr:row>
      <xdr:rowOff>139714</xdr:rowOff>
    </xdr:to>
    <xdr:sp macro="" textlink="">
      <xdr:nvSpPr>
        <xdr:cNvPr id="2520" name="太陽 2519">
          <a:extLst>
            <a:ext uri="{FF2B5EF4-FFF2-40B4-BE49-F238E27FC236}">
              <a16:creationId xmlns:a16="http://schemas.microsoft.com/office/drawing/2014/main" id="{C8670AAD-4CC5-4B43-BB70-F5F54C6C5AC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2521" name="月 2520">
          <a:extLst>
            <a:ext uri="{FF2B5EF4-FFF2-40B4-BE49-F238E27FC236}">
              <a16:creationId xmlns:a16="http://schemas.microsoft.com/office/drawing/2014/main" id="{DB41D5B6-17B6-44BE-A022-2F0EB8CA3A8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22" name="太陽 2521">
          <a:extLst>
            <a:ext uri="{FF2B5EF4-FFF2-40B4-BE49-F238E27FC236}">
              <a16:creationId xmlns:a16="http://schemas.microsoft.com/office/drawing/2014/main" id="{A620DD2D-ABF1-4BF0-B87C-E7BD39302E4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23" name="月 2522">
          <a:extLst>
            <a:ext uri="{FF2B5EF4-FFF2-40B4-BE49-F238E27FC236}">
              <a16:creationId xmlns:a16="http://schemas.microsoft.com/office/drawing/2014/main" id="{6E22005D-7B46-48BB-B8D9-A016838047F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24" name="太陽 2523">
          <a:extLst>
            <a:ext uri="{FF2B5EF4-FFF2-40B4-BE49-F238E27FC236}">
              <a16:creationId xmlns:a16="http://schemas.microsoft.com/office/drawing/2014/main" id="{D5880042-204D-44E0-B259-8310A9B52C2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25" name="月 2524">
          <a:extLst>
            <a:ext uri="{FF2B5EF4-FFF2-40B4-BE49-F238E27FC236}">
              <a16:creationId xmlns:a16="http://schemas.microsoft.com/office/drawing/2014/main" id="{00A43DFD-6894-4F9F-9143-9AEE8C56FC9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26" name="太陽 2525">
          <a:extLst>
            <a:ext uri="{FF2B5EF4-FFF2-40B4-BE49-F238E27FC236}">
              <a16:creationId xmlns:a16="http://schemas.microsoft.com/office/drawing/2014/main" id="{5849AF97-E512-46C5-BBC3-44390857260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27" name="月 2526">
          <a:extLst>
            <a:ext uri="{FF2B5EF4-FFF2-40B4-BE49-F238E27FC236}">
              <a16:creationId xmlns:a16="http://schemas.microsoft.com/office/drawing/2014/main" id="{1C637F15-5D62-47ED-BB46-678EA07541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28" name="太陽 2527">
          <a:extLst>
            <a:ext uri="{FF2B5EF4-FFF2-40B4-BE49-F238E27FC236}">
              <a16:creationId xmlns:a16="http://schemas.microsoft.com/office/drawing/2014/main" id="{27C693C9-68C7-4531-83A5-65D50EFCA8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29" name="月 2528">
          <a:extLst>
            <a:ext uri="{FF2B5EF4-FFF2-40B4-BE49-F238E27FC236}">
              <a16:creationId xmlns:a16="http://schemas.microsoft.com/office/drawing/2014/main" id="{F0971D4E-D014-4145-841D-280E7DE05D6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30" name="太陽 2529">
          <a:extLst>
            <a:ext uri="{FF2B5EF4-FFF2-40B4-BE49-F238E27FC236}">
              <a16:creationId xmlns:a16="http://schemas.microsoft.com/office/drawing/2014/main" id="{224E31B4-5BB3-4E9C-9E0D-D7B19D3559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31" name="月 2530">
          <a:extLst>
            <a:ext uri="{FF2B5EF4-FFF2-40B4-BE49-F238E27FC236}">
              <a16:creationId xmlns:a16="http://schemas.microsoft.com/office/drawing/2014/main" id="{A8D23CBF-388F-4FCA-AE46-DA1042C9BAC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2532" name="太陽 2531">
          <a:extLst>
            <a:ext uri="{FF2B5EF4-FFF2-40B4-BE49-F238E27FC236}">
              <a16:creationId xmlns:a16="http://schemas.microsoft.com/office/drawing/2014/main" id="{1D7B245D-308F-4431-B7DE-AF2BF6BEDFE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33" name="月 2532">
          <a:extLst>
            <a:ext uri="{FF2B5EF4-FFF2-40B4-BE49-F238E27FC236}">
              <a16:creationId xmlns:a16="http://schemas.microsoft.com/office/drawing/2014/main" id="{013EF155-C49E-403C-B15B-E8E65EAC694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8</xdr:col>
      <xdr:colOff>5050</xdr:colOff>
      <xdr:row>239</xdr:row>
      <xdr:rowOff>139714</xdr:rowOff>
    </xdr:to>
    <xdr:sp macro="" textlink="">
      <xdr:nvSpPr>
        <xdr:cNvPr id="2534" name="太陽 2533">
          <a:extLst>
            <a:ext uri="{FF2B5EF4-FFF2-40B4-BE49-F238E27FC236}">
              <a16:creationId xmlns:a16="http://schemas.microsoft.com/office/drawing/2014/main" id="{96CC200A-90CF-40B5-A6DE-0307188228F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2535" name="月 2534">
          <a:extLst>
            <a:ext uri="{FF2B5EF4-FFF2-40B4-BE49-F238E27FC236}">
              <a16:creationId xmlns:a16="http://schemas.microsoft.com/office/drawing/2014/main" id="{76375C0F-E37D-4C7A-B4B2-FA1C23D6FC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36" name="太陽 2535">
          <a:extLst>
            <a:ext uri="{FF2B5EF4-FFF2-40B4-BE49-F238E27FC236}">
              <a16:creationId xmlns:a16="http://schemas.microsoft.com/office/drawing/2014/main" id="{EFA286C2-C436-4137-91F2-E6131DAB2E3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37" name="月 2536">
          <a:extLst>
            <a:ext uri="{FF2B5EF4-FFF2-40B4-BE49-F238E27FC236}">
              <a16:creationId xmlns:a16="http://schemas.microsoft.com/office/drawing/2014/main" id="{A285CF77-DD80-4461-A080-4A2A7645D0A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38" name="太陽 2537">
          <a:extLst>
            <a:ext uri="{FF2B5EF4-FFF2-40B4-BE49-F238E27FC236}">
              <a16:creationId xmlns:a16="http://schemas.microsoft.com/office/drawing/2014/main" id="{23315F91-E413-46DD-9F74-615386525E7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39" name="月 2538">
          <a:extLst>
            <a:ext uri="{FF2B5EF4-FFF2-40B4-BE49-F238E27FC236}">
              <a16:creationId xmlns:a16="http://schemas.microsoft.com/office/drawing/2014/main" id="{832F3465-6D78-4A3D-ACF8-0E4D2731F31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40" name="太陽 2539">
          <a:extLst>
            <a:ext uri="{FF2B5EF4-FFF2-40B4-BE49-F238E27FC236}">
              <a16:creationId xmlns:a16="http://schemas.microsoft.com/office/drawing/2014/main" id="{A61E3214-3829-4FC2-ABAA-85F1C7FC203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41" name="月 2540">
          <a:extLst>
            <a:ext uri="{FF2B5EF4-FFF2-40B4-BE49-F238E27FC236}">
              <a16:creationId xmlns:a16="http://schemas.microsoft.com/office/drawing/2014/main" id="{6659A606-343F-470C-9F04-5CCF0B44239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42" name="太陽 2541">
          <a:extLst>
            <a:ext uri="{FF2B5EF4-FFF2-40B4-BE49-F238E27FC236}">
              <a16:creationId xmlns:a16="http://schemas.microsoft.com/office/drawing/2014/main" id="{038B9926-FD8A-4118-9391-47C174DC53D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43" name="月 2542">
          <a:extLst>
            <a:ext uri="{FF2B5EF4-FFF2-40B4-BE49-F238E27FC236}">
              <a16:creationId xmlns:a16="http://schemas.microsoft.com/office/drawing/2014/main" id="{F23EA848-9045-4F87-966E-791022FD85E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44" name="太陽 2543">
          <a:extLst>
            <a:ext uri="{FF2B5EF4-FFF2-40B4-BE49-F238E27FC236}">
              <a16:creationId xmlns:a16="http://schemas.microsoft.com/office/drawing/2014/main" id="{DED8E060-93E2-407A-A899-97E7544C387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45" name="月 2544">
          <a:extLst>
            <a:ext uri="{FF2B5EF4-FFF2-40B4-BE49-F238E27FC236}">
              <a16:creationId xmlns:a16="http://schemas.microsoft.com/office/drawing/2014/main" id="{A10D383F-7CC3-41AE-8C3B-26A8EAFD966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2546" name="太陽 2545">
          <a:extLst>
            <a:ext uri="{FF2B5EF4-FFF2-40B4-BE49-F238E27FC236}">
              <a16:creationId xmlns:a16="http://schemas.microsoft.com/office/drawing/2014/main" id="{B8886AD6-76F5-4B36-908C-9FF9492B3EB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47" name="月 2546">
          <a:extLst>
            <a:ext uri="{FF2B5EF4-FFF2-40B4-BE49-F238E27FC236}">
              <a16:creationId xmlns:a16="http://schemas.microsoft.com/office/drawing/2014/main" id="{B5759C6F-BA0B-4D93-911F-169E65E587E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8</xdr:col>
      <xdr:colOff>5050</xdr:colOff>
      <xdr:row>242</xdr:row>
      <xdr:rowOff>139714</xdr:rowOff>
    </xdr:to>
    <xdr:sp macro="" textlink="">
      <xdr:nvSpPr>
        <xdr:cNvPr id="2548" name="太陽 2547">
          <a:extLst>
            <a:ext uri="{FF2B5EF4-FFF2-40B4-BE49-F238E27FC236}">
              <a16:creationId xmlns:a16="http://schemas.microsoft.com/office/drawing/2014/main" id="{78C923E4-8AD3-42B5-A258-18BE647EEF8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2549" name="月 2548">
          <a:extLst>
            <a:ext uri="{FF2B5EF4-FFF2-40B4-BE49-F238E27FC236}">
              <a16:creationId xmlns:a16="http://schemas.microsoft.com/office/drawing/2014/main" id="{75383FCC-A6CA-45BE-9B3F-1DF9492EEDE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50" name="太陽 2549">
          <a:extLst>
            <a:ext uri="{FF2B5EF4-FFF2-40B4-BE49-F238E27FC236}">
              <a16:creationId xmlns:a16="http://schemas.microsoft.com/office/drawing/2014/main" id="{D2368DDE-D87F-4389-8B09-D16EA142746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51" name="月 2550">
          <a:extLst>
            <a:ext uri="{FF2B5EF4-FFF2-40B4-BE49-F238E27FC236}">
              <a16:creationId xmlns:a16="http://schemas.microsoft.com/office/drawing/2014/main" id="{5DD33A74-2200-46E2-8DD7-3CD6BE64E7A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52" name="太陽 2551">
          <a:extLst>
            <a:ext uri="{FF2B5EF4-FFF2-40B4-BE49-F238E27FC236}">
              <a16:creationId xmlns:a16="http://schemas.microsoft.com/office/drawing/2014/main" id="{08ADE4E8-4108-4438-B516-C0A245A67D9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53" name="月 2552">
          <a:extLst>
            <a:ext uri="{FF2B5EF4-FFF2-40B4-BE49-F238E27FC236}">
              <a16:creationId xmlns:a16="http://schemas.microsoft.com/office/drawing/2014/main" id="{2E6CA217-E177-4043-8B9B-E3C223533B3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54" name="太陽 2553">
          <a:extLst>
            <a:ext uri="{FF2B5EF4-FFF2-40B4-BE49-F238E27FC236}">
              <a16:creationId xmlns:a16="http://schemas.microsoft.com/office/drawing/2014/main" id="{FA40ECD1-CE54-4EF1-9344-CB15352721E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55" name="月 2554">
          <a:extLst>
            <a:ext uri="{FF2B5EF4-FFF2-40B4-BE49-F238E27FC236}">
              <a16:creationId xmlns:a16="http://schemas.microsoft.com/office/drawing/2014/main" id="{1D7B3A18-DA52-41B6-A9C7-4538FD4327D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56" name="太陽 2555">
          <a:extLst>
            <a:ext uri="{FF2B5EF4-FFF2-40B4-BE49-F238E27FC236}">
              <a16:creationId xmlns:a16="http://schemas.microsoft.com/office/drawing/2014/main" id="{3BF83489-FD3C-429F-B3BE-C803DCCA11B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57" name="月 2556">
          <a:extLst>
            <a:ext uri="{FF2B5EF4-FFF2-40B4-BE49-F238E27FC236}">
              <a16:creationId xmlns:a16="http://schemas.microsoft.com/office/drawing/2014/main" id="{44DD9075-23DB-4F91-AF9D-D7C628024D2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58" name="太陽 2557">
          <a:extLst>
            <a:ext uri="{FF2B5EF4-FFF2-40B4-BE49-F238E27FC236}">
              <a16:creationId xmlns:a16="http://schemas.microsoft.com/office/drawing/2014/main" id="{882B401D-6148-4569-813D-718C219D45C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59" name="月 2558">
          <a:extLst>
            <a:ext uri="{FF2B5EF4-FFF2-40B4-BE49-F238E27FC236}">
              <a16:creationId xmlns:a16="http://schemas.microsoft.com/office/drawing/2014/main" id="{4C44A30F-95DE-4344-8C91-173229A1BD7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2560" name="太陽 2559">
          <a:extLst>
            <a:ext uri="{FF2B5EF4-FFF2-40B4-BE49-F238E27FC236}">
              <a16:creationId xmlns:a16="http://schemas.microsoft.com/office/drawing/2014/main" id="{5C3A5F2C-2BEC-4BDE-BBBA-FA4448962DD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61" name="月 2560">
          <a:extLst>
            <a:ext uri="{FF2B5EF4-FFF2-40B4-BE49-F238E27FC236}">
              <a16:creationId xmlns:a16="http://schemas.microsoft.com/office/drawing/2014/main" id="{17B74D62-C71C-4AB5-BD8D-956A3100545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8</xdr:col>
      <xdr:colOff>5050</xdr:colOff>
      <xdr:row>245</xdr:row>
      <xdr:rowOff>139714</xdr:rowOff>
    </xdr:to>
    <xdr:sp macro="" textlink="">
      <xdr:nvSpPr>
        <xdr:cNvPr id="2562" name="太陽 2561">
          <a:extLst>
            <a:ext uri="{FF2B5EF4-FFF2-40B4-BE49-F238E27FC236}">
              <a16:creationId xmlns:a16="http://schemas.microsoft.com/office/drawing/2014/main" id="{2772B755-F83D-4A42-ADA7-4CDA5A9C028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2563" name="月 2562">
          <a:extLst>
            <a:ext uri="{FF2B5EF4-FFF2-40B4-BE49-F238E27FC236}">
              <a16:creationId xmlns:a16="http://schemas.microsoft.com/office/drawing/2014/main" id="{1CCC172A-F76C-4295-8CF1-C13FB5D66F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64" name="太陽 2563">
          <a:extLst>
            <a:ext uri="{FF2B5EF4-FFF2-40B4-BE49-F238E27FC236}">
              <a16:creationId xmlns:a16="http://schemas.microsoft.com/office/drawing/2014/main" id="{558E4151-1560-4379-BE83-59C2D6B319E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65" name="月 2564">
          <a:extLst>
            <a:ext uri="{FF2B5EF4-FFF2-40B4-BE49-F238E27FC236}">
              <a16:creationId xmlns:a16="http://schemas.microsoft.com/office/drawing/2014/main" id="{4C533F43-BC64-443C-9822-4A4B2FE81D0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66" name="太陽 2565">
          <a:extLst>
            <a:ext uri="{FF2B5EF4-FFF2-40B4-BE49-F238E27FC236}">
              <a16:creationId xmlns:a16="http://schemas.microsoft.com/office/drawing/2014/main" id="{749D77B7-73F1-46BE-92F8-C736A1086A6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67" name="月 2566">
          <a:extLst>
            <a:ext uri="{FF2B5EF4-FFF2-40B4-BE49-F238E27FC236}">
              <a16:creationId xmlns:a16="http://schemas.microsoft.com/office/drawing/2014/main" id="{648488F1-E76A-46FF-A6C1-47040B34C23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68" name="太陽 2567">
          <a:extLst>
            <a:ext uri="{FF2B5EF4-FFF2-40B4-BE49-F238E27FC236}">
              <a16:creationId xmlns:a16="http://schemas.microsoft.com/office/drawing/2014/main" id="{4038FE04-5992-44D8-8901-5FAE6313154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69" name="月 2568">
          <a:extLst>
            <a:ext uri="{FF2B5EF4-FFF2-40B4-BE49-F238E27FC236}">
              <a16:creationId xmlns:a16="http://schemas.microsoft.com/office/drawing/2014/main" id="{C15E51B3-2D0A-42E4-99B2-001F0E0928F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70" name="太陽 2569">
          <a:extLst>
            <a:ext uri="{FF2B5EF4-FFF2-40B4-BE49-F238E27FC236}">
              <a16:creationId xmlns:a16="http://schemas.microsoft.com/office/drawing/2014/main" id="{901636F9-F25E-4AFA-9DD8-FFB3F18DB6C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71" name="月 2570">
          <a:extLst>
            <a:ext uri="{FF2B5EF4-FFF2-40B4-BE49-F238E27FC236}">
              <a16:creationId xmlns:a16="http://schemas.microsoft.com/office/drawing/2014/main" id="{1C1A20FA-5947-4BE2-8866-0A6341C679A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72" name="太陽 2571">
          <a:extLst>
            <a:ext uri="{FF2B5EF4-FFF2-40B4-BE49-F238E27FC236}">
              <a16:creationId xmlns:a16="http://schemas.microsoft.com/office/drawing/2014/main" id="{BDA093F0-9BC4-4CA4-8C65-8F7BA6176AF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73" name="月 2572">
          <a:extLst>
            <a:ext uri="{FF2B5EF4-FFF2-40B4-BE49-F238E27FC236}">
              <a16:creationId xmlns:a16="http://schemas.microsoft.com/office/drawing/2014/main" id="{DD39EB33-CC7B-4F8F-A426-B98832BED1B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2574" name="太陽 2573">
          <a:extLst>
            <a:ext uri="{FF2B5EF4-FFF2-40B4-BE49-F238E27FC236}">
              <a16:creationId xmlns:a16="http://schemas.microsoft.com/office/drawing/2014/main" id="{C14728C9-6C36-48DE-9CFB-DA57477FABA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75" name="月 2574">
          <a:extLst>
            <a:ext uri="{FF2B5EF4-FFF2-40B4-BE49-F238E27FC236}">
              <a16:creationId xmlns:a16="http://schemas.microsoft.com/office/drawing/2014/main" id="{FD7C1726-8905-4D1B-8B7D-EA860E13B96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8</xdr:col>
      <xdr:colOff>5050</xdr:colOff>
      <xdr:row>248</xdr:row>
      <xdr:rowOff>139714</xdr:rowOff>
    </xdr:to>
    <xdr:sp macro="" textlink="">
      <xdr:nvSpPr>
        <xdr:cNvPr id="2576" name="太陽 2575">
          <a:extLst>
            <a:ext uri="{FF2B5EF4-FFF2-40B4-BE49-F238E27FC236}">
              <a16:creationId xmlns:a16="http://schemas.microsoft.com/office/drawing/2014/main" id="{647C47E9-680D-4F17-BB7A-6945132E2C4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2577" name="月 2576">
          <a:extLst>
            <a:ext uri="{FF2B5EF4-FFF2-40B4-BE49-F238E27FC236}">
              <a16:creationId xmlns:a16="http://schemas.microsoft.com/office/drawing/2014/main" id="{C1146DEA-21CB-42A7-B856-70A388501C5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78" name="太陽 2577">
          <a:extLst>
            <a:ext uri="{FF2B5EF4-FFF2-40B4-BE49-F238E27FC236}">
              <a16:creationId xmlns:a16="http://schemas.microsoft.com/office/drawing/2014/main" id="{F8D70AA4-D8A8-4DCE-9048-2139EE9D3D9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79" name="月 2578">
          <a:extLst>
            <a:ext uri="{FF2B5EF4-FFF2-40B4-BE49-F238E27FC236}">
              <a16:creationId xmlns:a16="http://schemas.microsoft.com/office/drawing/2014/main" id="{09790D48-4F18-42EC-84B7-005A1027F8F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80" name="太陽 2579">
          <a:extLst>
            <a:ext uri="{FF2B5EF4-FFF2-40B4-BE49-F238E27FC236}">
              <a16:creationId xmlns:a16="http://schemas.microsoft.com/office/drawing/2014/main" id="{31F78FFA-B3F6-4215-9985-B2430900568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81" name="月 2580">
          <a:extLst>
            <a:ext uri="{FF2B5EF4-FFF2-40B4-BE49-F238E27FC236}">
              <a16:creationId xmlns:a16="http://schemas.microsoft.com/office/drawing/2014/main" id="{DC276C48-9749-4E5A-A35B-BEE0366266E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82" name="太陽 2581">
          <a:extLst>
            <a:ext uri="{FF2B5EF4-FFF2-40B4-BE49-F238E27FC236}">
              <a16:creationId xmlns:a16="http://schemas.microsoft.com/office/drawing/2014/main" id="{F47EE6D2-0E06-460B-9835-81EC48F3D7A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83" name="月 2582">
          <a:extLst>
            <a:ext uri="{FF2B5EF4-FFF2-40B4-BE49-F238E27FC236}">
              <a16:creationId xmlns:a16="http://schemas.microsoft.com/office/drawing/2014/main" id="{6E296E47-5A65-415C-B2EC-5D7C491F4C3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84" name="太陽 2583">
          <a:extLst>
            <a:ext uri="{FF2B5EF4-FFF2-40B4-BE49-F238E27FC236}">
              <a16:creationId xmlns:a16="http://schemas.microsoft.com/office/drawing/2014/main" id="{21B611E1-0C47-497D-9A57-124F0C12503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85" name="月 2584">
          <a:extLst>
            <a:ext uri="{FF2B5EF4-FFF2-40B4-BE49-F238E27FC236}">
              <a16:creationId xmlns:a16="http://schemas.microsoft.com/office/drawing/2014/main" id="{021D4A2F-BB53-4FEF-97D6-C0220A521CE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86" name="太陽 2585">
          <a:extLst>
            <a:ext uri="{FF2B5EF4-FFF2-40B4-BE49-F238E27FC236}">
              <a16:creationId xmlns:a16="http://schemas.microsoft.com/office/drawing/2014/main" id="{4FBA8855-C1F1-460B-B0A7-CBD480381FB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87" name="月 2586">
          <a:extLst>
            <a:ext uri="{FF2B5EF4-FFF2-40B4-BE49-F238E27FC236}">
              <a16:creationId xmlns:a16="http://schemas.microsoft.com/office/drawing/2014/main" id="{09A3744D-F347-495F-B0AE-BF026C6D827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2588" name="太陽 2587">
          <a:extLst>
            <a:ext uri="{FF2B5EF4-FFF2-40B4-BE49-F238E27FC236}">
              <a16:creationId xmlns:a16="http://schemas.microsoft.com/office/drawing/2014/main" id="{F735B221-57C2-4387-9CF2-77825A84AA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89" name="月 2588">
          <a:extLst>
            <a:ext uri="{FF2B5EF4-FFF2-40B4-BE49-F238E27FC236}">
              <a16:creationId xmlns:a16="http://schemas.microsoft.com/office/drawing/2014/main" id="{0205637F-18FE-444D-AE01-8C1BBE33773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8</xdr:col>
      <xdr:colOff>5050</xdr:colOff>
      <xdr:row>251</xdr:row>
      <xdr:rowOff>139714</xdr:rowOff>
    </xdr:to>
    <xdr:sp macro="" textlink="">
      <xdr:nvSpPr>
        <xdr:cNvPr id="2590" name="太陽 2589">
          <a:extLst>
            <a:ext uri="{FF2B5EF4-FFF2-40B4-BE49-F238E27FC236}">
              <a16:creationId xmlns:a16="http://schemas.microsoft.com/office/drawing/2014/main" id="{16D3812D-C86C-4467-A108-E91DB07F345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2591" name="月 2590">
          <a:extLst>
            <a:ext uri="{FF2B5EF4-FFF2-40B4-BE49-F238E27FC236}">
              <a16:creationId xmlns:a16="http://schemas.microsoft.com/office/drawing/2014/main" id="{8A41C4B2-0A8F-482D-B116-E4893D787E1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592" name="太陽 2591">
          <a:extLst>
            <a:ext uri="{FF2B5EF4-FFF2-40B4-BE49-F238E27FC236}">
              <a16:creationId xmlns:a16="http://schemas.microsoft.com/office/drawing/2014/main" id="{B12B7FA7-8E2B-4229-BA35-1A369458D56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593" name="月 2592">
          <a:extLst>
            <a:ext uri="{FF2B5EF4-FFF2-40B4-BE49-F238E27FC236}">
              <a16:creationId xmlns:a16="http://schemas.microsoft.com/office/drawing/2014/main" id="{E950E8AE-7446-4F8A-936B-EC80F137232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594" name="太陽 2593">
          <a:extLst>
            <a:ext uri="{FF2B5EF4-FFF2-40B4-BE49-F238E27FC236}">
              <a16:creationId xmlns:a16="http://schemas.microsoft.com/office/drawing/2014/main" id="{AB8C6CEB-E0FE-472B-863B-6DBF3A828C4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595" name="月 2594">
          <a:extLst>
            <a:ext uri="{FF2B5EF4-FFF2-40B4-BE49-F238E27FC236}">
              <a16:creationId xmlns:a16="http://schemas.microsoft.com/office/drawing/2014/main" id="{6C017042-6428-4EF6-87F6-82EB0CA05FB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596" name="太陽 2595">
          <a:extLst>
            <a:ext uri="{FF2B5EF4-FFF2-40B4-BE49-F238E27FC236}">
              <a16:creationId xmlns:a16="http://schemas.microsoft.com/office/drawing/2014/main" id="{43BC0D30-1544-4DA5-B59F-CD70BC0392E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597" name="月 2596">
          <a:extLst>
            <a:ext uri="{FF2B5EF4-FFF2-40B4-BE49-F238E27FC236}">
              <a16:creationId xmlns:a16="http://schemas.microsoft.com/office/drawing/2014/main" id="{D9B6E657-553C-462A-B97C-F9F6E8CF6C3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598" name="太陽 2597">
          <a:extLst>
            <a:ext uri="{FF2B5EF4-FFF2-40B4-BE49-F238E27FC236}">
              <a16:creationId xmlns:a16="http://schemas.microsoft.com/office/drawing/2014/main" id="{284F3680-F861-4D70-B628-D3DB13C5FE2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599" name="月 2598">
          <a:extLst>
            <a:ext uri="{FF2B5EF4-FFF2-40B4-BE49-F238E27FC236}">
              <a16:creationId xmlns:a16="http://schemas.microsoft.com/office/drawing/2014/main" id="{F5C29E6E-EEF7-4922-847D-70573D559E9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600" name="太陽 2599">
          <a:extLst>
            <a:ext uri="{FF2B5EF4-FFF2-40B4-BE49-F238E27FC236}">
              <a16:creationId xmlns:a16="http://schemas.microsoft.com/office/drawing/2014/main" id="{17905AE1-6A05-49F0-B4DE-BBB11E4456D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601" name="月 2600">
          <a:extLst>
            <a:ext uri="{FF2B5EF4-FFF2-40B4-BE49-F238E27FC236}">
              <a16:creationId xmlns:a16="http://schemas.microsoft.com/office/drawing/2014/main" id="{8206AE79-03EA-41EB-B5A8-1A49789EC76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2602" name="太陽 2601">
          <a:extLst>
            <a:ext uri="{FF2B5EF4-FFF2-40B4-BE49-F238E27FC236}">
              <a16:creationId xmlns:a16="http://schemas.microsoft.com/office/drawing/2014/main" id="{CDBF7080-B9CD-4358-8288-9D6DD930AF9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603" name="月 2602">
          <a:extLst>
            <a:ext uri="{FF2B5EF4-FFF2-40B4-BE49-F238E27FC236}">
              <a16:creationId xmlns:a16="http://schemas.microsoft.com/office/drawing/2014/main" id="{70DB1792-42AD-44FF-B08A-8AD4CAA9D0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8</xdr:col>
      <xdr:colOff>5050</xdr:colOff>
      <xdr:row>254</xdr:row>
      <xdr:rowOff>139714</xdr:rowOff>
    </xdr:to>
    <xdr:sp macro="" textlink="">
      <xdr:nvSpPr>
        <xdr:cNvPr id="2604" name="太陽 2603">
          <a:extLst>
            <a:ext uri="{FF2B5EF4-FFF2-40B4-BE49-F238E27FC236}">
              <a16:creationId xmlns:a16="http://schemas.microsoft.com/office/drawing/2014/main" id="{C8BAA688-D1A0-4987-B611-C8D6F39C0DC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2605" name="月 2604">
          <a:extLst>
            <a:ext uri="{FF2B5EF4-FFF2-40B4-BE49-F238E27FC236}">
              <a16:creationId xmlns:a16="http://schemas.microsoft.com/office/drawing/2014/main" id="{C64F2641-1267-46F8-A1DD-A01D626FF98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06" name="太陽 2605">
          <a:extLst>
            <a:ext uri="{FF2B5EF4-FFF2-40B4-BE49-F238E27FC236}">
              <a16:creationId xmlns:a16="http://schemas.microsoft.com/office/drawing/2014/main" id="{9557DAD1-7343-4AB3-A784-69D83518318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07" name="月 2606">
          <a:extLst>
            <a:ext uri="{FF2B5EF4-FFF2-40B4-BE49-F238E27FC236}">
              <a16:creationId xmlns:a16="http://schemas.microsoft.com/office/drawing/2014/main" id="{31B72E23-663C-4999-98AA-BAAAC15AC92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08" name="太陽 2607">
          <a:extLst>
            <a:ext uri="{FF2B5EF4-FFF2-40B4-BE49-F238E27FC236}">
              <a16:creationId xmlns:a16="http://schemas.microsoft.com/office/drawing/2014/main" id="{5AF1AD3C-D35B-428D-8703-074514FA7B5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09" name="月 2608">
          <a:extLst>
            <a:ext uri="{FF2B5EF4-FFF2-40B4-BE49-F238E27FC236}">
              <a16:creationId xmlns:a16="http://schemas.microsoft.com/office/drawing/2014/main" id="{78093C49-9643-4258-A462-0B1E3180BED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10" name="太陽 2609">
          <a:extLst>
            <a:ext uri="{FF2B5EF4-FFF2-40B4-BE49-F238E27FC236}">
              <a16:creationId xmlns:a16="http://schemas.microsoft.com/office/drawing/2014/main" id="{758A3409-1C14-4B31-9BF4-A0D9675A7FF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11" name="月 2610">
          <a:extLst>
            <a:ext uri="{FF2B5EF4-FFF2-40B4-BE49-F238E27FC236}">
              <a16:creationId xmlns:a16="http://schemas.microsoft.com/office/drawing/2014/main" id="{DA50CA3E-143C-4B8C-9127-BB795C75546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12" name="太陽 2611">
          <a:extLst>
            <a:ext uri="{FF2B5EF4-FFF2-40B4-BE49-F238E27FC236}">
              <a16:creationId xmlns:a16="http://schemas.microsoft.com/office/drawing/2014/main" id="{1395A393-CC86-459E-8271-37DBB11E439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13" name="月 2612">
          <a:extLst>
            <a:ext uri="{FF2B5EF4-FFF2-40B4-BE49-F238E27FC236}">
              <a16:creationId xmlns:a16="http://schemas.microsoft.com/office/drawing/2014/main" id="{F1C587E6-C1B2-4BA1-8EB2-87A910DAC16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14" name="太陽 2613">
          <a:extLst>
            <a:ext uri="{FF2B5EF4-FFF2-40B4-BE49-F238E27FC236}">
              <a16:creationId xmlns:a16="http://schemas.microsoft.com/office/drawing/2014/main" id="{43D72AEB-B282-4D14-88BC-3238CDCCE03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15" name="月 2614">
          <a:extLst>
            <a:ext uri="{FF2B5EF4-FFF2-40B4-BE49-F238E27FC236}">
              <a16:creationId xmlns:a16="http://schemas.microsoft.com/office/drawing/2014/main" id="{E3ED28D9-D27F-48D4-9468-A07A5CEEABA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2616" name="太陽 2615">
          <a:extLst>
            <a:ext uri="{FF2B5EF4-FFF2-40B4-BE49-F238E27FC236}">
              <a16:creationId xmlns:a16="http://schemas.microsoft.com/office/drawing/2014/main" id="{7B7707D8-622D-4740-8806-B8E4EBFBA05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17" name="月 2616">
          <a:extLst>
            <a:ext uri="{FF2B5EF4-FFF2-40B4-BE49-F238E27FC236}">
              <a16:creationId xmlns:a16="http://schemas.microsoft.com/office/drawing/2014/main" id="{7DE8A204-63B0-43EC-BB06-FF21FB912FD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8</xdr:col>
      <xdr:colOff>5050</xdr:colOff>
      <xdr:row>257</xdr:row>
      <xdr:rowOff>139714</xdr:rowOff>
    </xdr:to>
    <xdr:sp macro="" textlink="">
      <xdr:nvSpPr>
        <xdr:cNvPr id="2618" name="太陽 2617">
          <a:extLst>
            <a:ext uri="{FF2B5EF4-FFF2-40B4-BE49-F238E27FC236}">
              <a16:creationId xmlns:a16="http://schemas.microsoft.com/office/drawing/2014/main" id="{0864F748-E19C-4863-B8C7-8A16D0E1F8C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2619" name="月 2618">
          <a:extLst>
            <a:ext uri="{FF2B5EF4-FFF2-40B4-BE49-F238E27FC236}">
              <a16:creationId xmlns:a16="http://schemas.microsoft.com/office/drawing/2014/main" id="{C9B3BFE6-890C-4821-91AD-62FBD2D0E82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20" name="太陽 2619">
          <a:extLst>
            <a:ext uri="{FF2B5EF4-FFF2-40B4-BE49-F238E27FC236}">
              <a16:creationId xmlns:a16="http://schemas.microsoft.com/office/drawing/2014/main" id="{D137E68A-C521-4A5C-8E74-0E0A830E864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21" name="月 2620">
          <a:extLst>
            <a:ext uri="{FF2B5EF4-FFF2-40B4-BE49-F238E27FC236}">
              <a16:creationId xmlns:a16="http://schemas.microsoft.com/office/drawing/2014/main" id="{64C756EE-6C3D-4563-BEEB-5C7B64585F6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22" name="太陽 2621">
          <a:extLst>
            <a:ext uri="{FF2B5EF4-FFF2-40B4-BE49-F238E27FC236}">
              <a16:creationId xmlns:a16="http://schemas.microsoft.com/office/drawing/2014/main" id="{E162BC67-3B6A-4432-BD69-299ABF8E9BB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23" name="月 2622">
          <a:extLst>
            <a:ext uri="{FF2B5EF4-FFF2-40B4-BE49-F238E27FC236}">
              <a16:creationId xmlns:a16="http://schemas.microsoft.com/office/drawing/2014/main" id="{33E035E0-7D0E-4BF8-8D7D-8E8D64BDD9C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24" name="太陽 2623">
          <a:extLst>
            <a:ext uri="{FF2B5EF4-FFF2-40B4-BE49-F238E27FC236}">
              <a16:creationId xmlns:a16="http://schemas.microsoft.com/office/drawing/2014/main" id="{50FF2036-22D3-4411-858E-A2C36B6F0F2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25" name="月 2624">
          <a:extLst>
            <a:ext uri="{FF2B5EF4-FFF2-40B4-BE49-F238E27FC236}">
              <a16:creationId xmlns:a16="http://schemas.microsoft.com/office/drawing/2014/main" id="{B6925D90-FF75-4323-BA02-BB7ACC55521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26" name="太陽 2625">
          <a:extLst>
            <a:ext uri="{FF2B5EF4-FFF2-40B4-BE49-F238E27FC236}">
              <a16:creationId xmlns:a16="http://schemas.microsoft.com/office/drawing/2014/main" id="{528B67BD-0979-4A8F-B65C-4B2006C8A42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27" name="月 2626">
          <a:extLst>
            <a:ext uri="{FF2B5EF4-FFF2-40B4-BE49-F238E27FC236}">
              <a16:creationId xmlns:a16="http://schemas.microsoft.com/office/drawing/2014/main" id="{A54B741B-37E4-4A3B-8FE7-F6D1344E1FE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28" name="太陽 2627">
          <a:extLst>
            <a:ext uri="{FF2B5EF4-FFF2-40B4-BE49-F238E27FC236}">
              <a16:creationId xmlns:a16="http://schemas.microsoft.com/office/drawing/2014/main" id="{CB91B7B9-B76A-4EF3-A6F9-A350AC5CED7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29" name="月 2628">
          <a:extLst>
            <a:ext uri="{FF2B5EF4-FFF2-40B4-BE49-F238E27FC236}">
              <a16:creationId xmlns:a16="http://schemas.microsoft.com/office/drawing/2014/main" id="{C8022EBA-F99A-4A5E-B6B1-2D4CE0147BB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2630" name="太陽 2629">
          <a:extLst>
            <a:ext uri="{FF2B5EF4-FFF2-40B4-BE49-F238E27FC236}">
              <a16:creationId xmlns:a16="http://schemas.microsoft.com/office/drawing/2014/main" id="{049A31EB-39E2-47D7-A607-79DC4FFEBC3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31" name="月 2630">
          <a:extLst>
            <a:ext uri="{FF2B5EF4-FFF2-40B4-BE49-F238E27FC236}">
              <a16:creationId xmlns:a16="http://schemas.microsoft.com/office/drawing/2014/main" id="{B55E79C5-E39F-4874-BF66-ABA152FC7F8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8</xdr:col>
      <xdr:colOff>5050</xdr:colOff>
      <xdr:row>260</xdr:row>
      <xdr:rowOff>139714</xdr:rowOff>
    </xdr:to>
    <xdr:sp macro="" textlink="">
      <xdr:nvSpPr>
        <xdr:cNvPr id="2632" name="太陽 2631">
          <a:extLst>
            <a:ext uri="{FF2B5EF4-FFF2-40B4-BE49-F238E27FC236}">
              <a16:creationId xmlns:a16="http://schemas.microsoft.com/office/drawing/2014/main" id="{F82C6445-E7C9-4FE3-80AA-4DF9B110D88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2633" name="月 2632">
          <a:extLst>
            <a:ext uri="{FF2B5EF4-FFF2-40B4-BE49-F238E27FC236}">
              <a16:creationId xmlns:a16="http://schemas.microsoft.com/office/drawing/2014/main" id="{1E861399-74D2-4216-93BC-44FA71244DB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34" name="太陽 2633">
          <a:extLst>
            <a:ext uri="{FF2B5EF4-FFF2-40B4-BE49-F238E27FC236}">
              <a16:creationId xmlns:a16="http://schemas.microsoft.com/office/drawing/2014/main" id="{5B59E6C1-9F3A-4685-87E3-A5F6D6465A0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35" name="月 2634">
          <a:extLst>
            <a:ext uri="{FF2B5EF4-FFF2-40B4-BE49-F238E27FC236}">
              <a16:creationId xmlns:a16="http://schemas.microsoft.com/office/drawing/2014/main" id="{4B9B6B82-0458-43FD-8C39-1D46D56AB8E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36" name="太陽 2635">
          <a:extLst>
            <a:ext uri="{FF2B5EF4-FFF2-40B4-BE49-F238E27FC236}">
              <a16:creationId xmlns:a16="http://schemas.microsoft.com/office/drawing/2014/main" id="{A9F41872-E676-4472-9ED6-E7327EECB0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37" name="月 2636">
          <a:extLst>
            <a:ext uri="{FF2B5EF4-FFF2-40B4-BE49-F238E27FC236}">
              <a16:creationId xmlns:a16="http://schemas.microsoft.com/office/drawing/2014/main" id="{4805B318-CF06-4FBB-830B-F665F0E7B78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38" name="太陽 2637">
          <a:extLst>
            <a:ext uri="{FF2B5EF4-FFF2-40B4-BE49-F238E27FC236}">
              <a16:creationId xmlns:a16="http://schemas.microsoft.com/office/drawing/2014/main" id="{38A251E5-FBB9-4969-9805-6CF07D7FAE4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39" name="月 2638">
          <a:extLst>
            <a:ext uri="{FF2B5EF4-FFF2-40B4-BE49-F238E27FC236}">
              <a16:creationId xmlns:a16="http://schemas.microsoft.com/office/drawing/2014/main" id="{D747A2BB-79C3-47B3-9F61-EF0D8ABC6F3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40" name="太陽 2639">
          <a:extLst>
            <a:ext uri="{FF2B5EF4-FFF2-40B4-BE49-F238E27FC236}">
              <a16:creationId xmlns:a16="http://schemas.microsoft.com/office/drawing/2014/main" id="{6FF0DC54-6EA5-4104-BAC0-0F7AA0AA362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41" name="月 2640">
          <a:extLst>
            <a:ext uri="{FF2B5EF4-FFF2-40B4-BE49-F238E27FC236}">
              <a16:creationId xmlns:a16="http://schemas.microsoft.com/office/drawing/2014/main" id="{8B37C2C4-CA75-4160-8D62-A6E16CCA837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42" name="太陽 2641">
          <a:extLst>
            <a:ext uri="{FF2B5EF4-FFF2-40B4-BE49-F238E27FC236}">
              <a16:creationId xmlns:a16="http://schemas.microsoft.com/office/drawing/2014/main" id="{0889DE68-8360-4229-87B3-43E1B50AD59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43" name="月 2642">
          <a:extLst>
            <a:ext uri="{FF2B5EF4-FFF2-40B4-BE49-F238E27FC236}">
              <a16:creationId xmlns:a16="http://schemas.microsoft.com/office/drawing/2014/main" id="{3AEF0746-57A9-43AE-B28D-7CDEF61C4A5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2644" name="太陽 2643">
          <a:extLst>
            <a:ext uri="{FF2B5EF4-FFF2-40B4-BE49-F238E27FC236}">
              <a16:creationId xmlns:a16="http://schemas.microsoft.com/office/drawing/2014/main" id="{7E662FBD-5E59-4F89-AC4B-9DE0BF4ECCF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45" name="月 2644">
          <a:extLst>
            <a:ext uri="{FF2B5EF4-FFF2-40B4-BE49-F238E27FC236}">
              <a16:creationId xmlns:a16="http://schemas.microsoft.com/office/drawing/2014/main" id="{D2BD8261-5124-4567-AC00-1587DB88E96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8</xdr:col>
      <xdr:colOff>5050</xdr:colOff>
      <xdr:row>263</xdr:row>
      <xdr:rowOff>139714</xdr:rowOff>
    </xdr:to>
    <xdr:sp macro="" textlink="">
      <xdr:nvSpPr>
        <xdr:cNvPr id="2646" name="太陽 2645">
          <a:extLst>
            <a:ext uri="{FF2B5EF4-FFF2-40B4-BE49-F238E27FC236}">
              <a16:creationId xmlns:a16="http://schemas.microsoft.com/office/drawing/2014/main" id="{2CDA94FA-978F-4EB8-9789-2785E855D06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2647" name="月 2646">
          <a:extLst>
            <a:ext uri="{FF2B5EF4-FFF2-40B4-BE49-F238E27FC236}">
              <a16:creationId xmlns:a16="http://schemas.microsoft.com/office/drawing/2014/main" id="{537510D6-FB29-4174-A277-E5D08FF58AF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48" name="太陽 2647">
          <a:extLst>
            <a:ext uri="{FF2B5EF4-FFF2-40B4-BE49-F238E27FC236}">
              <a16:creationId xmlns:a16="http://schemas.microsoft.com/office/drawing/2014/main" id="{67D15EE2-9DFC-414B-BFD1-74CDA997CC1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49" name="月 2648">
          <a:extLst>
            <a:ext uri="{FF2B5EF4-FFF2-40B4-BE49-F238E27FC236}">
              <a16:creationId xmlns:a16="http://schemas.microsoft.com/office/drawing/2014/main" id="{FB242356-B03B-4958-8B3F-DA8798EFD4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50" name="太陽 2649">
          <a:extLst>
            <a:ext uri="{FF2B5EF4-FFF2-40B4-BE49-F238E27FC236}">
              <a16:creationId xmlns:a16="http://schemas.microsoft.com/office/drawing/2014/main" id="{846ABED2-01B0-418C-8336-3B72D07F6FE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51" name="月 2650">
          <a:extLst>
            <a:ext uri="{FF2B5EF4-FFF2-40B4-BE49-F238E27FC236}">
              <a16:creationId xmlns:a16="http://schemas.microsoft.com/office/drawing/2014/main" id="{78CCBEAA-9F5D-4F54-A41A-2A7E4D84294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52" name="太陽 2651">
          <a:extLst>
            <a:ext uri="{FF2B5EF4-FFF2-40B4-BE49-F238E27FC236}">
              <a16:creationId xmlns:a16="http://schemas.microsoft.com/office/drawing/2014/main" id="{FD03DBF8-B6AE-497F-94D7-E102D05E172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53" name="月 2652">
          <a:extLst>
            <a:ext uri="{FF2B5EF4-FFF2-40B4-BE49-F238E27FC236}">
              <a16:creationId xmlns:a16="http://schemas.microsoft.com/office/drawing/2014/main" id="{17153615-48D1-4893-93B9-E2408D13017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54" name="太陽 2653">
          <a:extLst>
            <a:ext uri="{FF2B5EF4-FFF2-40B4-BE49-F238E27FC236}">
              <a16:creationId xmlns:a16="http://schemas.microsoft.com/office/drawing/2014/main" id="{6EF5F141-064C-403C-835B-FFBD922512A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55" name="月 2654">
          <a:extLst>
            <a:ext uri="{FF2B5EF4-FFF2-40B4-BE49-F238E27FC236}">
              <a16:creationId xmlns:a16="http://schemas.microsoft.com/office/drawing/2014/main" id="{FFFA5268-B104-4FF3-AC5D-7527EBD8609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56" name="太陽 2655">
          <a:extLst>
            <a:ext uri="{FF2B5EF4-FFF2-40B4-BE49-F238E27FC236}">
              <a16:creationId xmlns:a16="http://schemas.microsoft.com/office/drawing/2014/main" id="{F6F2853A-D997-4F2F-B1BD-BB3630F15D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57" name="月 2656">
          <a:extLst>
            <a:ext uri="{FF2B5EF4-FFF2-40B4-BE49-F238E27FC236}">
              <a16:creationId xmlns:a16="http://schemas.microsoft.com/office/drawing/2014/main" id="{ADC7DD16-D000-4AD0-BC73-C81A14C5A68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2658" name="太陽 2657">
          <a:extLst>
            <a:ext uri="{FF2B5EF4-FFF2-40B4-BE49-F238E27FC236}">
              <a16:creationId xmlns:a16="http://schemas.microsoft.com/office/drawing/2014/main" id="{FCD374B4-108F-4F44-B328-496D66D5F05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59" name="月 2658">
          <a:extLst>
            <a:ext uri="{FF2B5EF4-FFF2-40B4-BE49-F238E27FC236}">
              <a16:creationId xmlns:a16="http://schemas.microsoft.com/office/drawing/2014/main" id="{03973D48-3732-4E6D-895A-74251AD0AFC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8</xdr:col>
      <xdr:colOff>5050</xdr:colOff>
      <xdr:row>266</xdr:row>
      <xdr:rowOff>139714</xdr:rowOff>
    </xdr:to>
    <xdr:sp macro="" textlink="">
      <xdr:nvSpPr>
        <xdr:cNvPr id="2660" name="太陽 2659">
          <a:extLst>
            <a:ext uri="{FF2B5EF4-FFF2-40B4-BE49-F238E27FC236}">
              <a16:creationId xmlns:a16="http://schemas.microsoft.com/office/drawing/2014/main" id="{29546907-6BBE-44B5-952F-FD44063284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2661" name="月 2660">
          <a:extLst>
            <a:ext uri="{FF2B5EF4-FFF2-40B4-BE49-F238E27FC236}">
              <a16:creationId xmlns:a16="http://schemas.microsoft.com/office/drawing/2014/main" id="{8626A785-5E63-4BF5-B0D1-4FB08B432A4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62" name="太陽 2661">
          <a:extLst>
            <a:ext uri="{FF2B5EF4-FFF2-40B4-BE49-F238E27FC236}">
              <a16:creationId xmlns:a16="http://schemas.microsoft.com/office/drawing/2014/main" id="{AE5BAC59-87BA-4785-A9C4-4B0F3C1E201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63" name="月 2662">
          <a:extLst>
            <a:ext uri="{FF2B5EF4-FFF2-40B4-BE49-F238E27FC236}">
              <a16:creationId xmlns:a16="http://schemas.microsoft.com/office/drawing/2014/main" id="{4F9D2496-9A84-4E88-A29C-EA3F4073431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64" name="太陽 2663">
          <a:extLst>
            <a:ext uri="{FF2B5EF4-FFF2-40B4-BE49-F238E27FC236}">
              <a16:creationId xmlns:a16="http://schemas.microsoft.com/office/drawing/2014/main" id="{7118CF99-29B5-44C8-88EF-9E54B3E5C80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65" name="月 2664">
          <a:extLst>
            <a:ext uri="{FF2B5EF4-FFF2-40B4-BE49-F238E27FC236}">
              <a16:creationId xmlns:a16="http://schemas.microsoft.com/office/drawing/2014/main" id="{762C9A4A-0286-454B-A65C-8EC14298163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66" name="太陽 2665">
          <a:extLst>
            <a:ext uri="{FF2B5EF4-FFF2-40B4-BE49-F238E27FC236}">
              <a16:creationId xmlns:a16="http://schemas.microsoft.com/office/drawing/2014/main" id="{5F96590D-E8F7-45CA-833A-792914159D5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67" name="月 2666">
          <a:extLst>
            <a:ext uri="{FF2B5EF4-FFF2-40B4-BE49-F238E27FC236}">
              <a16:creationId xmlns:a16="http://schemas.microsoft.com/office/drawing/2014/main" id="{818F1BFE-D0AE-405E-812F-35AFB9F025F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68" name="太陽 2667">
          <a:extLst>
            <a:ext uri="{FF2B5EF4-FFF2-40B4-BE49-F238E27FC236}">
              <a16:creationId xmlns:a16="http://schemas.microsoft.com/office/drawing/2014/main" id="{5BBD6515-8C6C-48E3-9291-ECD4AE0B86B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69" name="月 2668">
          <a:extLst>
            <a:ext uri="{FF2B5EF4-FFF2-40B4-BE49-F238E27FC236}">
              <a16:creationId xmlns:a16="http://schemas.microsoft.com/office/drawing/2014/main" id="{B82F0B4F-2267-4301-82CB-1BBEAFA4B5E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70" name="太陽 2669">
          <a:extLst>
            <a:ext uri="{FF2B5EF4-FFF2-40B4-BE49-F238E27FC236}">
              <a16:creationId xmlns:a16="http://schemas.microsoft.com/office/drawing/2014/main" id="{47487D5C-CB94-462E-B774-68E9566CA58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71" name="月 2670">
          <a:extLst>
            <a:ext uri="{FF2B5EF4-FFF2-40B4-BE49-F238E27FC236}">
              <a16:creationId xmlns:a16="http://schemas.microsoft.com/office/drawing/2014/main" id="{3E640805-8512-4FC3-BF9A-049BB121818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2672" name="太陽 2671">
          <a:extLst>
            <a:ext uri="{FF2B5EF4-FFF2-40B4-BE49-F238E27FC236}">
              <a16:creationId xmlns:a16="http://schemas.microsoft.com/office/drawing/2014/main" id="{86D386F4-15C3-42C8-BDEE-EEF08C50DE8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73" name="月 2672">
          <a:extLst>
            <a:ext uri="{FF2B5EF4-FFF2-40B4-BE49-F238E27FC236}">
              <a16:creationId xmlns:a16="http://schemas.microsoft.com/office/drawing/2014/main" id="{FB9D5979-DAB4-4289-A8E0-B13199F0FAD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8</xdr:col>
      <xdr:colOff>5050</xdr:colOff>
      <xdr:row>269</xdr:row>
      <xdr:rowOff>139714</xdr:rowOff>
    </xdr:to>
    <xdr:sp macro="" textlink="">
      <xdr:nvSpPr>
        <xdr:cNvPr id="2674" name="太陽 2673">
          <a:extLst>
            <a:ext uri="{FF2B5EF4-FFF2-40B4-BE49-F238E27FC236}">
              <a16:creationId xmlns:a16="http://schemas.microsoft.com/office/drawing/2014/main" id="{5E132DB4-2D8C-4ED9-A31F-0BA9AA18A8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2675" name="月 2674">
          <a:extLst>
            <a:ext uri="{FF2B5EF4-FFF2-40B4-BE49-F238E27FC236}">
              <a16:creationId xmlns:a16="http://schemas.microsoft.com/office/drawing/2014/main" id="{E2917823-0CFB-490D-94E2-3A54F783202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76" name="太陽 2675">
          <a:extLst>
            <a:ext uri="{FF2B5EF4-FFF2-40B4-BE49-F238E27FC236}">
              <a16:creationId xmlns:a16="http://schemas.microsoft.com/office/drawing/2014/main" id="{9E09A6AD-2FC1-4C55-B39A-725BB47C644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77" name="月 2676">
          <a:extLst>
            <a:ext uri="{FF2B5EF4-FFF2-40B4-BE49-F238E27FC236}">
              <a16:creationId xmlns:a16="http://schemas.microsoft.com/office/drawing/2014/main" id="{DFEBC542-49DC-41DC-8D27-B4FC5D5A3B9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78" name="太陽 2677">
          <a:extLst>
            <a:ext uri="{FF2B5EF4-FFF2-40B4-BE49-F238E27FC236}">
              <a16:creationId xmlns:a16="http://schemas.microsoft.com/office/drawing/2014/main" id="{58B767B7-6973-4C5D-B225-9633D16CC9F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79" name="月 2678">
          <a:extLst>
            <a:ext uri="{FF2B5EF4-FFF2-40B4-BE49-F238E27FC236}">
              <a16:creationId xmlns:a16="http://schemas.microsoft.com/office/drawing/2014/main" id="{87D281D4-64C9-4E8C-9F94-7B8ED2244AA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80" name="太陽 2679">
          <a:extLst>
            <a:ext uri="{FF2B5EF4-FFF2-40B4-BE49-F238E27FC236}">
              <a16:creationId xmlns:a16="http://schemas.microsoft.com/office/drawing/2014/main" id="{078C61A3-271F-44CC-82ED-28C1217F881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81" name="月 2680">
          <a:extLst>
            <a:ext uri="{FF2B5EF4-FFF2-40B4-BE49-F238E27FC236}">
              <a16:creationId xmlns:a16="http://schemas.microsoft.com/office/drawing/2014/main" id="{6C463114-85D9-42FC-8E58-6BB54CBEC1F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82" name="太陽 2681">
          <a:extLst>
            <a:ext uri="{FF2B5EF4-FFF2-40B4-BE49-F238E27FC236}">
              <a16:creationId xmlns:a16="http://schemas.microsoft.com/office/drawing/2014/main" id="{D8E49922-D4A9-43A4-94C7-60B265C88AA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83" name="月 2682">
          <a:extLst>
            <a:ext uri="{FF2B5EF4-FFF2-40B4-BE49-F238E27FC236}">
              <a16:creationId xmlns:a16="http://schemas.microsoft.com/office/drawing/2014/main" id="{79CCB78E-EC23-48E3-BC41-E7221145740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84" name="太陽 2683">
          <a:extLst>
            <a:ext uri="{FF2B5EF4-FFF2-40B4-BE49-F238E27FC236}">
              <a16:creationId xmlns:a16="http://schemas.microsoft.com/office/drawing/2014/main" id="{AC8964A5-A307-4E76-8CE5-6DCE575C657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85" name="月 2684">
          <a:extLst>
            <a:ext uri="{FF2B5EF4-FFF2-40B4-BE49-F238E27FC236}">
              <a16:creationId xmlns:a16="http://schemas.microsoft.com/office/drawing/2014/main" id="{AD2D2485-8405-4247-9BBE-19C7B2896AD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2686" name="太陽 2685">
          <a:extLst>
            <a:ext uri="{FF2B5EF4-FFF2-40B4-BE49-F238E27FC236}">
              <a16:creationId xmlns:a16="http://schemas.microsoft.com/office/drawing/2014/main" id="{37E5A59E-248C-4A5A-A5F2-CFC26916804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87" name="月 2686">
          <a:extLst>
            <a:ext uri="{FF2B5EF4-FFF2-40B4-BE49-F238E27FC236}">
              <a16:creationId xmlns:a16="http://schemas.microsoft.com/office/drawing/2014/main" id="{5C53F7EA-2116-4361-BCBE-6CC810E649B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8</xdr:col>
      <xdr:colOff>5050</xdr:colOff>
      <xdr:row>272</xdr:row>
      <xdr:rowOff>139714</xdr:rowOff>
    </xdr:to>
    <xdr:sp macro="" textlink="">
      <xdr:nvSpPr>
        <xdr:cNvPr id="2688" name="太陽 2687">
          <a:extLst>
            <a:ext uri="{FF2B5EF4-FFF2-40B4-BE49-F238E27FC236}">
              <a16:creationId xmlns:a16="http://schemas.microsoft.com/office/drawing/2014/main" id="{587AE64A-298B-4E5D-A5D0-94379A7BE38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2689" name="月 2688">
          <a:extLst>
            <a:ext uri="{FF2B5EF4-FFF2-40B4-BE49-F238E27FC236}">
              <a16:creationId xmlns:a16="http://schemas.microsoft.com/office/drawing/2014/main" id="{EAC14E56-0B20-454D-8D75-45383D3D720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690" name="太陽 2689">
          <a:extLst>
            <a:ext uri="{FF2B5EF4-FFF2-40B4-BE49-F238E27FC236}">
              <a16:creationId xmlns:a16="http://schemas.microsoft.com/office/drawing/2014/main" id="{572DCCCF-B093-4AAA-B5BD-168D6F44BD9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691" name="月 2690">
          <a:extLst>
            <a:ext uri="{FF2B5EF4-FFF2-40B4-BE49-F238E27FC236}">
              <a16:creationId xmlns:a16="http://schemas.microsoft.com/office/drawing/2014/main" id="{BB03DFD0-5856-4C7E-8EBA-A186CFF3AA7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692" name="太陽 2691">
          <a:extLst>
            <a:ext uri="{FF2B5EF4-FFF2-40B4-BE49-F238E27FC236}">
              <a16:creationId xmlns:a16="http://schemas.microsoft.com/office/drawing/2014/main" id="{E5FBD9A2-F3E7-4687-A779-DAB08D8736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693" name="月 2692">
          <a:extLst>
            <a:ext uri="{FF2B5EF4-FFF2-40B4-BE49-F238E27FC236}">
              <a16:creationId xmlns:a16="http://schemas.microsoft.com/office/drawing/2014/main" id="{FAB24BBE-BCB1-46D5-A894-7FCA15E66C1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694" name="太陽 2693">
          <a:extLst>
            <a:ext uri="{FF2B5EF4-FFF2-40B4-BE49-F238E27FC236}">
              <a16:creationId xmlns:a16="http://schemas.microsoft.com/office/drawing/2014/main" id="{3874029D-193D-453F-899D-E1C83EF64DF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695" name="月 2694">
          <a:extLst>
            <a:ext uri="{FF2B5EF4-FFF2-40B4-BE49-F238E27FC236}">
              <a16:creationId xmlns:a16="http://schemas.microsoft.com/office/drawing/2014/main" id="{FCE3EB87-058D-4D77-A6BE-2277598DC8B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696" name="太陽 2695">
          <a:extLst>
            <a:ext uri="{FF2B5EF4-FFF2-40B4-BE49-F238E27FC236}">
              <a16:creationId xmlns:a16="http://schemas.microsoft.com/office/drawing/2014/main" id="{5A919450-03AF-4677-B261-C7A6305056F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697" name="月 2696">
          <a:extLst>
            <a:ext uri="{FF2B5EF4-FFF2-40B4-BE49-F238E27FC236}">
              <a16:creationId xmlns:a16="http://schemas.microsoft.com/office/drawing/2014/main" id="{00ECD6A6-8B09-41EA-817B-B5CB70AE598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698" name="太陽 2697">
          <a:extLst>
            <a:ext uri="{FF2B5EF4-FFF2-40B4-BE49-F238E27FC236}">
              <a16:creationId xmlns:a16="http://schemas.microsoft.com/office/drawing/2014/main" id="{6F8EBEBD-C3CA-43D5-BC82-BADB30DC76A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699" name="月 2698">
          <a:extLst>
            <a:ext uri="{FF2B5EF4-FFF2-40B4-BE49-F238E27FC236}">
              <a16:creationId xmlns:a16="http://schemas.microsoft.com/office/drawing/2014/main" id="{348A506A-2779-4C39-B1A7-3B2F2121E97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2700" name="太陽 2699">
          <a:extLst>
            <a:ext uri="{FF2B5EF4-FFF2-40B4-BE49-F238E27FC236}">
              <a16:creationId xmlns:a16="http://schemas.microsoft.com/office/drawing/2014/main" id="{E696D5C9-56B0-4510-A73F-0693C7E5DB4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701" name="月 2700">
          <a:extLst>
            <a:ext uri="{FF2B5EF4-FFF2-40B4-BE49-F238E27FC236}">
              <a16:creationId xmlns:a16="http://schemas.microsoft.com/office/drawing/2014/main" id="{1AF1FFB6-1227-441E-B961-DC694FC4AA6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8</xdr:col>
      <xdr:colOff>5050</xdr:colOff>
      <xdr:row>275</xdr:row>
      <xdr:rowOff>139714</xdr:rowOff>
    </xdr:to>
    <xdr:sp macro="" textlink="">
      <xdr:nvSpPr>
        <xdr:cNvPr id="2702" name="太陽 2701">
          <a:extLst>
            <a:ext uri="{FF2B5EF4-FFF2-40B4-BE49-F238E27FC236}">
              <a16:creationId xmlns:a16="http://schemas.microsoft.com/office/drawing/2014/main" id="{75C1A536-500D-424A-823D-BF8E0F373AE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2703" name="月 2702">
          <a:extLst>
            <a:ext uri="{FF2B5EF4-FFF2-40B4-BE49-F238E27FC236}">
              <a16:creationId xmlns:a16="http://schemas.microsoft.com/office/drawing/2014/main" id="{1BC8F279-4749-4998-B936-F810B74F113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04" name="太陽 2703">
          <a:extLst>
            <a:ext uri="{FF2B5EF4-FFF2-40B4-BE49-F238E27FC236}">
              <a16:creationId xmlns:a16="http://schemas.microsoft.com/office/drawing/2014/main" id="{1CEDF38E-3631-4DAA-95E1-5C83B3F165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05" name="月 2704">
          <a:extLst>
            <a:ext uri="{FF2B5EF4-FFF2-40B4-BE49-F238E27FC236}">
              <a16:creationId xmlns:a16="http://schemas.microsoft.com/office/drawing/2014/main" id="{1BD039BF-D7B3-4316-AD2F-3A9A26E3CFE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06" name="太陽 2705">
          <a:extLst>
            <a:ext uri="{FF2B5EF4-FFF2-40B4-BE49-F238E27FC236}">
              <a16:creationId xmlns:a16="http://schemas.microsoft.com/office/drawing/2014/main" id="{65231F5B-AD99-4D5A-9730-48E0FC42E5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07" name="月 2706">
          <a:extLst>
            <a:ext uri="{FF2B5EF4-FFF2-40B4-BE49-F238E27FC236}">
              <a16:creationId xmlns:a16="http://schemas.microsoft.com/office/drawing/2014/main" id="{B7E88BCC-6BB5-4008-9DB8-DBFA87B2C46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08" name="太陽 2707">
          <a:extLst>
            <a:ext uri="{FF2B5EF4-FFF2-40B4-BE49-F238E27FC236}">
              <a16:creationId xmlns:a16="http://schemas.microsoft.com/office/drawing/2014/main" id="{22A24EFE-420A-49B8-BE0E-057F1A2C277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09" name="月 2708">
          <a:extLst>
            <a:ext uri="{FF2B5EF4-FFF2-40B4-BE49-F238E27FC236}">
              <a16:creationId xmlns:a16="http://schemas.microsoft.com/office/drawing/2014/main" id="{F8669FEE-F962-4332-BFFE-2D0816ECD1A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10" name="太陽 2709">
          <a:extLst>
            <a:ext uri="{FF2B5EF4-FFF2-40B4-BE49-F238E27FC236}">
              <a16:creationId xmlns:a16="http://schemas.microsoft.com/office/drawing/2014/main" id="{E06EF021-816D-4162-A3FD-E2E76AF9BEE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11" name="月 2710">
          <a:extLst>
            <a:ext uri="{FF2B5EF4-FFF2-40B4-BE49-F238E27FC236}">
              <a16:creationId xmlns:a16="http://schemas.microsoft.com/office/drawing/2014/main" id="{1DE14AF2-F66B-49AB-96FC-A9EC530B723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12" name="太陽 2711">
          <a:extLst>
            <a:ext uri="{FF2B5EF4-FFF2-40B4-BE49-F238E27FC236}">
              <a16:creationId xmlns:a16="http://schemas.microsoft.com/office/drawing/2014/main" id="{50EAE764-478E-46C1-A1BF-FAB66DBC981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13" name="月 2712">
          <a:extLst>
            <a:ext uri="{FF2B5EF4-FFF2-40B4-BE49-F238E27FC236}">
              <a16:creationId xmlns:a16="http://schemas.microsoft.com/office/drawing/2014/main" id="{CD8D465E-05B3-4E7B-B27A-AA01229E639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2714" name="太陽 2713">
          <a:extLst>
            <a:ext uri="{FF2B5EF4-FFF2-40B4-BE49-F238E27FC236}">
              <a16:creationId xmlns:a16="http://schemas.microsoft.com/office/drawing/2014/main" id="{E2D6108A-8A6E-4D7D-92D1-9E2FA2E8EA4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15" name="月 2714">
          <a:extLst>
            <a:ext uri="{FF2B5EF4-FFF2-40B4-BE49-F238E27FC236}">
              <a16:creationId xmlns:a16="http://schemas.microsoft.com/office/drawing/2014/main" id="{97C85A62-CCED-4C0D-B358-E79160601EB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8</xdr:col>
      <xdr:colOff>5050</xdr:colOff>
      <xdr:row>278</xdr:row>
      <xdr:rowOff>139714</xdr:rowOff>
    </xdr:to>
    <xdr:sp macro="" textlink="">
      <xdr:nvSpPr>
        <xdr:cNvPr id="2716" name="太陽 2715">
          <a:extLst>
            <a:ext uri="{FF2B5EF4-FFF2-40B4-BE49-F238E27FC236}">
              <a16:creationId xmlns:a16="http://schemas.microsoft.com/office/drawing/2014/main" id="{40E797B5-4772-4D64-8396-BE47199F65B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2717" name="月 2716">
          <a:extLst>
            <a:ext uri="{FF2B5EF4-FFF2-40B4-BE49-F238E27FC236}">
              <a16:creationId xmlns:a16="http://schemas.microsoft.com/office/drawing/2014/main" id="{1F753091-36EA-4DF2-B7B0-C74747C8AEF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18" name="太陽 2717">
          <a:extLst>
            <a:ext uri="{FF2B5EF4-FFF2-40B4-BE49-F238E27FC236}">
              <a16:creationId xmlns:a16="http://schemas.microsoft.com/office/drawing/2014/main" id="{DC15A4DC-B0AD-4C55-BDB3-071E9BF31DB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19" name="月 2718">
          <a:extLst>
            <a:ext uri="{FF2B5EF4-FFF2-40B4-BE49-F238E27FC236}">
              <a16:creationId xmlns:a16="http://schemas.microsoft.com/office/drawing/2014/main" id="{08AB1EFD-F534-4E22-9B07-62D2542C4F5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20" name="太陽 2719">
          <a:extLst>
            <a:ext uri="{FF2B5EF4-FFF2-40B4-BE49-F238E27FC236}">
              <a16:creationId xmlns:a16="http://schemas.microsoft.com/office/drawing/2014/main" id="{AF7BF167-71F5-4EFF-BE7C-5E7EB5E95B9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21" name="月 2720">
          <a:extLst>
            <a:ext uri="{FF2B5EF4-FFF2-40B4-BE49-F238E27FC236}">
              <a16:creationId xmlns:a16="http://schemas.microsoft.com/office/drawing/2014/main" id="{C779AE5A-E91D-46C6-BCFC-41DC462B337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22" name="太陽 2721">
          <a:extLst>
            <a:ext uri="{FF2B5EF4-FFF2-40B4-BE49-F238E27FC236}">
              <a16:creationId xmlns:a16="http://schemas.microsoft.com/office/drawing/2014/main" id="{8D0485FB-BDFE-4AD5-AA39-756F63DCCF0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23" name="月 2722">
          <a:extLst>
            <a:ext uri="{FF2B5EF4-FFF2-40B4-BE49-F238E27FC236}">
              <a16:creationId xmlns:a16="http://schemas.microsoft.com/office/drawing/2014/main" id="{F2B9E9DC-6BBE-439C-BCF9-7914A41E55D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24" name="太陽 2723">
          <a:extLst>
            <a:ext uri="{FF2B5EF4-FFF2-40B4-BE49-F238E27FC236}">
              <a16:creationId xmlns:a16="http://schemas.microsoft.com/office/drawing/2014/main" id="{73235FE4-0C6F-4E49-96CA-BF856B69CA5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25" name="月 2724">
          <a:extLst>
            <a:ext uri="{FF2B5EF4-FFF2-40B4-BE49-F238E27FC236}">
              <a16:creationId xmlns:a16="http://schemas.microsoft.com/office/drawing/2014/main" id="{45BBED28-8453-4CE0-A423-06214F86F4B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26" name="太陽 2725">
          <a:extLst>
            <a:ext uri="{FF2B5EF4-FFF2-40B4-BE49-F238E27FC236}">
              <a16:creationId xmlns:a16="http://schemas.microsoft.com/office/drawing/2014/main" id="{25BB97A6-2E8B-4097-B340-E4EF2B15A6C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27" name="月 2726">
          <a:extLst>
            <a:ext uri="{FF2B5EF4-FFF2-40B4-BE49-F238E27FC236}">
              <a16:creationId xmlns:a16="http://schemas.microsoft.com/office/drawing/2014/main" id="{8100811F-AF76-4DC3-8641-B6EBF91B656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2728" name="太陽 2727">
          <a:extLst>
            <a:ext uri="{FF2B5EF4-FFF2-40B4-BE49-F238E27FC236}">
              <a16:creationId xmlns:a16="http://schemas.microsoft.com/office/drawing/2014/main" id="{D2169B0A-E1FD-49FD-9F96-E6B21EF100A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29" name="月 2728">
          <a:extLst>
            <a:ext uri="{FF2B5EF4-FFF2-40B4-BE49-F238E27FC236}">
              <a16:creationId xmlns:a16="http://schemas.microsoft.com/office/drawing/2014/main" id="{F26D9B8B-6D98-4FCD-B460-F83D5F2C7B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8</xdr:col>
      <xdr:colOff>5050</xdr:colOff>
      <xdr:row>281</xdr:row>
      <xdr:rowOff>139714</xdr:rowOff>
    </xdr:to>
    <xdr:sp macro="" textlink="">
      <xdr:nvSpPr>
        <xdr:cNvPr id="2730" name="太陽 2729">
          <a:extLst>
            <a:ext uri="{FF2B5EF4-FFF2-40B4-BE49-F238E27FC236}">
              <a16:creationId xmlns:a16="http://schemas.microsoft.com/office/drawing/2014/main" id="{297FFA9B-AD9B-4EE4-8208-9E72DBBC1A1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2731" name="月 2730">
          <a:extLst>
            <a:ext uri="{FF2B5EF4-FFF2-40B4-BE49-F238E27FC236}">
              <a16:creationId xmlns:a16="http://schemas.microsoft.com/office/drawing/2014/main" id="{F8113051-89EB-432B-B03A-F3BDFA32047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32" name="太陽 2731">
          <a:extLst>
            <a:ext uri="{FF2B5EF4-FFF2-40B4-BE49-F238E27FC236}">
              <a16:creationId xmlns:a16="http://schemas.microsoft.com/office/drawing/2014/main" id="{3D9EA119-2B61-4F64-96FF-DC4A78C83DE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33" name="月 2732">
          <a:extLst>
            <a:ext uri="{FF2B5EF4-FFF2-40B4-BE49-F238E27FC236}">
              <a16:creationId xmlns:a16="http://schemas.microsoft.com/office/drawing/2014/main" id="{9DC1D030-8E44-4130-9B94-A5D574EC567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34" name="太陽 2733">
          <a:extLst>
            <a:ext uri="{FF2B5EF4-FFF2-40B4-BE49-F238E27FC236}">
              <a16:creationId xmlns:a16="http://schemas.microsoft.com/office/drawing/2014/main" id="{44FB552F-10F5-4B4B-904F-0319E64BBAB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35" name="月 2734">
          <a:extLst>
            <a:ext uri="{FF2B5EF4-FFF2-40B4-BE49-F238E27FC236}">
              <a16:creationId xmlns:a16="http://schemas.microsoft.com/office/drawing/2014/main" id="{FE4552FA-AFC7-4DF4-91D2-01072F3B0B8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36" name="太陽 2735">
          <a:extLst>
            <a:ext uri="{FF2B5EF4-FFF2-40B4-BE49-F238E27FC236}">
              <a16:creationId xmlns:a16="http://schemas.microsoft.com/office/drawing/2014/main" id="{C18C0C2F-1AAC-422C-8A7E-1B764CD655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37" name="月 2736">
          <a:extLst>
            <a:ext uri="{FF2B5EF4-FFF2-40B4-BE49-F238E27FC236}">
              <a16:creationId xmlns:a16="http://schemas.microsoft.com/office/drawing/2014/main" id="{668EE009-69C3-4CA3-A646-7569EF7164D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38" name="太陽 2737">
          <a:extLst>
            <a:ext uri="{FF2B5EF4-FFF2-40B4-BE49-F238E27FC236}">
              <a16:creationId xmlns:a16="http://schemas.microsoft.com/office/drawing/2014/main" id="{D9E17DFC-4D69-4D26-8163-6F2D2509EB1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39" name="月 2738">
          <a:extLst>
            <a:ext uri="{FF2B5EF4-FFF2-40B4-BE49-F238E27FC236}">
              <a16:creationId xmlns:a16="http://schemas.microsoft.com/office/drawing/2014/main" id="{0373BBCF-B700-4F26-B870-60FA5C8FBC4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40" name="太陽 2739">
          <a:extLst>
            <a:ext uri="{FF2B5EF4-FFF2-40B4-BE49-F238E27FC236}">
              <a16:creationId xmlns:a16="http://schemas.microsoft.com/office/drawing/2014/main" id="{090536E1-CBEF-405E-955C-9A937A8AC8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41" name="月 2740">
          <a:extLst>
            <a:ext uri="{FF2B5EF4-FFF2-40B4-BE49-F238E27FC236}">
              <a16:creationId xmlns:a16="http://schemas.microsoft.com/office/drawing/2014/main" id="{50082574-CFE0-4808-A25E-A329347BC9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2742" name="太陽 2741">
          <a:extLst>
            <a:ext uri="{FF2B5EF4-FFF2-40B4-BE49-F238E27FC236}">
              <a16:creationId xmlns:a16="http://schemas.microsoft.com/office/drawing/2014/main" id="{E63256DE-ED9C-4D83-B70A-B6894B5796F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43" name="月 2742">
          <a:extLst>
            <a:ext uri="{FF2B5EF4-FFF2-40B4-BE49-F238E27FC236}">
              <a16:creationId xmlns:a16="http://schemas.microsoft.com/office/drawing/2014/main" id="{6571A83C-3FFA-4FC8-951E-7C4D4E539E4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8</xdr:col>
      <xdr:colOff>5050</xdr:colOff>
      <xdr:row>284</xdr:row>
      <xdr:rowOff>139714</xdr:rowOff>
    </xdr:to>
    <xdr:sp macro="" textlink="">
      <xdr:nvSpPr>
        <xdr:cNvPr id="2744" name="太陽 2743">
          <a:extLst>
            <a:ext uri="{FF2B5EF4-FFF2-40B4-BE49-F238E27FC236}">
              <a16:creationId xmlns:a16="http://schemas.microsoft.com/office/drawing/2014/main" id="{41E439B5-DB2D-46E2-A3E9-3285C6F75B5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2745" name="月 2744">
          <a:extLst>
            <a:ext uri="{FF2B5EF4-FFF2-40B4-BE49-F238E27FC236}">
              <a16:creationId xmlns:a16="http://schemas.microsoft.com/office/drawing/2014/main" id="{FB027ABD-357B-4C27-87C0-BB60721037C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46" name="太陽 2745">
          <a:extLst>
            <a:ext uri="{FF2B5EF4-FFF2-40B4-BE49-F238E27FC236}">
              <a16:creationId xmlns:a16="http://schemas.microsoft.com/office/drawing/2014/main" id="{BF881783-F55C-4F20-B841-E29C8B2C3C7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47" name="月 2746">
          <a:extLst>
            <a:ext uri="{FF2B5EF4-FFF2-40B4-BE49-F238E27FC236}">
              <a16:creationId xmlns:a16="http://schemas.microsoft.com/office/drawing/2014/main" id="{67B7D4CB-6E65-49DA-A52D-4B9B6F76264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48" name="太陽 2747">
          <a:extLst>
            <a:ext uri="{FF2B5EF4-FFF2-40B4-BE49-F238E27FC236}">
              <a16:creationId xmlns:a16="http://schemas.microsoft.com/office/drawing/2014/main" id="{37BC9196-FA39-410B-94F8-93BAE335B43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49" name="月 2748">
          <a:extLst>
            <a:ext uri="{FF2B5EF4-FFF2-40B4-BE49-F238E27FC236}">
              <a16:creationId xmlns:a16="http://schemas.microsoft.com/office/drawing/2014/main" id="{9ECF0600-20BB-4BAA-9CD7-1F0FAB373D4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50" name="太陽 2749">
          <a:extLst>
            <a:ext uri="{FF2B5EF4-FFF2-40B4-BE49-F238E27FC236}">
              <a16:creationId xmlns:a16="http://schemas.microsoft.com/office/drawing/2014/main" id="{B2E4C53C-ABCD-47A3-96FC-A37A4DBD75D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51" name="月 2750">
          <a:extLst>
            <a:ext uri="{FF2B5EF4-FFF2-40B4-BE49-F238E27FC236}">
              <a16:creationId xmlns:a16="http://schemas.microsoft.com/office/drawing/2014/main" id="{0587B94B-1A47-4018-B9DC-5EDB9F025E3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52" name="太陽 2751">
          <a:extLst>
            <a:ext uri="{FF2B5EF4-FFF2-40B4-BE49-F238E27FC236}">
              <a16:creationId xmlns:a16="http://schemas.microsoft.com/office/drawing/2014/main" id="{A1F6970C-EB4E-4FA5-8AC1-B151D636D29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53" name="月 2752">
          <a:extLst>
            <a:ext uri="{FF2B5EF4-FFF2-40B4-BE49-F238E27FC236}">
              <a16:creationId xmlns:a16="http://schemas.microsoft.com/office/drawing/2014/main" id="{558D3D7B-C423-483A-9B4A-985C2E470714}"/>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54" name="太陽 2753">
          <a:extLst>
            <a:ext uri="{FF2B5EF4-FFF2-40B4-BE49-F238E27FC236}">
              <a16:creationId xmlns:a16="http://schemas.microsoft.com/office/drawing/2014/main" id="{4AFBF538-75AC-45E8-B1A8-1F47E16F6E2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55" name="月 2754">
          <a:extLst>
            <a:ext uri="{FF2B5EF4-FFF2-40B4-BE49-F238E27FC236}">
              <a16:creationId xmlns:a16="http://schemas.microsoft.com/office/drawing/2014/main" id="{5321632F-8FB7-43FA-90CF-B1EAB54E819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2756" name="太陽 2755">
          <a:extLst>
            <a:ext uri="{FF2B5EF4-FFF2-40B4-BE49-F238E27FC236}">
              <a16:creationId xmlns:a16="http://schemas.microsoft.com/office/drawing/2014/main" id="{660AB844-6D4E-4027-803A-BDB2B869807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57" name="月 2756">
          <a:extLst>
            <a:ext uri="{FF2B5EF4-FFF2-40B4-BE49-F238E27FC236}">
              <a16:creationId xmlns:a16="http://schemas.microsoft.com/office/drawing/2014/main" id="{EF17CD37-2BE4-4B20-B59A-8BED27A9E63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8</xdr:col>
      <xdr:colOff>5050</xdr:colOff>
      <xdr:row>287</xdr:row>
      <xdr:rowOff>139714</xdr:rowOff>
    </xdr:to>
    <xdr:sp macro="" textlink="">
      <xdr:nvSpPr>
        <xdr:cNvPr id="2758" name="太陽 2757">
          <a:extLst>
            <a:ext uri="{FF2B5EF4-FFF2-40B4-BE49-F238E27FC236}">
              <a16:creationId xmlns:a16="http://schemas.microsoft.com/office/drawing/2014/main" id="{048FF3A3-6F74-49CC-8E71-2DFCE077DE1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2759" name="月 2758">
          <a:extLst>
            <a:ext uri="{FF2B5EF4-FFF2-40B4-BE49-F238E27FC236}">
              <a16:creationId xmlns:a16="http://schemas.microsoft.com/office/drawing/2014/main" id="{0386103F-C84F-4C2F-B30E-55843D1B4A1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60" name="太陽 2759">
          <a:extLst>
            <a:ext uri="{FF2B5EF4-FFF2-40B4-BE49-F238E27FC236}">
              <a16:creationId xmlns:a16="http://schemas.microsoft.com/office/drawing/2014/main" id="{151A7E7B-7A41-43A1-B399-478FD4BE514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61" name="月 2760">
          <a:extLst>
            <a:ext uri="{FF2B5EF4-FFF2-40B4-BE49-F238E27FC236}">
              <a16:creationId xmlns:a16="http://schemas.microsoft.com/office/drawing/2014/main" id="{CE225AEF-2491-4EB9-AC24-C85D100300E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62" name="太陽 2761">
          <a:extLst>
            <a:ext uri="{FF2B5EF4-FFF2-40B4-BE49-F238E27FC236}">
              <a16:creationId xmlns:a16="http://schemas.microsoft.com/office/drawing/2014/main" id="{FE23E63F-B732-450E-AF34-E44D13D831A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63" name="月 2762">
          <a:extLst>
            <a:ext uri="{FF2B5EF4-FFF2-40B4-BE49-F238E27FC236}">
              <a16:creationId xmlns:a16="http://schemas.microsoft.com/office/drawing/2014/main" id="{584020BA-3E32-40B0-9D37-CAD4CB55CA0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64" name="太陽 2763">
          <a:extLst>
            <a:ext uri="{FF2B5EF4-FFF2-40B4-BE49-F238E27FC236}">
              <a16:creationId xmlns:a16="http://schemas.microsoft.com/office/drawing/2014/main" id="{12EAD2A8-6AA5-474F-89EA-C48E2C224E1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65" name="月 2764">
          <a:extLst>
            <a:ext uri="{FF2B5EF4-FFF2-40B4-BE49-F238E27FC236}">
              <a16:creationId xmlns:a16="http://schemas.microsoft.com/office/drawing/2014/main" id="{A1EDF29A-B9E4-40F4-AAA9-3023E4A09A3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66" name="太陽 2765">
          <a:extLst>
            <a:ext uri="{FF2B5EF4-FFF2-40B4-BE49-F238E27FC236}">
              <a16:creationId xmlns:a16="http://schemas.microsoft.com/office/drawing/2014/main" id="{900DA031-16CD-4AD4-BCE9-F41C3274F20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67" name="月 2766">
          <a:extLst>
            <a:ext uri="{FF2B5EF4-FFF2-40B4-BE49-F238E27FC236}">
              <a16:creationId xmlns:a16="http://schemas.microsoft.com/office/drawing/2014/main" id="{E88CE07F-69D6-495E-BF52-1BA98957938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68" name="太陽 2767">
          <a:extLst>
            <a:ext uri="{FF2B5EF4-FFF2-40B4-BE49-F238E27FC236}">
              <a16:creationId xmlns:a16="http://schemas.microsoft.com/office/drawing/2014/main" id="{95E4E29B-AB3F-4EBE-AA8B-119588ADA86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69" name="月 2768">
          <a:extLst>
            <a:ext uri="{FF2B5EF4-FFF2-40B4-BE49-F238E27FC236}">
              <a16:creationId xmlns:a16="http://schemas.microsoft.com/office/drawing/2014/main" id="{D49FC7C9-1532-410C-A828-57BEE01F757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2770" name="太陽 2769">
          <a:extLst>
            <a:ext uri="{FF2B5EF4-FFF2-40B4-BE49-F238E27FC236}">
              <a16:creationId xmlns:a16="http://schemas.microsoft.com/office/drawing/2014/main" id="{370DF7C7-A66C-40ED-92A5-B6F0806A9C7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71" name="月 2770">
          <a:extLst>
            <a:ext uri="{FF2B5EF4-FFF2-40B4-BE49-F238E27FC236}">
              <a16:creationId xmlns:a16="http://schemas.microsoft.com/office/drawing/2014/main" id="{B5DFFD66-8230-4C83-A7E0-3FC5516639B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8</xdr:col>
      <xdr:colOff>5050</xdr:colOff>
      <xdr:row>290</xdr:row>
      <xdr:rowOff>139714</xdr:rowOff>
    </xdr:to>
    <xdr:sp macro="" textlink="">
      <xdr:nvSpPr>
        <xdr:cNvPr id="2772" name="太陽 2771">
          <a:extLst>
            <a:ext uri="{FF2B5EF4-FFF2-40B4-BE49-F238E27FC236}">
              <a16:creationId xmlns:a16="http://schemas.microsoft.com/office/drawing/2014/main" id="{D01B7DC3-59E4-4F0F-ABA1-0E08FF905C6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2773" name="月 2772">
          <a:extLst>
            <a:ext uri="{FF2B5EF4-FFF2-40B4-BE49-F238E27FC236}">
              <a16:creationId xmlns:a16="http://schemas.microsoft.com/office/drawing/2014/main" id="{0C5E0C15-0B34-474E-80CD-B0738199CE0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74" name="太陽 2773">
          <a:extLst>
            <a:ext uri="{FF2B5EF4-FFF2-40B4-BE49-F238E27FC236}">
              <a16:creationId xmlns:a16="http://schemas.microsoft.com/office/drawing/2014/main" id="{52FA5069-8A73-4B6A-AD9A-D7B8ABBFD57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75" name="月 2774">
          <a:extLst>
            <a:ext uri="{FF2B5EF4-FFF2-40B4-BE49-F238E27FC236}">
              <a16:creationId xmlns:a16="http://schemas.microsoft.com/office/drawing/2014/main" id="{8AB7B62A-88CC-4657-828A-AF162333A30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76" name="太陽 2775">
          <a:extLst>
            <a:ext uri="{FF2B5EF4-FFF2-40B4-BE49-F238E27FC236}">
              <a16:creationId xmlns:a16="http://schemas.microsoft.com/office/drawing/2014/main" id="{F20D90F0-EECC-49C8-BFD6-D9C17619463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77" name="月 2776">
          <a:extLst>
            <a:ext uri="{FF2B5EF4-FFF2-40B4-BE49-F238E27FC236}">
              <a16:creationId xmlns:a16="http://schemas.microsoft.com/office/drawing/2014/main" id="{9C8458CB-FC30-42CC-BDD5-6FC3551CE8E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78" name="太陽 2777">
          <a:extLst>
            <a:ext uri="{FF2B5EF4-FFF2-40B4-BE49-F238E27FC236}">
              <a16:creationId xmlns:a16="http://schemas.microsoft.com/office/drawing/2014/main" id="{E0245FB0-EF4D-4778-A49C-B376A5094DE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79" name="月 2778">
          <a:extLst>
            <a:ext uri="{FF2B5EF4-FFF2-40B4-BE49-F238E27FC236}">
              <a16:creationId xmlns:a16="http://schemas.microsoft.com/office/drawing/2014/main" id="{2C7868F8-232F-4D16-A18B-B68CDA6C802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80" name="太陽 2779">
          <a:extLst>
            <a:ext uri="{FF2B5EF4-FFF2-40B4-BE49-F238E27FC236}">
              <a16:creationId xmlns:a16="http://schemas.microsoft.com/office/drawing/2014/main" id="{0362A892-8DCB-487C-B8C6-2CE32C7BE04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81" name="月 2780">
          <a:extLst>
            <a:ext uri="{FF2B5EF4-FFF2-40B4-BE49-F238E27FC236}">
              <a16:creationId xmlns:a16="http://schemas.microsoft.com/office/drawing/2014/main" id="{E6A6CB2E-2966-44E0-88AA-0AA96C92DA0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82" name="太陽 2781">
          <a:extLst>
            <a:ext uri="{FF2B5EF4-FFF2-40B4-BE49-F238E27FC236}">
              <a16:creationId xmlns:a16="http://schemas.microsoft.com/office/drawing/2014/main" id="{8325D6AB-A3FE-4046-9182-F8CB29A8340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83" name="月 2782">
          <a:extLst>
            <a:ext uri="{FF2B5EF4-FFF2-40B4-BE49-F238E27FC236}">
              <a16:creationId xmlns:a16="http://schemas.microsoft.com/office/drawing/2014/main" id="{81D1F714-F7C5-4D01-AFA6-9E72436097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2784" name="太陽 2783">
          <a:extLst>
            <a:ext uri="{FF2B5EF4-FFF2-40B4-BE49-F238E27FC236}">
              <a16:creationId xmlns:a16="http://schemas.microsoft.com/office/drawing/2014/main" id="{073D4CA6-45D4-4184-97BE-AE3236D736B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85" name="月 2784">
          <a:extLst>
            <a:ext uri="{FF2B5EF4-FFF2-40B4-BE49-F238E27FC236}">
              <a16:creationId xmlns:a16="http://schemas.microsoft.com/office/drawing/2014/main" id="{BCE67CF1-58FC-459F-AA4D-6D523252828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8</xdr:col>
      <xdr:colOff>5050</xdr:colOff>
      <xdr:row>293</xdr:row>
      <xdr:rowOff>139714</xdr:rowOff>
    </xdr:to>
    <xdr:sp macro="" textlink="">
      <xdr:nvSpPr>
        <xdr:cNvPr id="2786" name="太陽 2785">
          <a:extLst>
            <a:ext uri="{FF2B5EF4-FFF2-40B4-BE49-F238E27FC236}">
              <a16:creationId xmlns:a16="http://schemas.microsoft.com/office/drawing/2014/main" id="{C5CF3013-C38F-4311-815D-87B9B16F7D6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2787" name="月 2786">
          <a:extLst>
            <a:ext uri="{FF2B5EF4-FFF2-40B4-BE49-F238E27FC236}">
              <a16:creationId xmlns:a16="http://schemas.microsoft.com/office/drawing/2014/main" id="{37B76385-263E-4A5A-AB5C-7ABCB638621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88" name="太陽 2787">
          <a:extLst>
            <a:ext uri="{FF2B5EF4-FFF2-40B4-BE49-F238E27FC236}">
              <a16:creationId xmlns:a16="http://schemas.microsoft.com/office/drawing/2014/main" id="{3EFA4362-12E5-44DF-A3A7-6CBDEF317F3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89" name="月 2788">
          <a:extLst>
            <a:ext uri="{FF2B5EF4-FFF2-40B4-BE49-F238E27FC236}">
              <a16:creationId xmlns:a16="http://schemas.microsoft.com/office/drawing/2014/main" id="{55BABB82-6C3E-4D26-8F29-2D4FD097378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90" name="太陽 2789">
          <a:extLst>
            <a:ext uri="{FF2B5EF4-FFF2-40B4-BE49-F238E27FC236}">
              <a16:creationId xmlns:a16="http://schemas.microsoft.com/office/drawing/2014/main" id="{A8128F03-C0C4-4163-BAF2-A62E476595B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91" name="月 2790">
          <a:extLst>
            <a:ext uri="{FF2B5EF4-FFF2-40B4-BE49-F238E27FC236}">
              <a16:creationId xmlns:a16="http://schemas.microsoft.com/office/drawing/2014/main" id="{8C0D932E-7C2A-4BE0-8E19-6ECE0773F00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92" name="太陽 2791">
          <a:extLst>
            <a:ext uri="{FF2B5EF4-FFF2-40B4-BE49-F238E27FC236}">
              <a16:creationId xmlns:a16="http://schemas.microsoft.com/office/drawing/2014/main" id="{CBEB886E-7816-4BF5-93C4-0813494AA99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93" name="月 2792">
          <a:extLst>
            <a:ext uri="{FF2B5EF4-FFF2-40B4-BE49-F238E27FC236}">
              <a16:creationId xmlns:a16="http://schemas.microsoft.com/office/drawing/2014/main" id="{F80367E8-DC62-4502-86F3-C2076B78BA4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94" name="太陽 2793">
          <a:extLst>
            <a:ext uri="{FF2B5EF4-FFF2-40B4-BE49-F238E27FC236}">
              <a16:creationId xmlns:a16="http://schemas.microsoft.com/office/drawing/2014/main" id="{B07A0DAB-73EB-4032-BF3F-670039643AE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95" name="月 2794">
          <a:extLst>
            <a:ext uri="{FF2B5EF4-FFF2-40B4-BE49-F238E27FC236}">
              <a16:creationId xmlns:a16="http://schemas.microsoft.com/office/drawing/2014/main" id="{2EEB4842-55E2-4E68-A0C5-37B8E13EC6A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96" name="太陽 2795">
          <a:extLst>
            <a:ext uri="{FF2B5EF4-FFF2-40B4-BE49-F238E27FC236}">
              <a16:creationId xmlns:a16="http://schemas.microsoft.com/office/drawing/2014/main" id="{5D8816D1-D0B1-490A-BA80-A4B351258F9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97" name="月 2796">
          <a:extLst>
            <a:ext uri="{FF2B5EF4-FFF2-40B4-BE49-F238E27FC236}">
              <a16:creationId xmlns:a16="http://schemas.microsoft.com/office/drawing/2014/main" id="{A3270D3F-7393-4387-B6DD-D1FEBC6AFFD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2798" name="太陽 2797">
          <a:extLst>
            <a:ext uri="{FF2B5EF4-FFF2-40B4-BE49-F238E27FC236}">
              <a16:creationId xmlns:a16="http://schemas.microsoft.com/office/drawing/2014/main" id="{D0E89252-71A2-4154-BF0C-5E5BDE3349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799" name="月 2798">
          <a:extLst>
            <a:ext uri="{FF2B5EF4-FFF2-40B4-BE49-F238E27FC236}">
              <a16:creationId xmlns:a16="http://schemas.microsoft.com/office/drawing/2014/main" id="{419F5EDD-691C-4AD7-AE14-217CD665A44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8</xdr:col>
      <xdr:colOff>5050</xdr:colOff>
      <xdr:row>296</xdr:row>
      <xdr:rowOff>139714</xdr:rowOff>
    </xdr:to>
    <xdr:sp macro="" textlink="">
      <xdr:nvSpPr>
        <xdr:cNvPr id="2800" name="太陽 2799">
          <a:extLst>
            <a:ext uri="{FF2B5EF4-FFF2-40B4-BE49-F238E27FC236}">
              <a16:creationId xmlns:a16="http://schemas.microsoft.com/office/drawing/2014/main" id="{E7153289-2B45-4F22-8F21-DC8BA8C70B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2801" name="月 2800">
          <a:extLst>
            <a:ext uri="{FF2B5EF4-FFF2-40B4-BE49-F238E27FC236}">
              <a16:creationId xmlns:a16="http://schemas.microsoft.com/office/drawing/2014/main" id="{983052AF-AB5A-4AB2-9DB8-00C4FE137E5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02" name="太陽 2801">
          <a:extLst>
            <a:ext uri="{FF2B5EF4-FFF2-40B4-BE49-F238E27FC236}">
              <a16:creationId xmlns:a16="http://schemas.microsoft.com/office/drawing/2014/main" id="{2BBCF9E8-3F43-4F87-9ED6-08C5CD30D59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03" name="月 2802">
          <a:extLst>
            <a:ext uri="{FF2B5EF4-FFF2-40B4-BE49-F238E27FC236}">
              <a16:creationId xmlns:a16="http://schemas.microsoft.com/office/drawing/2014/main" id="{EB6FD7C7-D93A-4ECB-BA5E-97C351214D5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04" name="太陽 2803">
          <a:extLst>
            <a:ext uri="{FF2B5EF4-FFF2-40B4-BE49-F238E27FC236}">
              <a16:creationId xmlns:a16="http://schemas.microsoft.com/office/drawing/2014/main" id="{0DB942A2-0BDA-46FE-8912-60618A75A02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05" name="月 2804">
          <a:extLst>
            <a:ext uri="{FF2B5EF4-FFF2-40B4-BE49-F238E27FC236}">
              <a16:creationId xmlns:a16="http://schemas.microsoft.com/office/drawing/2014/main" id="{2DB68072-86B3-4219-8FB5-C2A151E9507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06" name="太陽 2805">
          <a:extLst>
            <a:ext uri="{FF2B5EF4-FFF2-40B4-BE49-F238E27FC236}">
              <a16:creationId xmlns:a16="http://schemas.microsoft.com/office/drawing/2014/main" id="{1072C2A2-5104-497B-BED8-F981604447B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07" name="月 2806">
          <a:extLst>
            <a:ext uri="{FF2B5EF4-FFF2-40B4-BE49-F238E27FC236}">
              <a16:creationId xmlns:a16="http://schemas.microsoft.com/office/drawing/2014/main" id="{9B439A00-0865-405A-B9F5-AEE7420AB7C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08" name="太陽 2807">
          <a:extLst>
            <a:ext uri="{FF2B5EF4-FFF2-40B4-BE49-F238E27FC236}">
              <a16:creationId xmlns:a16="http://schemas.microsoft.com/office/drawing/2014/main" id="{C5C043AA-CFCA-429B-A092-A57C30B635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09" name="月 2808">
          <a:extLst>
            <a:ext uri="{FF2B5EF4-FFF2-40B4-BE49-F238E27FC236}">
              <a16:creationId xmlns:a16="http://schemas.microsoft.com/office/drawing/2014/main" id="{72AFFCD8-20A5-43A0-9A5A-B6E89FD8D1D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10" name="太陽 2809">
          <a:extLst>
            <a:ext uri="{FF2B5EF4-FFF2-40B4-BE49-F238E27FC236}">
              <a16:creationId xmlns:a16="http://schemas.microsoft.com/office/drawing/2014/main" id="{7772BE4B-22E5-4385-B003-1CEEF7A7ABB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11" name="月 2810">
          <a:extLst>
            <a:ext uri="{FF2B5EF4-FFF2-40B4-BE49-F238E27FC236}">
              <a16:creationId xmlns:a16="http://schemas.microsoft.com/office/drawing/2014/main" id="{29CAB223-E665-4386-B418-33BCA34DD23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2812" name="太陽 2811">
          <a:extLst>
            <a:ext uri="{FF2B5EF4-FFF2-40B4-BE49-F238E27FC236}">
              <a16:creationId xmlns:a16="http://schemas.microsoft.com/office/drawing/2014/main" id="{1910D4A4-A3F4-4A8B-96F3-8708A0B5C2E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13" name="月 2812">
          <a:extLst>
            <a:ext uri="{FF2B5EF4-FFF2-40B4-BE49-F238E27FC236}">
              <a16:creationId xmlns:a16="http://schemas.microsoft.com/office/drawing/2014/main" id="{68D8D31A-85B7-4723-B8CB-A6C62FFD9AA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8</xdr:col>
      <xdr:colOff>5050</xdr:colOff>
      <xdr:row>299</xdr:row>
      <xdr:rowOff>139714</xdr:rowOff>
    </xdr:to>
    <xdr:sp macro="" textlink="">
      <xdr:nvSpPr>
        <xdr:cNvPr id="2814" name="太陽 2813">
          <a:extLst>
            <a:ext uri="{FF2B5EF4-FFF2-40B4-BE49-F238E27FC236}">
              <a16:creationId xmlns:a16="http://schemas.microsoft.com/office/drawing/2014/main" id="{B7DB2019-378F-4D44-8B71-056C9422CF5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2815" name="月 2814">
          <a:extLst>
            <a:ext uri="{FF2B5EF4-FFF2-40B4-BE49-F238E27FC236}">
              <a16:creationId xmlns:a16="http://schemas.microsoft.com/office/drawing/2014/main" id="{6A10EDA4-017B-4521-8F11-A872E203C3B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16" name="太陽 2815">
          <a:extLst>
            <a:ext uri="{FF2B5EF4-FFF2-40B4-BE49-F238E27FC236}">
              <a16:creationId xmlns:a16="http://schemas.microsoft.com/office/drawing/2014/main" id="{2F858E5F-A026-422A-9DC5-7BB6F2F1165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17" name="月 2816">
          <a:extLst>
            <a:ext uri="{FF2B5EF4-FFF2-40B4-BE49-F238E27FC236}">
              <a16:creationId xmlns:a16="http://schemas.microsoft.com/office/drawing/2014/main" id="{F8F27BCD-BC1F-468B-94E3-355CE31DBED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18" name="太陽 2817">
          <a:extLst>
            <a:ext uri="{FF2B5EF4-FFF2-40B4-BE49-F238E27FC236}">
              <a16:creationId xmlns:a16="http://schemas.microsoft.com/office/drawing/2014/main" id="{B9B2297A-8717-4E6B-89F6-EBFC1D8BC8C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19" name="月 2818">
          <a:extLst>
            <a:ext uri="{FF2B5EF4-FFF2-40B4-BE49-F238E27FC236}">
              <a16:creationId xmlns:a16="http://schemas.microsoft.com/office/drawing/2014/main" id="{E3A00DCD-CCB3-4D83-8559-45EF8A2EE9E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20" name="太陽 2819">
          <a:extLst>
            <a:ext uri="{FF2B5EF4-FFF2-40B4-BE49-F238E27FC236}">
              <a16:creationId xmlns:a16="http://schemas.microsoft.com/office/drawing/2014/main" id="{4CAB8109-8A07-458A-BBB2-F8481F2DD91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21" name="月 2820">
          <a:extLst>
            <a:ext uri="{FF2B5EF4-FFF2-40B4-BE49-F238E27FC236}">
              <a16:creationId xmlns:a16="http://schemas.microsoft.com/office/drawing/2014/main" id="{FD5CC2B2-D828-4D86-B228-958C650A432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22" name="太陽 2821">
          <a:extLst>
            <a:ext uri="{FF2B5EF4-FFF2-40B4-BE49-F238E27FC236}">
              <a16:creationId xmlns:a16="http://schemas.microsoft.com/office/drawing/2014/main" id="{12D593D3-B68B-4D0A-B85F-129E60DADE1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23" name="月 2822">
          <a:extLst>
            <a:ext uri="{FF2B5EF4-FFF2-40B4-BE49-F238E27FC236}">
              <a16:creationId xmlns:a16="http://schemas.microsoft.com/office/drawing/2014/main" id="{E46FAFEE-DF49-4FDF-B1C5-B7C2C460B21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24" name="太陽 2823">
          <a:extLst>
            <a:ext uri="{FF2B5EF4-FFF2-40B4-BE49-F238E27FC236}">
              <a16:creationId xmlns:a16="http://schemas.microsoft.com/office/drawing/2014/main" id="{7D43383A-747C-4AD1-80D7-E4CC2B5ECAE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25" name="月 2824">
          <a:extLst>
            <a:ext uri="{FF2B5EF4-FFF2-40B4-BE49-F238E27FC236}">
              <a16:creationId xmlns:a16="http://schemas.microsoft.com/office/drawing/2014/main" id="{33AC8D9D-1ABE-4064-9BD5-FD84BA4D4EA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2826" name="太陽 2825">
          <a:extLst>
            <a:ext uri="{FF2B5EF4-FFF2-40B4-BE49-F238E27FC236}">
              <a16:creationId xmlns:a16="http://schemas.microsoft.com/office/drawing/2014/main" id="{1B65003B-0B83-4DE1-8B81-84662B19FF9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27" name="月 2826">
          <a:extLst>
            <a:ext uri="{FF2B5EF4-FFF2-40B4-BE49-F238E27FC236}">
              <a16:creationId xmlns:a16="http://schemas.microsoft.com/office/drawing/2014/main" id="{C525FFDE-6D8A-4492-B462-40B8A381D29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8</xdr:col>
      <xdr:colOff>5050</xdr:colOff>
      <xdr:row>302</xdr:row>
      <xdr:rowOff>139714</xdr:rowOff>
    </xdr:to>
    <xdr:sp macro="" textlink="">
      <xdr:nvSpPr>
        <xdr:cNvPr id="2828" name="太陽 2827">
          <a:extLst>
            <a:ext uri="{FF2B5EF4-FFF2-40B4-BE49-F238E27FC236}">
              <a16:creationId xmlns:a16="http://schemas.microsoft.com/office/drawing/2014/main" id="{383BDACC-8EAA-4EBF-B8D9-F2732DAFF34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2829" name="月 2828">
          <a:extLst>
            <a:ext uri="{FF2B5EF4-FFF2-40B4-BE49-F238E27FC236}">
              <a16:creationId xmlns:a16="http://schemas.microsoft.com/office/drawing/2014/main" id="{6BDF8686-7923-4D6D-AEAD-FEC6FC1DF57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30" name="太陽 2829">
          <a:extLst>
            <a:ext uri="{FF2B5EF4-FFF2-40B4-BE49-F238E27FC236}">
              <a16:creationId xmlns:a16="http://schemas.microsoft.com/office/drawing/2014/main" id="{93D1BF4A-7174-4F8C-8A8E-86B9493D302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31" name="月 2830">
          <a:extLst>
            <a:ext uri="{FF2B5EF4-FFF2-40B4-BE49-F238E27FC236}">
              <a16:creationId xmlns:a16="http://schemas.microsoft.com/office/drawing/2014/main" id="{A26BE515-E4F5-4C51-A2A4-6E3D3D3B5CD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32" name="太陽 2831">
          <a:extLst>
            <a:ext uri="{FF2B5EF4-FFF2-40B4-BE49-F238E27FC236}">
              <a16:creationId xmlns:a16="http://schemas.microsoft.com/office/drawing/2014/main" id="{09938490-E62B-477E-ABC6-7065F8694B8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33" name="月 2832">
          <a:extLst>
            <a:ext uri="{FF2B5EF4-FFF2-40B4-BE49-F238E27FC236}">
              <a16:creationId xmlns:a16="http://schemas.microsoft.com/office/drawing/2014/main" id="{1EBF2D2C-7157-4D48-A8BF-DDC6704A512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34" name="太陽 2833">
          <a:extLst>
            <a:ext uri="{FF2B5EF4-FFF2-40B4-BE49-F238E27FC236}">
              <a16:creationId xmlns:a16="http://schemas.microsoft.com/office/drawing/2014/main" id="{64DC03FB-ED8E-4A21-83FD-9172D07CFC50}"/>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35" name="月 2834">
          <a:extLst>
            <a:ext uri="{FF2B5EF4-FFF2-40B4-BE49-F238E27FC236}">
              <a16:creationId xmlns:a16="http://schemas.microsoft.com/office/drawing/2014/main" id="{A59C3EE3-E49F-44AF-8234-EC38245844D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36" name="太陽 2835">
          <a:extLst>
            <a:ext uri="{FF2B5EF4-FFF2-40B4-BE49-F238E27FC236}">
              <a16:creationId xmlns:a16="http://schemas.microsoft.com/office/drawing/2014/main" id="{91589410-6DC4-4ADD-B56F-8923D26C2136}"/>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37" name="月 2836">
          <a:extLst>
            <a:ext uri="{FF2B5EF4-FFF2-40B4-BE49-F238E27FC236}">
              <a16:creationId xmlns:a16="http://schemas.microsoft.com/office/drawing/2014/main" id="{7994100D-BD39-4948-A0CE-07520D9F2C9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38" name="太陽 2837">
          <a:extLst>
            <a:ext uri="{FF2B5EF4-FFF2-40B4-BE49-F238E27FC236}">
              <a16:creationId xmlns:a16="http://schemas.microsoft.com/office/drawing/2014/main" id="{957EC815-1152-4538-B384-9C258CF5F3F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39" name="月 2838">
          <a:extLst>
            <a:ext uri="{FF2B5EF4-FFF2-40B4-BE49-F238E27FC236}">
              <a16:creationId xmlns:a16="http://schemas.microsoft.com/office/drawing/2014/main" id="{398FE2BC-840A-4BC3-8D71-AC9B38C653D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2840" name="太陽 2839">
          <a:extLst>
            <a:ext uri="{FF2B5EF4-FFF2-40B4-BE49-F238E27FC236}">
              <a16:creationId xmlns:a16="http://schemas.microsoft.com/office/drawing/2014/main" id="{9961EAAE-4E92-48F7-936A-981124F2A77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41" name="月 2840">
          <a:extLst>
            <a:ext uri="{FF2B5EF4-FFF2-40B4-BE49-F238E27FC236}">
              <a16:creationId xmlns:a16="http://schemas.microsoft.com/office/drawing/2014/main" id="{B139AC2B-6361-40B6-8E4E-D4DD098B5B2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8</xdr:col>
      <xdr:colOff>5050</xdr:colOff>
      <xdr:row>305</xdr:row>
      <xdr:rowOff>139714</xdr:rowOff>
    </xdr:to>
    <xdr:sp macro="" textlink="">
      <xdr:nvSpPr>
        <xdr:cNvPr id="2842" name="太陽 2841">
          <a:extLst>
            <a:ext uri="{FF2B5EF4-FFF2-40B4-BE49-F238E27FC236}">
              <a16:creationId xmlns:a16="http://schemas.microsoft.com/office/drawing/2014/main" id="{1D3F5333-0610-4A25-A8C8-2C50E021C92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2843" name="月 2842">
          <a:extLst>
            <a:ext uri="{FF2B5EF4-FFF2-40B4-BE49-F238E27FC236}">
              <a16:creationId xmlns:a16="http://schemas.microsoft.com/office/drawing/2014/main" id="{AF34994D-B949-4ACC-907A-B1230AEA16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44" name="太陽 2843">
          <a:extLst>
            <a:ext uri="{FF2B5EF4-FFF2-40B4-BE49-F238E27FC236}">
              <a16:creationId xmlns:a16="http://schemas.microsoft.com/office/drawing/2014/main" id="{917526EC-6E9D-4AF8-A801-61486307F34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45" name="月 2844">
          <a:extLst>
            <a:ext uri="{FF2B5EF4-FFF2-40B4-BE49-F238E27FC236}">
              <a16:creationId xmlns:a16="http://schemas.microsoft.com/office/drawing/2014/main" id="{498E0711-5D4F-48C8-BAA7-D717D19D7F0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46" name="太陽 2845">
          <a:extLst>
            <a:ext uri="{FF2B5EF4-FFF2-40B4-BE49-F238E27FC236}">
              <a16:creationId xmlns:a16="http://schemas.microsoft.com/office/drawing/2014/main" id="{3BA4E70D-377A-42C6-A618-B05D32BE8D5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47" name="月 2846">
          <a:extLst>
            <a:ext uri="{FF2B5EF4-FFF2-40B4-BE49-F238E27FC236}">
              <a16:creationId xmlns:a16="http://schemas.microsoft.com/office/drawing/2014/main" id="{D6EC9B77-850F-490B-83F8-54D7A66BC67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48" name="太陽 2847">
          <a:extLst>
            <a:ext uri="{FF2B5EF4-FFF2-40B4-BE49-F238E27FC236}">
              <a16:creationId xmlns:a16="http://schemas.microsoft.com/office/drawing/2014/main" id="{5A269789-34F2-40B7-8044-D6AA6E69852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49" name="月 2848">
          <a:extLst>
            <a:ext uri="{FF2B5EF4-FFF2-40B4-BE49-F238E27FC236}">
              <a16:creationId xmlns:a16="http://schemas.microsoft.com/office/drawing/2014/main" id="{D9772B9F-3820-4E7C-A30B-DA6E5023489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50" name="太陽 2849">
          <a:extLst>
            <a:ext uri="{FF2B5EF4-FFF2-40B4-BE49-F238E27FC236}">
              <a16:creationId xmlns:a16="http://schemas.microsoft.com/office/drawing/2014/main" id="{AD24D74D-C040-483C-9433-4EB2821F6748}"/>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51" name="月 2850">
          <a:extLst>
            <a:ext uri="{FF2B5EF4-FFF2-40B4-BE49-F238E27FC236}">
              <a16:creationId xmlns:a16="http://schemas.microsoft.com/office/drawing/2014/main" id="{5F7215A9-AFF9-4CCC-936A-0C22197FE5F6}"/>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52" name="太陽 2851">
          <a:extLst>
            <a:ext uri="{FF2B5EF4-FFF2-40B4-BE49-F238E27FC236}">
              <a16:creationId xmlns:a16="http://schemas.microsoft.com/office/drawing/2014/main" id="{7FC9CC0F-FB57-44A0-AF18-549296B02631}"/>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53" name="月 2852">
          <a:extLst>
            <a:ext uri="{FF2B5EF4-FFF2-40B4-BE49-F238E27FC236}">
              <a16:creationId xmlns:a16="http://schemas.microsoft.com/office/drawing/2014/main" id="{CD416BE1-8D5B-4563-9A0C-13F70CA7877B}"/>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2854" name="太陽 2853">
          <a:extLst>
            <a:ext uri="{FF2B5EF4-FFF2-40B4-BE49-F238E27FC236}">
              <a16:creationId xmlns:a16="http://schemas.microsoft.com/office/drawing/2014/main" id="{F72E2A18-EB70-4810-AA08-8B04E50BA2AD}"/>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55" name="月 2854">
          <a:extLst>
            <a:ext uri="{FF2B5EF4-FFF2-40B4-BE49-F238E27FC236}">
              <a16:creationId xmlns:a16="http://schemas.microsoft.com/office/drawing/2014/main" id="{CBC821BF-BC7C-4076-8D20-54553FF95FE0}"/>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8</xdr:col>
      <xdr:colOff>5050</xdr:colOff>
      <xdr:row>308</xdr:row>
      <xdr:rowOff>139714</xdr:rowOff>
    </xdr:to>
    <xdr:sp macro="" textlink="">
      <xdr:nvSpPr>
        <xdr:cNvPr id="2856" name="太陽 2855">
          <a:extLst>
            <a:ext uri="{FF2B5EF4-FFF2-40B4-BE49-F238E27FC236}">
              <a16:creationId xmlns:a16="http://schemas.microsoft.com/office/drawing/2014/main" id="{42356541-68A7-4BBC-85D5-60B7AE76F7EC}"/>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2857" name="月 2856">
          <a:extLst>
            <a:ext uri="{FF2B5EF4-FFF2-40B4-BE49-F238E27FC236}">
              <a16:creationId xmlns:a16="http://schemas.microsoft.com/office/drawing/2014/main" id="{53A70CE1-707B-4ABD-A828-3FB878DFB08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58" name="太陽 2857">
          <a:extLst>
            <a:ext uri="{FF2B5EF4-FFF2-40B4-BE49-F238E27FC236}">
              <a16:creationId xmlns:a16="http://schemas.microsoft.com/office/drawing/2014/main" id="{0A020160-D86C-4E04-B741-3ACF83897855}"/>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59" name="月 2858">
          <a:extLst>
            <a:ext uri="{FF2B5EF4-FFF2-40B4-BE49-F238E27FC236}">
              <a16:creationId xmlns:a16="http://schemas.microsoft.com/office/drawing/2014/main" id="{710CBABB-3232-4B30-846B-0D8F2B47F69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60" name="太陽 2859">
          <a:extLst>
            <a:ext uri="{FF2B5EF4-FFF2-40B4-BE49-F238E27FC236}">
              <a16:creationId xmlns:a16="http://schemas.microsoft.com/office/drawing/2014/main" id="{94461B11-FE8E-47A1-A85D-6B9CDAC7EF1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61" name="月 2860">
          <a:extLst>
            <a:ext uri="{FF2B5EF4-FFF2-40B4-BE49-F238E27FC236}">
              <a16:creationId xmlns:a16="http://schemas.microsoft.com/office/drawing/2014/main" id="{3DB5CACE-571E-4693-AD60-3EFE08566D9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62" name="太陽 2861">
          <a:extLst>
            <a:ext uri="{FF2B5EF4-FFF2-40B4-BE49-F238E27FC236}">
              <a16:creationId xmlns:a16="http://schemas.microsoft.com/office/drawing/2014/main" id="{40BFC6EE-74D0-4E85-9663-9AC81A354EA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63" name="月 2862">
          <a:extLst>
            <a:ext uri="{FF2B5EF4-FFF2-40B4-BE49-F238E27FC236}">
              <a16:creationId xmlns:a16="http://schemas.microsoft.com/office/drawing/2014/main" id="{091D8E2E-7189-4916-8005-94A1A5EE06AC}"/>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64" name="太陽 2863">
          <a:extLst>
            <a:ext uri="{FF2B5EF4-FFF2-40B4-BE49-F238E27FC236}">
              <a16:creationId xmlns:a16="http://schemas.microsoft.com/office/drawing/2014/main" id="{31032329-4640-4DE3-8FA5-F137854E661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65" name="月 2864">
          <a:extLst>
            <a:ext uri="{FF2B5EF4-FFF2-40B4-BE49-F238E27FC236}">
              <a16:creationId xmlns:a16="http://schemas.microsoft.com/office/drawing/2014/main" id="{A9EB4798-651B-4850-91C7-F63788556B07}"/>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66" name="太陽 2865">
          <a:extLst>
            <a:ext uri="{FF2B5EF4-FFF2-40B4-BE49-F238E27FC236}">
              <a16:creationId xmlns:a16="http://schemas.microsoft.com/office/drawing/2014/main" id="{0459C100-F0C6-4E1C-A057-E4D4B721149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67" name="月 2866">
          <a:extLst>
            <a:ext uri="{FF2B5EF4-FFF2-40B4-BE49-F238E27FC236}">
              <a16:creationId xmlns:a16="http://schemas.microsoft.com/office/drawing/2014/main" id="{E5EECBF4-208A-4AD5-A504-594701A199D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2868" name="太陽 2867">
          <a:extLst>
            <a:ext uri="{FF2B5EF4-FFF2-40B4-BE49-F238E27FC236}">
              <a16:creationId xmlns:a16="http://schemas.microsoft.com/office/drawing/2014/main" id="{DD39D3F5-832A-40BA-85BB-8314F56810D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69" name="月 2868">
          <a:extLst>
            <a:ext uri="{FF2B5EF4-FFF2-40B4-BE49-F238E27FC236}">
              <a16:creationId xmlns:a16="http://schemas.microsoft.com/office/drawing/2014/main" id="{1D763A39-EB8A-45FD-AA99-87D496BEA3F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8</xdr:col>
      <xdr:colOff>5050</xdr:colOff>
      <xdr:row>311</xdr:row>
      <xdr:rowOff>139714</xdr:rowOff>
    </xdr:to>
    <xdr:sp macro="" textlink="">
      <xdr:nvSpPr>
        <xdr:cNvPr id="2870" name="太陽 2869">
          <a:extLst>
            <a:ext uri="{FF2B5EF4-FFF2-40B4-BE49-F238E27FC236}">
              <a16:creationId xmlns:a16="http://schemas.microsoft.com/office/drawing/2014/main" id="{3D949CB5-FB21-43D6-9B4D-7373A76035A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2871" name="月 2870">
          <a:extLst>
            <a:ext uri="{FF2B5EF4-FFF2-40B4-BE49-F238E27FC236}">
              <a16:creationId xmlns:a16="http://schemas.microsoft.com/office/drawing/2014/main" id="{E769B006-CF04-4718-B370-92DD3624121E}"/>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72" name="太陽 2871">
          <a:extLst>
            <a:ext uri="{FF2B5EF4-FFF2-40B4-BE49-F238E27FC236}">
              <a16:creationId xmlns:a16="http://schemas.microsoft.com/office/drawing/2014/main" id="{7AEBEAD0-5A2C-4C0B-9C8A-7E128BAB550A}"/>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73" name="月 2872">
          <a:extLst>
            <a:ext uri="{FF2B5EF4-FFF2-40B4-BE49-F238E27FC236}">
              <a16:creationId xmlns:a16="http://schemas.microsoft.com/office/drawing/2014/main" id="{B3F4E6EB-776A-4671-BD50-518DF9485672}"/>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74" name="太陽 2873">
          <a:extLst>
            <a:ext uri="{FF2B5EF4-FFF2-40B4-BE49-F238E27FC236}">
              <a16:creationId xmlns:a16="http://schemas.microsoft.com/office/drawing/2014/main" id="{18846BB3-F540-460D-BA52-F45DF3A2D4E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75" name="月 2874">
          <a:extLst>
            <a:ext uri="{FF2B5EF4-FFF2-40B4-BE49-F238E27FC236}">
              <a16:creationId xmlns:a16="http://schemas.microsoft.com/office/drawing/2014/main" id="{EE338129-8574-48B7-8BC4-55878733797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76" name="太陽 2875">
          <a:extLst>
            <a:ext uri="{FF2B5EF4-FFF2-40B4-BE49-F238E27FC236}">
              <a16:creationId xmlns:a16="http://schemas.microsoft.com/office/drawing/2014/main" id="{0B0D9D22-8FFF-4795-8A9C-FDF53D1050D3}"/>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77" name="月 2876">
          <a:extLst>
            <a:ext uri="{FF2B5EF4-FFF2-40B4-BE49-F238E27FC236}">
              <a16:creationId xmlns:a16="http://schemas.microsoft.com/office/drawing/2014/main" id="{4A936B2E-1BD6-46A4-BD3C-A8E1FE8066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78" name="太陽 2877">
          <a:extLst>
            <a:ext uri="{FF2B5EF4-FFF2-40B4-BE49-F238E27FC236}">
              <a16:creationId xmlns:a16="http://schemas.microsoft.com/office/drawing/2014/main" id="{32419619-B4FF-43BA-AA5F-8E167E66E9B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79" name="月 2878">
          <a:extLst>
            <a:ext uri="{FF2B5EF4-FFF2-40B4-BE49-F238E27FC236}">
              <a16:creationId xmlns:a16="http://schemas.microsoft.com/office/drawing/2014/main" id="{C8971598-7B99-4097-B5C4-E477EC27DA19}"/>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80" name="太陽 2879">
          <a:extLst>
            <a:ext uri="{FF2B5EF4-FFF2-40B4-BE49-F238E27FC236}">
              <a16:creationId xmlns:a16="http://schemas.microsoft.com/office/drawing/2014/main" id="{0B81E213-10BA-4D22-9B04-172245645CBB}"/>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81" name="月 2880">
          <a:extLst>
            <a:ext uri="{FF2B5EF4-FFF2-40B4-BE49-F238E27FC236}">
              <a16:creationId xmlns:a16="http://schemas.microsoft.com/office/drawing/2014/main" id="{593ADB29-D112-4258-9697-1CC5CBC5835F}"/>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2882" name="太陽 2881">
          <a:extLst>
            <a:ext uri="{FF2B5EF4-FFF2-40B4-BE49-F238E27FC236}">
              <a16:creationId xmlns:a16="http://schemas.microsoft.com/office/drawing/2014/main" id="{F817832F-8475-4789-B864-5E4F0C7C13F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83" name="月 2882">
          <a:extLst>
            <a:ext uri="{FF2B5EF4-FFF2-40B4-BE49-F238E27FC236}">
              <a16:creationId xmlns:a16="http://schemas.microsoft.com/office/drawing/2014/main" id="{2C164EFC-D482-44B3-8363-A0FE1F566C55}"/>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8</xdr:col>
      <xdr:colOff>5050</xdr:colOff>
      <xdr:row>314</xdr:row>
      <xdr:rowOff>139714</xdr:rowOff>
    </xdr:to>
    <xdr:sp macro="" textlink="">
      <xdr:nvSpPr>
        <xdr:cNvPr id="2884" name="太陽 2883">
          <a:extLst>
            <a:ext uri="{FF2B5EF4-FFF2-40B4-BE49-F238E27FC236}">
              <a16:creationId xmlns:a16="http://schemas.microsoft.com/office/drawing/2014/main" id="{F488C811-18C6-4ACD-92B0-EBB678267F5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2885" name="月 2884">
          <a:extLst>
            <a:ext uri="{FF2B5EF4-FFF2-40B4-BE49-F238E27FC236}">
              <a16:creationId xmlns:a16="http://schemas.microsoft.com/office/drawing/2014/main" id="{731D73E9-3899-4F27-A807-B5991BD3C488}"/>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86" name="太陽 2885">
          <a:extLst>
            <a:ext uri="{FF2B5EF4-FFF2-40B4-BE49-F238E27FC236}">
              <a16:creationId xmlns:a16="http://schemas.microsoft.com/office/drawing/2014/main" id="{89A89474-EB77-4EA7-9B7E-61B44DD53019}"/>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2887" name="月 2886">
          <a:extLst>
            <a:ext uri="{FF2B5EF4-FFF2-40B4-BE49-F238E27FC236}">
              <a16:creationId xmlns:a16="http://schemas.microsoft.com/office/drawing/2014/main" id="{AE579F5A-3EA0-41D9-B104-475C56B2A2F1}"/>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88" name="太陽 2887">
          <a:extLst>
            <a:ext uri="{FF2B5EF4-FFF2-40B4-BE49-F238E27FC236}">
              <a16:creationId xmlns:a16="http://schemas.microsoft.com/office/drawing/2014/main" id="{731CDDA8-2716-467D-AF98-ACC41F783994}"/>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2889" name="月 2888">
          <a:extLst>
            <a:ext uri="{FF2B5EF4-FFF2-40B4-BE49-F238E27FC236}">
              <a16:creationId xmlns:a16="http://schemas.microsoft.com/office/drawing/2014/main" id="{6C3F1D08-D1A1-41EA-A969-F449BCF3222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90" name="太陽 2889">
          <a:extLst>
            <a:ext uri="{FF2B5EF4-FFF2-40B4-BE49-F238E27FC236}">
              <a16:creationId xmlns:a16="http://schemas.microsoft.com/office/drawing/2014/main" id="{9B5D68B7-D229-4CE3-87D6-0C70527D0B57}"/>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2891" name="月 2890">
          <a:extLst>
            <a:ext uri="{FF2B5EF4-FFF2-40B4-BE49-F238E27FC236}">
              <a16:creationId xmlns:a16="http://schemas.microsoft.com/office/drawing/2014/main" id="{0CEC8337-D5A5-4143-A819-72F79060D8EA}"/>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92" name="太陽 2891">
          <a:extLst>
            <a:ext uri="{FF2B5EF4-FFF2-40B4-BE49-F238E27FC236}">
              <a16:creationId xmlns:a16="http://schemas.microsoft.com/office/drawing/2014/main" id="{FF48F7BF-FE98-49ED-A635-F7CEE9734E0E}"/>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2893" name="月 2892">
          <a:extLst>
            <a:ext uri="{FF2B5EF4-FFF2-40B4-BE49-F238E27FC236}">
              <a16:creationId xmlns:a16="http://schemas.microsoft.com/office/drawing/2014/main" id="{DCEA8B14-D426-4AE5-87EA-8773153539DD}"/>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94" name="太陽 2893">
          <a:extLst>
            <a:ext uri="{FF2B5EF4-FFF2-40B4-BE49-F238E27FC236}">
              <a16:creationId xmlns:a16="http://schemas.microsoft.com/office/drawing/2014/main" id="{750E8F41-8383-4507-815A-B6261B61907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2895" name="月 2894">
          <a:extLst>
            <a:ext uri="{FF2B5EF4-FFF2-40B4-BE49-F238E27FC236}">
              <a16:creationId xmlns:a16="http://schemas.microsoft.com/office/drawing/2014/main" id="{A17D447A-869A-43B2-9CD9-B382E24F7333}"/>
            </a:ext>
          </a:extLst>
        </xdr:cNvPr>
        <xdr:cNvSpPr/>
      </xdr:nvSpPr>
      <xdr:spPr>
        <a:xfrm rot="13320000">
          <a:off x="3981430" y="49675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2896" name="太陽 2895">
          <a:extLst>
            <a:ext uri="{FF2B5EF4-FFF2-40B4-BE49-F238E27FC236}">
              <a16:creationId xmlns:a16="http://schemas.microsoft.com/office/drawing/2014/main" id="{9472F4D1-F62A-4C5A-BD2B-F6C606BFF86F}"/>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8</xdr:col>
      <xdr:colOff>3997</xdr:colOff>
      <xdr:row>318</xdr:row>
      <xdr:rowOff>136893</xdr:rowOff>
    </xdr:to>
    <xdr:sp macro="" textlink="">
      <xdr:nvSpPr>
        <xdr:cNvPr id="2897" name="月 2896">
          <a:extLst>
            <a:ext uri="{FF2B5EF4-FFF2-40B4-BE49-F238E27FC236}">
              <a16:creationId xmlns:a16="http://schemas.microsoft.com/office/drawing/2014/main" id="{1FCE31EF-9D23-416B-BBC9-DD212B96AB49}"/>
            </a:ext>
          </a:extLst>
        </xdr:cNvPr>
        <xdr:cNvSpPr/>
      </xdr:nvSpPr>
      <xdr:spPr>
        <a:xfrm rot="13320000">
          <a:off x="3981430" y="497731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8</xdr:col>
      <xdr:colOff>5050</xdr:colOff>
      <xdr:row>317</xdr:row>
      <xdr:rowOff>139714</xdr:rowOff>
    </xdr:to>
    <xdr:sp macro="" textlink="">
      <xdr:nvSpPr>
        <xdr:cNvPr id="2898" name="太陽 2897">
          <a:extLst>
            <a:ext uri="{FF2B5EF4-FFF2-40B4-BE49-F238E27FC236}">
              <a16:creationId xmlns:a16="http://schemas.microsoft.com/office/drawing/2014/main" id="{A7A169A9-E2E2-4166-A2D1-603E82EB7482}"/>
            </a:ext>
          </a:extLst>
        </xdr:cNvPr>
        <xdr:cNvSpPr/>
      </xdr:nvSpPr>
      <xdr:spPr>
        <a:xfrm>
          <a:off x="3942212" y="4807320"/>
          <a:ext cx="9297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8</xdr:col>
      <xdr:colOff>3997</xdr:colOff>
      <xdr:row>318</xdr:row>
      <xdr:rowOff>136893</xdr:rowOff>
    </xdr:to>
    <xdr:sp macro="" textlink="">
      <xdr:nvSpPr>
        <xdr:cNvPr id="2899" name="月 2898">
          <a:extLst>
            <a:ext uri="{FF2B5EF4-FFF2-40B4-BE49-F238E27FC236}">
              <a16:creationId xmlns:a16="http://schemas.microsoft.com/office/drawing/2014/main" id="{791A23B8-5CA8-486B-B0E6-81099457B1C3}"/>
            </a:ext>
          </a:extLst>
        </xdr:cNvPr>
        <xdr:cNvSpPr/>
      </xdr:nvSpPr>
      <xdr:spPr>
        <a:xfrm rot="13320000">
          <a:off x="3981430" y="49773160"/>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13</xdr:row>
      <xdr:rowOff>121920</xdr:rowOff>
    </xdr:from>
    <xdr:to>
      <xdr:col>6</xdr:col>
      <xdr:colOff>83820</xdr:colOff>
      <xdr:row>24</xdr:row>
      <xdr:rowOff>137160</xdr:rowOff>
    </xdr:to>
    <xdr:sp macro="" textlink="">
      <xdr:nvSpPr>
        <xdr:cNvPr id="2" name="吹き出し: 折線 1">
          <a:extLst>
            <a:ext uri="{FF2B5EF4-FFF2-40B4-BE49-F238E27FC236}">
              <a16:creationId xmlns:a16="http://schemas.microsoft.com/office/drawing/2014/main" id="{A96210AE-EA24-4EEE-B743-9DE633E2E19B}"/>
            </a:ext>
          </a:extLst>
        </xdr:cNvPr>
        <xdr:cNvSpPr/>
      </xdr:nvSpPr>
      <xdr:spPr>
        <a:xfrm>
          <a:off x="22860" y="3307080"/>
          <a:ext cx="4084320" cy="2560320"/>
        </a:xfrm>
        <a:prstGeom prst="borderCallout2">
          <a:avLst>
            <a:gd name="adj1" fmla="val 351"/>
            <a:gd name="adj2" fmla="val 11542"/>
            <a:gd name="adj3" fmla="val -5697"/>
            <a:gd name="adj4" fmla="val 4743"/>
            <a:gd name="adj5" fmla="val -25499"/>
            <a:gd name="adj6" fmla="val 4803"/>
          </a:avLst>
        </a:prstGeom>
        <a:solidFill>
          <a:schemeClr val="accent5">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補足事項）</a:t>
          </a:r>
          <a:endParaRPr kumimoji="1" lang="en-US" altLang="ja-JP" sz="1100">
            <a:solidFill>
              <a:sysClr val="windowText" lastClr="000000"/>
            </a:solidFill>
          </a:endParaRPr>
        </a:p>
        <a:p>
          <a:pPr algn="l"/>
          <a:r>
            <a:rPr kumimoji="1" lang="ja-JP" altLang="en-US" sz="1100">
              <a:solidFill>
                <a:sysClr val="windowText" lastClr="000000"/>
              </a:solidFill>
            </a:rPr>
            <a:t>○機能強化型事業所で主任相談支援専門員の指導助言を受ける体制が確保されている場合、常勤専従の社会福祉士・精神保健福祉士を</a:t>
          </a:r>
          <a:r>
            <a:rPr kumimoji="1" lang="ja-JP" altLang="en-US" sz="1100" b="1">
              <a:solidFill>
                <a:sysClr val="windowText" lastClr="000000"/>
              </a:solidFill>
            </a:rPr>
            <a:t>「相談支援員」として配置可</a:t>
          </a:r>
          <a:r>
            <a:rPr kumimoji="1" lang="ja-JP" altLang="en-US" sz="1100">
              <a:solidFill>
                <a:sysClr val="windowText" lastClr="000000"/>
              </a:solidFill>
            </a:rPr>
            <a:t>。（事務員</a:t>
          </a:r>
          <a:r>
            <a:rPr kumimoji="1" lang="en-US" altLang="ja-JP" sz="1100">
              <a:solidFill>
                <a:sysClr val="windowText" lastClr="000000"/>
              </a:solidFill>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なお、相談支援員については、以下の業務を行うことを可能としている。</a:t>
          </a:r>
          <a:endParaRPr kumimoji="1" lang="en-US" altLang="ja-JP" sz="1100">
            <a:solidFill>
              <a:sysClr val="windowText" lastClr="000000"/>
            </a:solidFill>
          </a:endParaRPr>
        </a:p>
        <a:p>
          <a:pPr algn="l"/>
          <a:r>
            <a:rPr kumimoji="1" lang="ja-JP" altLang="en-US" sz="1100">
              <a:solidFill>
                <a:sysClr val="windowText" lastClr="000000"/>
              </a:solidFill>
            </a:rPr>
            <a:t>①サービス等利用計画の原案の作成（利用者へのアセスメントを含む）</a:t>
          </a:r>
          <a:endParaRPr kumimoji="1" lang="en-US" altLang="ja-JP" sz="1100">
            <a:solidFill>
              <a:sysClr val="windowText" lastClr="000000"/>
            </a:solidFill>
          </a:endParaRPr>
        </a:p>
        <a:p>
          <a:pPr algn="l"/>
          <a:r>
            <a:rPr kumimoji="1" lang="ja-JP" altLang="en-US" sz="1100">
              <a:solidFill>
                <a:sysClr val="windowText" lastClr="000000"/>
              </a:solidFill>
            </a:rPr>
            <a:t>②モニタリング</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出典：相談支援に関するＱ＆Ａ（令和６年４月５日））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171127</xdr:colOff>
      <xdr:row>15</xdr:row>
      <xdr:rowOff>753</xdr:rowOff>
    </xdr:from>
    <xdr:to>
      <xdr:col>3</xdr:col>
      <xdr:colOff>171127</xdr:colOff>
      <xdr:row>16</xdr:row>
      <xdr:rowOff>2748</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1228402" y="3267828"/>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180604</xdr:colOff>
      <xdr:row>15</xdr:row>
      <xdr:rowOff>0</xdr:rowOff>
    </xdr:from>
    <xdr:to>
      <xdr:col>7</xdr:col>
      <xdr:colOff>180604</xdr:colOff>
      <xdr:row>16</xdr:row>
      <xdr:rowOff>1995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2647579" y="3267075"/>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177140</xdr:colOff>
      <xdr:row>14</xdr:row>
      <xdr:rowOff>246414</xdr:rowOff>
    </xdr:from>
    <xdr:to>
      <xdr:col>11</xdr:col>
      <xdr:colOff>177140</xdr:colOff>
      <xdr:row>16</xdr:row>
      <xdr:rowOff>1006</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4053815" y="3265839"/>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168234</xdr:colOff>
      <xdr:row>15</xdr:row>
      <xdr:rowOff>1</xdr:rowOff>
    </xdr:from>
    <xdr:to>
      <xdr:col>15</xdr:col>
      <xdr:colOff>168234</xdr:colOff>
      <xdr:row>16</xdr:row>
      <xdr:rowOff>1996</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5454609" y="3267076"/>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170708</xdr:colOff>
      <xdr:row>16</xdr:row>
      <xdr:rowOff>247400</xdr:rowOff>
    </xdr:from>
    <xdr:to>
      <xdr:col>3</xdr:col>
      <xdr:colOff>170708</xdr:colOff>
      <xdr:row>18</xdr:row>
      <xdr:rowOff>1992</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1227983"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180604</xdr:colOff>
      <xdr:row>16</xdr:row>
      <xdr:rowOff>247400</xdr:rowOff>
    </xdr:from>
    <xdr:to>
      <xdr:col>7</xdr:col>
      <xdr:colOff>180604</xdr:colOff>
      <xdr:row>18</xdr:row>
      <xdr:rowOff>1992</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2647579"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180603</xdr:colOff>
      <xdr:row>16</xdr:row>
      <xdr:rowOff>247400</xdr:rowOff>
    </xdr:from>
    <xdr:to>
      <xdr:col>11</xdr:col>
      <xdr:colOff>180603</xdr:colOff>
      <xdr:row>18</xdr:row>
      <xdr:rowOff>1992</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057278"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169719</xdr:colOff>
      <xdr:row>16</xdr:row>
      <xdr:rowOff>246411</xdr:rowOff>
    </xdr:from>
    <xdr:to>
      <xdr:col>15</xdr:col>
      <xdr:colOff>169719</xdr:colOff>
      <xdr:row>18</xdr:row>
      <xdr:rowOff>1003</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456094" y="3637311"/>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175656</xdr:colOff>
      <xdr:row>11</xdr:row>
      <xdr:rowOff>247402</xdr:rowOff>
    </xdr:from>
    <xdr:to>
      <xdr:col>13</xdr:col>
      <xdr:colOff>175656</xdr:colOff>
      <xdr:row>13</xdr:row>
      <xdr:rowOff>1994</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4757181" y="2685802"/>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170708</xdr:colOff>
      <xdr:row>12</xdr:row>
      <xdr:rowOff>0</xdr:rowOff>
    </xdr:from>
    <xdr:to>
      <xdr:col>5</xdr:col>
      <xdr:colOff>170708</xdr:colOff>
      <xdr:row>13</xdr:row>
      <xdr:rowOff>1995</xdr:rowOff>
    </xdr:to>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1932833" y="2686050"/>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170708</xdr:colOff>
      <xdr:row>10</xdr:row>
      <xdr:rowOff>0</xdr:rowOff>
    </xdr:from>
    <xdr:to>
      <xdr:col>5</xdr:col>
      <xdr:colOff>170708</xdr:colOff>
      <xdr:row>11</xdr:row>
      <xdr:rowOff>1997</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a:off x="1932833" y="2314575"/>
          <a:ext cx="0" cy="1258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175656</xdr:colOff>
      <xdr:row>10</xdr:row>
      <xdr:rowOff>0</xdr:rowOff>
    </xdr:from>
    <xdr:to>
      <xdr:col>13</xdr:col>
      <xdr:colOff>175656</xdr:colOff>
      <xdr:row>11</xdr:row>
      <xdr:rowOff>1998</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4757181" y="2314575"/>
          <a:ext cx="0" cy="1258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174667</xdr:colOff>
      <xdr:row>7</xdr:row>
      <xdr:rowOff>246845</xdr:rowOff>
    </xdr:from>
    <xdr:to>
      <xdr:col>13</xdr:col>
      <xdr:colOff>174667</xdr:colOff>
      <xdr:row>8</xdr:row>
      <xdr:rowOff>244965</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4756192" y="1942295"/>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171712</xdr:colOff>
      <xdr:row>8</xdr:row>
      <xdr:rowOff>2683</xdr:rowOff>
    </xdr:from>
    <xdr:to>
      <xdr:col>5</xdr:col>
      <xdr:colOff>171712</xdr:colOff>
      <xdr:row>9</xdr:row>
      <xdr:rowOff>803</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1933837" y="1945783"/>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169036</xdr:colOff>
      <xdr:row>6</xdr:row>
      <xdr:rowOff>246845</xdr:rowOff>
    </xdr:from>
    <xdr:to>
      <xdr:col>9</xdr:col>
      <xdr:colOff>169036</xdr:colOff>
      <xdr:row>7</xdr:row>
      <xdr:rowOff>244965</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3340861" y="1818470"/>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163668</xdr:colOff>
      <xdr:row>8</xdr:row>
      <xdr:rowOff>8852</xdr:rowOff>
    </xdr:from>
    <xdr:to>
      <xdr:col>13</xdr:col>
      <xdr:colOff>177084</xdr:colOff>
      <xdr:row>8</xdr:row>
      <xdr:rowOff>8852</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flipH="1">
          <a:off x="1925793" y="1951952"/>
          <a:ext cx="283281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175260</xdr:colOff>
      <xdr:row>1</xdr:row>
      <xdr:rowOff>83820</xdr:rowOff>
    </xdr:from>
    <xdr:to>
      <xdr:col>17</xdr:col>
      <xdr:colOff>312420</xdr:colOff>
      <xdr:row>3</xdr:row>
      <xdr:rowOff>160019</xdr:rowOff>
    </xdr:to>
    <xdr:sp macro="" textlink="">
      <xdr:nvSpPr>
        <xdr:cNvPr id="18" name="円形吹き出し 17">
          <a:extLst>
            <a:ext uri="{FF2B5EF4-FFF2-40B4-BE49-F238E27FC236}">
              <a16:creationId xmlns:a16="http://schemas.microsoft.com/office/drawing/2014/main" id="{00000000-0008-0000-0D00-000012000000}"/>
            </a:ext>
          </a:extLst>
        </xdr:cNvPr>
        <xdr:cNvSpPr/>
      </xdr:nvSpPr>
      <xdr:spPr>
        <a:xfrm>
          <a:off x="1775460" y="335280"/>
          <a:ext cx="3977640" cy="655319"/>
        </a:xfrm>
        <a:prstGeom prst="wedgeEllipseCallout">
          <a:avLst>
            <a:gd name="adj1" fmla="val -37875"/>
            <a:gd name="adj2" fmla="val 70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併設する事業所とは・・・</a:t>
          </a:r>
          <a:endParaRPr kumimoji="1" lang="en-US" altLang="ja-JP" sz="1000">
            <a:solidFill>
              <a:sysClr val="windowText" lastClr="000000"/>
            </a:solidFill>
          </a:endParaRPr>
        </a:p>
        <a:p>
          <a:pPr algn="l"/>
          <a:r>
            <a:rPr kumimoji="1" lang="ja-JP" altLang="en-US" sz="1000">
              <a:solidFill>
                <a:srgbClr val="FF0000"/>
              </a:solidFill>
            </a:rPr>
            <a:t>同一敷地</a:t>
          </a:r>
          <a:r>
            <a:rPr kumimoji="1" lang="ja-JP" altLang="en-US" sz="1000">
              <a:solidFill>
                <a:sysClr val="windowText" lastClr="000000"/>
              </a:solidFill>
            </a:rPr>
            <a:t>又は</a:t>
          </a:r>
          <a:r>
            <a:rPr kumimoji="1" lang="ja-JP" altLang="en-US" sz="1000">
              <a:solidFill>
                <a:srgbClr val="FF0000"/>
              </a:solidFill>
            </a:rPr>
            <a:t>隣接（近接）する敷地</a:t>
          </a:r>
          <a:r>
            <a:rPr kumimoji="1" lang="ja-JP" altLang="en-US" sz="1000">
              <a:solidFill>
                <a:sysClr val="windowText" lastClr="000000"/>
              </a:solidFill>
            </a:rPr>
            <a:t>にある事業所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3_sankou1-01_10455_sanitiz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refreshError="1"/>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62"/>
  <sheetViews>
    <sheetView tabSelected="1" view="pageBreakPreview" zoomScale="55" zoomScaleNormal="100" zoomScaleSheetLayoutView="55" workbookViewId="0">
      <selection activeCell="AH21" sqref="AH21"/>
    </sheetView>
  </sheetViews>
  <sheetFormatPr defaultColWidth="2.875" defaultRowHeight="20.100000000000001" customHeight="1"/>
  <cols>
    <col min="1" max="1" width="1.625" style="105" customWidth="1"/>
    <col min="2" max="16384" width="2.875" style="105"/>
  </cols>
  <sheetData>
    <row r="1" spans="1:17" ht="20.100000000000001" customHeight="1">
      <c r="B1" s="106" t="s">
        <v>141</v>
      </c>
    </row>
    <row r="2" spans="1:17" s="107" customFormat="1" ht="20.100000000000001" customHeight="1">
      <c r="B2" s="108" t="s">
        <v>142</v>
      </c>
      <c r="C2" s="109"/>
      <c r="D2" s="110"/>
    </row>
    <row r="3" spans="1:17" s="107" customFormat="1" ht="5.0999999999999996" customHeight="1">
      <c r="B3" s="109"/>
      <c r="C3" s="109"/>
      <c r="D3" s="110"/>
    </row>
    <row r="4" spans="1:17" s="107" customFormat="1" ht="20.100000000000001" customHeight="1">
      <c r="B4" s="232"/>
      <c r="C4" s="232"/>
      <c r="D4" s="232"/>
      <c r="E4" s="110" t="s">
        <v>143</v>
      </c>
    </row>
    <row r="5" spans="1:17" s="107" customFormat="1" ht="19.5" customHeight="1">
      <c r="B5" s="233"/>
      <c r="C5" s="233"/>
      <c r="D5" s="233"/>
      <c r="E5" s="110" t="s">
        <v>231</v>
      </c>
    </row>
    <row r="6" spans="1:17" s="107" customFormat="1" ht="19.5" customHeight="1">
      <c r="B6" s="236"/>
      <c r="C6" s="237"/>
      <c r="D6" s="238"/>
      <c r="E6" s="110" t="s">
        <v>243</v>
      </c>
    </row>
    <row r="7" spans="1:17" s="107" customFormat="1" ht="19.5" customHeight="1">
      <c r="B7" s="234"/>
      <c r="C7" s="234"/>
      <c r="D7" s="234"/>
      <c r="E7" s="110" t="s">
        <v>232</v>
      </c>
    </row>
    <row r="8" spans="1:17" s="107" customFormat="1" ht="20.100000000000001" customHeight="1">
      <c r="B8" s="235"/>
      <c r="C8" s="235"/>
      <c r="D8" s="235"/>
      <c r="E8" s="110" t="s">
        <v>144</v>
      </c>
      <c r="L8" s="110"/>
      <c r="M8" s="110"/>
      <c r="N8" s="110"/>
      <c r="O8" s="110"/>
      <c r="P8" s="110"/>
      <c r="Q8" s="110"/>
    </row>
    <row r="9" spans="1:17" s="111" customFormat="1" ht="20.100000000000001" customHeight="1">
      <c r="B9" s="112" t="s">
        <v>145</v>
      </c>
      <c r="C9" s="113"/>
      <c r="D9" s="113"/>
    </row>
    <row r="10" spans="1:17" s="107" customFormat="1" ht="9.9499999999999993" customHeight="1">
      <c r="B10" s="114"/>
      <c r="C10" s="110"/>
      <c r="D10" s="110"/>
    </row>
    <row r="11" spans="1:17" s="107" customFormat="1" ht="20.100000000000001" customHeight="1">
      <c r="B11" s="107" t="s">
        <v>146</v>
      </c>
      <c r="C11" s="110"/>
      <c r="D11" s="110"/>
    </row>
    <row r="12" spans="1:17" s="111" customFormat="1" ht="20.100000000000001" customHeight="1">
      <c r="B12" s="115" t="s">
        <v>147</v>
      </c>
      <c r="C12" s="113"/>
      <c r="D12" s="113"/>
    </row>
    <row r="13" spans="1:17" s="111" customFormat="1" ht="13.5">
      <c r="C13" s="113" t="s">
        <v>148</v>
      </c>
      <c r="D13" s="113"/>
    </row>
    <row r="14" spans="1:17" s="111" customFormat="1" ht="20.100000000000001" customHeight="1">
      <c r="A14" s="111" t="s">
        <v>149</v>
      </c>
      <c r="C14" s="113" t="s">
        <v>244</v>
      </c>
      <c r="D14" s="113"/>
    </row>
    <row r="15" spans="1:17" s="111" customFormat="1" ht="20.100000000000001" customHeight="1">
      <c r="C15" s="113" t="s">
        <v>150</v>
      </c>
      <c r="D15" s="113"/>
    </row>
    <row r="16" spans="1:17" s="111" customFormat="1" ht="20.100000000000001" customHeight="1">
      <c r="C16" s="113" t="s">
        <v>151</v>
      </c>
      <c r="D16" s="113"/>
    </row>
    <row r="17" spans="1:51" s="107" customFormat="1" ht="15" customHeight="1">
      <c r="C17" s="116" t="s">
        <v>152</v>
      </c>
      <c r="D17" s="110"/>
    </row>
    <row r="18" spans="1:51" s="111" customFormat="1" ht="20.100000000000001" customHeight="1">
      <c r="C18" s="113" t="s">
        <v>153</v>
      </c>
      <c r="D18" s="113"/>
    </row>
    <row r="19" spans="1:51" s="107" customFormat="1" ht="15" customHeight="1">
      <c r="C19" s="116" t="s">
        <v>154</v>
      </c>
      <c r="D19" s="110"/>
    </row>
    <row r="20" spans="1:51" s="107" customFormat="1" ht="15" customHeight="1">
      <c r="B20" s="116"/>
      <c r="C20" s="116" t="s">
        <v>155</v>
      </c>
      <c r="D20" s="110"/>
    </row>
    <row r="21" spans="1:51" s="107" customFormat="1" ht="15" customHeight="1">
      <c r="B21" s="116"/>
      <c r="C21" s="230"/>
      <c r="D21" s="110"/>
    </row>
    <row r="22" spans="1:51" s="111" customFormat="1" ht="20.100000000000001" customHeight="1">
      <c r="B22" s="115" t="s">
        <v>156</v>
      </c>
      <c r="C22" s="113"/>
      <c r="D22" s="113"/>
      <c r="AY22"/>
    </row>
    <row r="23" spans="1:51" s="111" customFormat="1" ht="20.100000000000001" customHeight="1">
      <c r="B23" s="115"/>
      <c r="C23" s="113" t="s">
        <v>254</v>
      </c>
      <c r="D23" s="113"/>
      <c r="AY23"/>
    </row>
    <row r="24" spans="1:51" s="111" customFormat="1" ht="20.100000000000001" customHeight="1">
      <c r="C24" s="113" t="s">
        <v>255</v>
      </c>
      <c r="D24" s="113"/>
      <c r="AY24"/>
    </row>
    <row r="25" spans="1:51" s="111" customFormat="1" ht="20.100000000000001" customHeight="1">
      <c r="C25" s="113" t="s">
        <v>256</v>
      </c>
      <c r="D25" s="113"/>
    </row>
    <row r="26" spans="1:51" s="107" customFormat="1" ht="15" customHeight="1">
      <c r="C26" s="116" t="s">
        <v>157</v>
      </c>
      <c r="D26" s="110"/>
    </row>
    <row r="27" spans="1:51" s="111" customFormat="1" ht="20.100000000000001" customHeight="1">
      <c r="A27" s="111" t="s">
        <v>158</v>
      </c>
      <c r="C27" s="113" t="s">
        <v>257</v>
      </c>
      <c r="D27" s="113"/>
    </row>
    <row r="28" spans="1:51" s="107" customFormat="1" ht="15" customHeight="1">
      <c r="B28" s="116"/>
      <c r="C28" s="116"/>
      <c r="D28" s="110"/>
    </row>
    <row r="29" spans="1:51" s="107" customFormat="1" ht="20.100000000000001" customHeight="1">
      <c r="B29" s="109" t="s">
        <v>159</v>
      </c>
      <c r="C29" s="110"/>
      <c r="D29" s="110"/>
    </row>
    <row r="30" spans="1:51" s="107" customFormat="1" ht="20.100000000000001" customHeight="1">
      <c r="C30" s="110" t="s">
        <v>160</v>
      </c>
      <c r="D30" s="110"/>
    </row>
    <row r="31" spans="1:51" s="107" customFormat="1" ht="15" customHeight="1">
      <c r="B31" s="110"/>
      <c r="C31" s="116" t="s">
        <v>161</v>
      </c>
      <c r="D31" s="110"/>
    </row>
    <row r="32" spans="1:51" s="107" customFormat="1" ht="15" customHeight="1">
      <c r="C32" s="117" t="s">
        <v>162</v>
      </c>
      <c r="E32" s="118"/>
      <c r="F32" s="118"/>
      <c r="AG32" s="110"/>
    </row>
    <row r="33" spans="2:54" s="111" customFormat="1" ht="20.100000000000001" customHeight="1">
      <c r="B33" s="113"/>
      <c r="C33" s="113" t="s">
        <v>163</v>
      </c>
      <c r="D33" s="113"/>
    </row>
    <row r="34" spans="2:54" s="107" customFormat="1" ht="15" customHeight="1">
      <c r="B34" s="110"/>
      <c r="C34" s="227" t="s">
        <v>242</v>
      </c>
      <c r="D34" s="227"/>
      <c r="E34" s="227"/>
      <c r="F34" s="227"/>
      <c r="G34" s="227"/>
      <c r="H34" s="227"/>
      <c r="I34" s="227"/>
      <c r="J34" s="227"/>
      <c r="K34" s="227"/>
      <c r="L34" s="227"/>
      <c r="M34" s="227"/>
      <c r="N34" s="227"/>
      <c r="O34" s="227"/>
      <c r="P34" s="227"/>
      <c r="Q34" s="227"/>
      <c r="R34" s="227"/>
      <c r="T34" s="120"/>
      <c r="U34" s="119" t="s">
        <v>164</v>
      </c>
      <c r="V34" s="120"/>
      <c r="W34" s="120"/>
      <c r="X34" s="120"/>
      <c r="Y34" s="120"/>
      <c r="Z34" s="120"/>
      <c r="AA34" s="120"/>
      <c r="AB34" s="120"/>
      <c r="AC34" s="120"/>
      <c r="AD34" s="120"/>
      <c r="AE34" s="120"/>
      <c r="AF34" s="120"/>
      <c r="AG34" s="120"/>
      <c r="AH34" s="120"/>
    </row>
    <row r="35" spans="2:54" s="107" customFormat="1" ht="15" customHeight="1">
      <c r="B35" s="110"/>
      <c r="C35" s="121" t="s">
        <v>165</v>
      </c>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0"/>
      <c r="AH35" s="120"/>
    </row>
    <row r="36" spans="2:54" s="107" customFormat="1" ht="15" customHeight="1">
      <c r="B36" s="110"/>
      <c r="C36" s="121" t="s">
        <v>166</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0"/>
      <c r="AH36" s="120"/>
    </row>
    <row r="37" spans="2:54" s="111" customFormat="1" ht="20.100000000000001" customHeight="1">
      <c r="B37" s="113"/>
      <c r="C37" s="113" t="s">
        <v>167</v>
      </c>
      <c r="D37" s="113"/>
    </row>
    <row r="38" spans="2:54" s="111" customFormat="1" ht="20.100000000000001" customHeight="1">
      <c r="B38" s="113"/>
      <c r="C38" s="111" t="s">
        <v>168</v>
      </c>
      <c r="D38" s="113"/>
    </row>
    <row r="39" spans="2:54" s="107" customFormat="1" ht="15" customHeight="1">
      <c r="B39" s="110"/>
      <c r="C39" s="116" t="s">
        <v>169</v>
      </c>
      <c r="D39" s="110"/>
    </row>
    <row r="40" spans="2:54" s="111" customFormat="1" ht="20.100000000000001" customHeight="1">
      <c r="B40" s="113"/>
      <c r="C40" s="113" t="s">
        <v>170</v>
      </c>
      <c r="D40" s="113"/>
    </row>
    <row r="41" spans="2:54" s="111" customFormat="1" ht="20.100000000000001" customHeight="1">
      <c r="B41" s="113"/>
      <c r="C41" s="113" t="s">
        <v>245</v>
      </c>
      <c r="D41" s="113"/>
    </row>
    <row r="42" spans="2:54" s="111" customFormat="1" ht="20.100000000000001" customHeight="1">
      <c r="B42" s="113"/>
      <c r="C42" s="113" t="s">
        <v>246</v>
      </c>
      <c r="D42" s="113"/>
    </row>
    <row r="43" spans="2:54" s="111" customFormat="1" ht="20.100000000000001" customHeight="1">
      <c r="B43" s="113"/>
      <c r="C43" s="113" t="s">
        <v>252</v>
      </c>
      <c r="D43" s="113"/>
    </row>
    <row r="44" spans="2:54" s="111" customFormat="1" ht="20.100000000000001" customHeight="1">
      <c r="B44" s="113"/>
      <c r="C44" s="113" t="s">
        <v>250</v>
      </c>
      <c r="D44" s="113"/>
    </row>
    <row r="45" spans="2:54" s="111" customFormat="1" ht="20.100000000000001" customHeight="1">
      <c r="C45" s="111" t="s">
        <v>251</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row>
    <row r="46" spans="2:54" s="107" customFormat="1" ht="15" customHeight="1">
      <c r="C46" s="116" t="s">
        <v>171</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row>
    <row r="47" spans="2:54" s="107" customFormat="1" ht="15" customHeight="1">
      <c r="C47" s="116" t="s">
        <v>172</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row>
    <row r="48" spans="2:54" s="107" customFormat="1" ht="15" customHeight="1">
      <c r="B48" s="110"/>
      <c r="C48" s="110"/>
      <c r="D48" s="110"/>
    </row>
    <row r="49" spans="2:63" s="107" customFormat="1" ht="20.100000000000001" customHeight="1">
      <c r="B49" s="109" t="s">
        <v>173</v>
      </c>
      <c r="C49" s="110"/>
      <c r="D49" s="110"/>
    </row>
    <row r="50" spans="2:63" s="107" customFormat="1" ht="20.100000000000001" customHeight="1">
      <c r="C50" s="110" t="s">
        <v>247</v>
      </c>
      <c r="D50" s="110"/>
    </row>
    <row r="51" spans="2:63" s="111" customFormat="1" ht="20.100000000000001" customHeight="1">
      <c r="C51" s="113" t="s">
        <v>174</v>
      </c>
      <c r="D51" s="113"/>
    </row>
    <row r="52" spans="2:63" s="107" customFormat="1" ht="15" customHeight="1">
      <c r="B52" s="110"/>
      <c r="C52" s="116"/>
      <c r="D52" s="110"/>
    </row>
    <row r="53" spans="2:63" s="107" customFormat="1" ht="20.100000000000001" customHeight="1">
      <c r="B53" s="109" t="s">
        <v>175</v>
      </c>
      <c r="C53" s="117"/>
      <c r="E53" s="118"/>
      <c r="F53" s="118"/>
      <c r="AG53" s="110"/>
    </row>
    <row r="54" spans="2:63" s="107" customFormat="1" ht="20.100000000000001" customHeight="1">
      <c r="C54" s="110" t="s">
        <v>249</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row>
    <row r="55" spans="2:63" s="107" customFormat="1" ht="20.100000000000001" customHeight="1">
      <c r="C55" s="110" t="s">
        <v>248</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row>
    <row r="56" spans="2:63" s="124" customFormat="1" ht="20.100000000000001" customHeight="1">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row>
    <row r="57" spans="2:63" s="124" customFormat="1" ht="20.100000000000001" customHeight="1">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row>
    <row r="58" spans="2:63" s="124" customFormat="1" ht="20.100000000000001" customHeight="1">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row>
    <row r="59" spans="2:63" s="124" customFormat="1" ht="20.100000000000001" customHeight="1">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row>
    <row r="60" spans="2:63" s="124" customFormat="1" ht="20.100000000000001" customHeight="1">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row>
    <row r="61" spans="2:63" s="124" customFormat="1" ht="20.100000000000001" customHeight="1">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row>
    <row r="62" spans="2:63" s="124" customFormat="1" ht="20.100000000000001" customHeight="1">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row>
  </sheetData>
  <mergeCells count="5">
    <mergeCell ref="B4:D4"/>
    <mergeCell ref="B5:D5"/>
    <mergeCell ref="B7:D7"/>
    <mergeCell ref="B8:D8"/>
    <mergeCell ref="B6:D6"/>
  </mergeCells>
  <phoneticPr fontId="23"/>
  <hyperlinks>
    <hyperlink ref="C34" location="【参考】常勤の考え方!A1" display="なお、常勤の考え方については、「【参考】常勤の考え方」シートを参照してください。"/>
    <hyperlink ref="C34:R34" location="【参考】常勤や兼務の考え方!Print_Area" display="詳細は「【参考】常勤や兼務の考え方」を参照してください。"/>
  </hyperlinks>
  <printOptions horizontalCentered="1"/>
  <pageMargins left="0.39370078740157483" right="0.19685039370078741" top="0.39370078740157483" bottom="0.39370078740157483" header="0.31496062992125984" footer="0.31496062992125984"/>
  <pageSetup paperSize="9" scale="7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R60"/>
  <sheetViews>
    <sheetView view="pageBreakPreview" zoomScaleNormal="90" zoomScaleSheetLayoutView="100" workbookViewId="0">
      <selection activeCell="V20" sqref="V20"/>
    </sheetView>
  </sheetViews>
  <sheetFormatPr defaultColWidth="9" defaultRowHeight="15" customHeight="1"/>
  <cols>
    <col min="1" max="1" width="0.875" style="14" customWidth="1"/>
    <col min="2" max="2" width="5.625" style="15" customWidth="1"/>
    <col min="3" max="3" width="1.625" style="15" customWidth="1"/>
    <col min="4" max="4" width="7.625" style="14" customWidth="1"/>
    <col min="5" max="5" width="1.875" style="17" customWidth="1"/>
    <col min="6" max="6" width="7.625" style="14" customWidth="1"/>
    <col min="7" max="7" width="1.625" style="14" customWidth="1"/>
    <col min="8" max="8" width="8.625" style="15" customWidth="1"/>
    <col min="9" max="9" width="1.625" style="14" customWidth="1"/>
    <col min="10" max="10" width="7.625" style="14" customWidth="1"/>
    <col min="11" max="11" width="1.875" style="14" customWidth="1"/>
    <col min="12" max="12" width="7.625" style="14" customWidth="1"/>
    <col min="13" max="13" width="1.625" style="14" customWidth="1"/>
    <col min="14" max="14" width="8.125" style="14" hidden="1" customWidth="1"/>
    <col min="15" max="15" width="1.875" style="17" hidden="1" customWidth="1"/>
    <col min="16" max="16" width="8.125" style="14" hidden="1" customWidth="1"/>
    <col min="17" max="17" width="2.625" style="14" hidden="1" customWidth="1"/>
    <col min="18" max="18" width="7.625" style="14" customWidth="1"/>
    <col min="19" max="19" width="1.875" style="14" customWidth="1"/>
    <col min="20" max="20" width="7.625" style="14" customWidth="1"/>
    <col min="21" max="21" width="1.625" style="14" customWidth="1"/>
    <col min="22" max="22" width="8.625" style="14" customWidth="1"/>
    <col min="23" max="23" width="1.625" style="14" customWidth="1"/>
    <col min="24" max="24" width="7.625" style="14" customWidth="1"/>
    <col min="25" max="25" width="2.625" style="14" hidden="1" customWidth="1"/>
    <col min="26" max="26" width="7.625" style="14" hidden="1" customWidth="1"/>
    <col min="27" max="27" width="1.875" style="17" hidden="1" customWidth="1"/>
    <col min="28" max="28" width="7.625" style="14" hidden="1" customWidth="1"/>
    <col min="29" max="29" width="1.625" style="14" hidden="1" customWidth="1"/>
    <col min="30" max="30" width="8.625" style="14" hidden="1" customWidth="1"/>
    <col min="31" max="31" width="1.625" style="14" hidden="1" customWidth="1"/>
    <col min="32" max="32" width="7.625" style="14" hidden="1" customWidth="1"/>
    <col min="33" max="33" width="2.625" style="14" hidden="1" customWidth="1"/>
    <col min="34" max="34" width="7.625" style="14" hidden="1" customWidth="1"/>
    <col min="35" max="35" width="1.875" style="17" hidden="1" customWidth="1"/>
    <col min="36" max="36" width="7.625" style="14" hidden="1" customWidth="1"/>
    <col min="37" max="37" width="1.625" style="14" hidden="1" customWidth="1"/>
    <col min="38" max="38" width="8.625" style="14" hidden="1" customWidth="1"/>
    <col min="39" max="39" width="1.625" style="14" hidden="1" customWidth="1"/>
    <col min="40" max="40" width="7.625" style="14" hidden="1" customWidth="1"/>
    <col min="41" max="41" width="2.625" style="14" hidden="1" customWidth="1"/>
    <col min="42" max="42" width="0" style="14" hidden="1" customWidth="1"/>
    <col min="43" max="43" width="9" style="14" hidden="1" customWidth="1"/>
    <col min="44" max="44" width="5.625" style="14" customWidth="1"/>
    <col min="45" max="16384" width="9" style="14"/>
  </cols>
  <sheetData>
    <row r="1" spans="2:44" ht="15" customHeight="1">
      <c r="B1" s="239" t="s">
        <v>49</v>
      </c>
      <c r="C1" s="239"/>
      <c r="D1" s="239"/>
      <c r="E1" s="13" t="s">
        <v>50</v>
      </c>
      <c r="M1" s="16"/>
      <c r="O1" s="15"/>
      <c r="V1" s="240"/>
      <c r="W1" s="240"/>
      <c r="X1" s="240"/>
    </row>
    <row r="2" spans="2:44" ht="7.5" customHeight="1">
      <c r="B2" s="133"/>
      <c r="C2" s="133"/>
      <c r="D2" s="133"/>
      <c r="E2" s="13"/>
      <c r="M2" s="16"/>
      <c r="O2" s="15"/>
      <c r="V2" s="15"/>
      <c r="W2" s="15"/>
      <c r="X2" s="15"/>
    </row>
    <row r="3" spans="2:44" ht="7.5" customHeight="1">
      <c r="B3" s="133"/>
      <c r="C3" s="136"/>
      <c r="D3" s="136"/>
      <c r="E3" s="137"/>
      <c r="F3" s="138"/>
      <c r="G3" s="138"/>
      <c r="H3" s="179"/>
      <c r="I3" s="180"/>
      <c r="J3" s="180"/>
      <c r="K3" s="181"/>
      <c r="L3" s="182"/>
      <c r="M3" s="182"/>
      <c r="O3" s="15"/>
      <c r="V3" s="15"/>
      <c r="W3" s="15"/>
      <c r="X3" s="15"/>
    </row>
    <row r="4" spans="2:44" ht="15" customHeight="1">
      <c r="B4" s="133"/>
      <c r="C4" s="243" t="s">
        <v>253</v>
      </c>
      <c r="D4" s="243"/>
      <c r="E4" s="243"/>
      <c r="F4" s="243"/>
      <c r="G4" s="243"/>
      <c r="H4" s="179"/>
      <c r="I4" s="180"/>
      <c r="J4" s="242" t="s">
        <v>193</v>
      </c>
      <c r="K4" s="242"/>
      <c r="L4" s="242"/>
      <c r="M4" s="182"/>
      <c r="O4" s="15"/>
      <c r="V4" s="15"/>
      <c r="W4" s="15"/>
      <c r="X4" s="15"/>
    </row>
    <row r="5" spans="2:44" ht="15" customHeight="1">
      <c r="B5" s="133"/>
      <c r="C5" s="136"/>
      <c r="D5" s="140" t="s">
        <v>62</v>
      </c>
      <c r="E5" s="134"/>
      <c r="F5" s="140" t="s">
        <v>63</v>
      </c>
      <c r="G5" s="138"/>
      <c r="H5" s="183" t="s">
        <v>191</v>
      </c>
      <c r="I5" s="180"/>
      <c r="J5" s="177" t="s">
        <v>62</v>
      </c>
      <c r="K5" s="184"/>
      <c r="L5" s="177" t="s">
        <v>63</v>
      </c>
      <c r="M5" s="182"/>
      <c r="O5" s="15"/>
      <c r="V5" s="15"/>
      <c r="W5" s="15"/>
      <c r="X5" s="15"/>
    </row>
    <row r="6" spans="2:44" ht="15" customHeight="1">
      <c r="B6" s="133"/>
      <c r="C6" s="136"/>
      <c r="D6" s="231"/>
      <c r="E6" s="141" t="s">
        <v>66</v>
      </c>
      <c r="F6" s="217"/>
      <c r="G6" s="138"/>
      <c r="H6" s="179"/>
      <c r="I6" s="180"/>
      <c r="J6" s="185">
        <f>F6</f>
        <v>0</v>
      </c>
      <c r="K6" s="178" t="s">
        <v>66</v>
      </c>
      <c r="L6" s="185">
        <f>D6</f>
        <v>0</v>
      </c>
      <c r="M6" s="182"/>
      <c r="O6" s="15"/>
      <c r="V6" s="15"/>
      <c r="W6" s="15"/>
      <c r="X6" s="15"/>
    </row>
    <row r="7" spans="2:44" ht="7.5" customHeight="1">
      <c r="B7" s="133"/>
      <c r="C7" s="136"/>
      <c r="D7" s="139"/>
      <c r="E7" s="135"/>
      <c r="F7" s="139"/>
      <c r="G7" s="138"/>
      <c r="H7" s="179"/>
      <c r="I7" s="180"/>
      <c r="J7" s="185"/>
      <c r="K7" s="186"/>
      <c r="L7" s="185"/>
      <c r="M7" s="182"/>
      <c r="O7" s="15"/>
      <c r="V7" s="15"/>
      <c r="W7" s="15"/>
      <c r="X7" s="15"/>
    </row>
    <row r="8" spans="2:44" ht="7.5" customHeight="1">
      <c r="F8" s="18"/>
    </row>
    <row r="9" spans="2:44" ht="15" customHeight="1">
      <c r="D9" s="241" t="s">
        <v>51</v>
      </c>
      <c r="E9" s="241"/>
      <c r="F9" s="241"/>
      <c r="G9" s="241"/>
      <c r="H9" s="241"/>
      <c r="I9" s="241"/>
      <c r="J9" s="241"/>
      <c r="K9" s="241"/>
      <c r="L9" s="241"/>
      <c r="N9" s="241" t="s">
        <v>52</v>
      </c>
      <c r="O9" s="241"/>
      <c r="P9" s="241"/>
      <c r="R9" s="241" t="s">
        <v>53</v>
      </c>
      <c r="S9" s="241"/>
      <c r="T9" s="241"/>
      <c r="U9" s="241"/>
      <c r="V9" s="241"/>
      <c r="W9" s="241"/>
      <c r="X9" s="241"/>
      <c r="Z9" s="241" t="s">
        <v>54</v>
      </c>
      <c r="AA9" s="241"/>
      <c r="AB9" s="241"/>
      <c r="AC9" s="241"/>
      <c r="AD9" s="241"/>
      <c r="AE9" s="241"/>
      <c r="AF9" s="241"/>
      <c r="AH9" s="241" t="s">
        <v>55</v>
      </c>
      <c r="AI9" s="241"/>
      <c r="AJ9" s="241"/>
      <c r="AK9" s="241"/>
      <c r="AL9" s="241"/>
      <c r="AM9" s="241"/>
      <c r="AN9" s="241"/>
      <c r="AP9" s="19" t="s">
        <v>56</v>
      </c>
      <c r="AQ9" s="19" t="s">
        <v>56</v>
      </c>
    </row>
    <row r="10" spans="2:44" s="22" customFormat="1" ht="15" customHeight="1">
      <c r="B10" s="19" t="s">
        <v>57</v>
      </c>
      <c r="C10" s="19"/>
      <c r="D10" s="19" t="s">
        <v>58</v>
      </c>
      <c r="E10" s="19"/>
      <c r="F10" s="19" t="s">
        <v>59</v>
      </c>
      <c r="G10" s="244" t="s">
        <v>60</v>
      </c>
      <c r="H10" s="244"/>
      <c r="I10" s="244"/>
      <c r="J10" s="20" t="s">
        <v>61</v>
      </c>
      <c r="K10" s="21"/>
      <c r="L10" s="19" t="s">
        <v>51</v>
      </c>
      <c r="N10" s="19" t="s">
        <v>62</v>
      </c>
      <c r="P10" s="19" t="s">
        <v>63</v>
      </c>
      <c r="R10" s="19" t="s">
        <v>62</v>
      </c>
      <c r="T10" s="19" t="s">
        <v>63</v>
      </c>
      <c r="U10" s="244" t="s">
        <v>60</v>
      </c>
      <c r="V10" s="244"/>
      <c r="W10" s="244"/>
      <c r="X10" s="19" t="s">
        <v>51</v>
      </c>
      <c r="Z10" s="19" t="s">
        <v>62</v>
      </c>
      <c r="AB10" s="19" t="s">
        <v>63</v>
      </c>
      <c r="AC10" s="244" t="s">
        <v>60</v>
      </c>
      <c r="AD10" s="244"/>
      <c r="AE10" s="244"/>
      <c r="AF10" s="19" t="s">
        <v>51</v>
      </c>
      <c r="AH10" s="19" t="s">
        <v>62</v>
      </c>
      <c r="AJ10" s="19" t="s">
        <v>63</v>
      </c>
      <c r="AK10" s="244" t="s">
        <v>60</v>
      </c>
      <c r="AL10" s="244"/>
      <c r="AM10" s="244"/>
      <c r="AN10" s="19" t="s">
        <v>51</v>
      </c>
      <c r="AP10" s="23" t="s">
        <v>64</v>
      </c>
      <c r="AQ10" s="23" t="s">
        <v>64</v>
      </c>
    </row>
    <row r="11" spans="2:44" ht="16.5" customHeight="1">
      <c r="B11" s="218"/>
      <c r="C11" s="24" t="s">
        <v>65</v>
      </c>
      <c r="D11" s="219"/>
      <c r="E11" s="25" t="s">
        <v>66</v>
      </c>
      <c r="F11" s="219"/>
      <c r="G11" s="26" t="s">
        <v>67</v>
      </c>
      <c r="H11" s="219"/>
      <c r="I11" s="27" t="s">
        <v>68</v>
      </c>
      <c r="J11" s="221" t="str">
        <f>IF(D11&lt;&gt;"","日勤","")</f>
        <v/>
      </c>
      <c r="L11" s="28">
        <f>IF(OR(D11="",F11=""),0,(IF(D11&gt;F11,1,0)-D11+F11-H11)*24)</f>
        <v>0</v>
      </c>
      <c r="N11" s="29" t="str">
        <f>IF(D11="","",$D$6)</f>
        <v/>
      </c>
      <c r="O11" s="25" t="s">
        <v>66</v>
      </c>
      <c r="P11" s="29" t="str">
        <f>IF(N11="","",$F$6)</f>
        <v/>
      </c>
      <c r="R11" s="29" t="str">
        <f>IF(OR(D11="",D11&lt;N11,P11&lt;=D11),"",D11)</f>
        <v/>
      </c>
      <c r="S11" s="25" t="s">
        <v>66</v>
      </c>
      <c r="T11" s="29" t="str">
        <f>IF(R11="","",IF(D11&lt;F11,IF(F11&lt;=P11,F11,P11),P11))</f>
        <v/>
      </c>
      <c r="U11" s="26" t="s">
        <v>67</v>
      </c>
      <c r="V11" s="176" t="str">
        <f>IF(J11="日勤",H11,"")</f>
        <v/>
      </c>
      <c r="W11" s="27" t="s">
        <v>68</v>
      </c>
      <c r="X11" s="28">
        <f t="shared" ref="X11:X54" si="0">IFERROR(IF(R11="",0,(T11-R11-V11)*24),0)</f>
        <v>0</v>
      </c>
      <c r="Z11" s="29" t="str">
        <f t="shared" ref="Z11:Z54" si="1">IF(OR(D11="",AND(D11&lt;F11,N11&lt;=D11,D11&lt;=P11,N11&lt;=F11,F11&lt;=P11),J11="宿直"),"",IF(D11&lt;F11,IF(AND(D11&lt;P11,P11&lt;F11),P11,D11),IF(D11&lt;P11,P11,D11)))</f>
        <v/>
      </c>
      <c r="AA11" s="25" t="s">
        <v>66</v>
      </c>
      <c r="AB11" s="29" t="str">
        <f t="shared" ref="AB11:AB54" si="2">IF(Z11="","",IF(D11&lt;F11,IF(P11&lt;F11,F11,IF(F11&lt;N11,F11,N11)),IF(F11&lt;N11,F11,N11)))</f>
        <v/>
      </c>
      <c r="AC11" s="26" t="s">
        <v>67</v>
      </c>
      <c r="AD11" s="30"/>
      <c r="AE11" s="27" t="s">
        <v>68</v>
      </c>
      <c r="AF11" s="28">
        <f>IF(Z11="",0,(IF(Z11&gt;AB11,1,0)-Z11+AB11-AD11)*24)</f>
        <v>0</v>
      </c>
      <c r="AH11" s="29" t="str">
        <f t="shared" ref="AH11:AH54" si="3">IF(OR(AND(D11&lt;F11,D11&lt;N11),AND(D11&gt;F11,F11&gt;N11)),N11,"")</f>
        <v/>
      </c>
      <c r="AI11" s="25" t="s">
        <v>66</v>
      </c>
      <c r="AJ11" s="29" t="str">
        <f t="shared" ref="AJ11:AJ54" si="4">IF(AH11="","",F11)</f>
        <v/>
      </c>
      <c r="AK11" s="26" t="s">
        <v>67</v>
      </c>
      <c r="AL11" s="30"/>
      <c r="AM11" s="27" t="s">
        <v>68</v>
      </c>
      <c r="AN11" s="28">
        <f>IF(AH11="",0,(IF(AH11&gt;AJ11,1,0)-AH11+AJ11-AL11)*24)</f>
        <v>0</v>
      </c>
      <c r="AP11" s="28">
        <f>X11+AN11</f>
        <v>0</v>
      </c>
      <c r="AQ11" s="28">
        <f>IF(X11&lt;6,X11,IF(X11&lt;8,X11+0.75,X11+1))+IF(AN11&lt;6,AN11,IF(AN11&lt;8,AN11+0.75,AN11+1))</f>
        <v>0</v>
      </c>
      <c r="AR11" s="31"/>
    </row>
    <row r="12" spans="2:44" ht="16.5" customHeight="1">
      <c r="B12" s="218"/>
      <c r="C12" s="24" t="s">
        <v>65</v>
      </c>
      <c r="D12" s="219"/>
      <c r="E12" s="25" t="s">
        <v>66</v>
      </c>
      <c r="F12" s="219"/>
      <c r="G12" s="26" t="s">
        <v>67</v>
      </c>
      <c r="H12" s="219"/>
      <c r="I12" s="27" t="s">
        <v>68</v>
      </c>
      <c r="J12" s="221" t="str">
        <f t="shared" ref="J12:J54" si="5">IF(D12&lt;&gt;"","日勤","")</f>
        <v/>
      </c>
      <c r="L12" s="28">
        <f>IF(OR(D12="",F12=""),0,(IF(D12&gt;F12,1,0)-D12+F12-H12)*24)</f>
        <v>0</v>
      </c>
      <c r="N12" s="29" t="str">
        <f t="shared" ref="N12:N54" si="6">IF(D12="","",$D$6)</f>
        <v/>
      </c>
      <c r="O12" s="25" t="s">
        <v>66</v>
      </c>
      <c r="P12" s="29" t="str">
        <f t="shared" ref="P12:P54" si="7">IF(N12="","",$F$6)</f>
        <v/>
      </c>
      <c r="R12" s="29" t="str">
        <f t="shared" ref="R12:R54" si="8">IF(OR(D12="",D12&lt;N12,P12&lt;=D12),"",D12)</f>
        <v/>
      </c>
      <c r="S12" s="25" t="s">
        <v>66</v>
      </c>
      <c r="T12" s="29" t="str">
        <f t="shared" ref="T12:T54" si="9">IF(R12="","",IF(D12&lt;F12,IF(F12&lt;=P12,F12,P12),P12))</f>
        <v/>
      </c>
      <c r="U12" s="26" t="s">
        <v>67</v>
      </c>
      <c r="V12" s="176" t="str">
        <f t="shared" ref="V12:V54" si="10">IF(J12="日勤",H12,"")</f>
        <v/>
      </c>
      <c r="W12" s="27" t="s">
        <v>68</v>
      </c>
      <c r="X12" s="28">
        <f t="shared" si="0"/>
        <v>0</v>
      </c>
      <c r="Z12" s="29" t="str">
        <f t="shared" si="1"/>
        <v/>
      </c>
      <c r="AA12" s="25" t="s">
        <v>66</v>
      </c>
      <c r="AB12" s="29" t="str">
        <f t="shared" si="2"/>
        <v/>
      </c>
      <c r="AC12" s="26" t="s">
        <v>67</v>
      </c>
      <c r="AD12" s="30"/>
      <c r="AE12" s="27" t="s">
        <v>68</v>
      </c>
      <c r="AF12" s="28">
        <f t="shared" ref="AF12:AF54" si="11">IF(Z12="",0,(IF(Z12&gt;AB12,1,0)-Z12+AB12-AD12)*24)</f>
        <v>0</v>
      </c>
      <c r="AH12" s="29" t="str">
        <f t="shared" si="3"/>
        <v/>
      </c>
      <c r="AI12" s="25" t="s">
        <v>66</v>
      </c>
      <c r="AJ12" s="29" t="str">
        <f t="shared" si="4"/>
        <v/>
      </c>
      <c r="AK12" s="26" t="s">
        <v>67</v>
      </c>
      <c r="AL12" s="30"/>
      <c r="AM12" s="27" t="s">
        <v>68</v>
      </c>
      <c r="AN12" s="28">
        <f t="shared" ref="AN12:AN54" si="12">IF(AH12="",0,(IF(AH12&gt;AJ12,1,0)-AH12+AJ12-AL12)*24)</f>
        <v>0</v>
      </c>
      <c r="AP12" s="28">
        <f t="shared" ref="AP12:AP54" si="13">X12+AN12</f>
        <v>0</v>
      </c>
      <c r="AQ12" s="28">
        <f t="shared" ref="AQ12:AQ54" si="14">IF(X12&lt;6,X12,IF(X12&lt;8,X12+0.75,X12+1))+IF(AN12&lt;6,AN12,IF(AN12&lt;8,AN12+0.75,AN12+1))</f>
        <v>0</v>
      </c>
      <c r="AR12" s="31"/>
    </row>
    <row r="13" spans="2:44" ht="16.5" customHeight="1">
      <c r="B13" s="218"/>
      <c r="C13" s="24" t="s">
        <v>65</v>
      </c>
      <c r="D13" s="219"/>
      <c r="E13" s="25" t="s">
        <v>66</v>
      </c>
      <c r="F13" s="219"/>
      <c r="G13" s="26" t="s">
        <v>67</v>
      </c>
      <c r="H13" s="219"/>
      <c r="I13" s="27" t="s">
        <v>68</v>
      </c>
      <c r="J13" s="221" t="str">
        <f t="shared" si="5"/>
        <v/>
      </c>
      <c r="L13" s="28">
        <f t="shared" ref="L13:L54" si="15">IF(OR(D13="",F13=""),0,(IF(D13&gt;F13,1,0)-D13+F13-H13)*24)</f>
        <v>0</v>
      </c>
      <c r="N13" s="29" t="str">
        <f t="shared" si="6"/>
        <v/>
      </c>
      <c r="O13" s="25" t="s">
        <v>66</v>
      </c>
      <c r="P13" s="29" t="str">
        <f t="shared" si="7"/>
        <v/>
      </c>
      <c r="R13" s="29" t="str">
        <f t="shared" si="8"/>
        <v/>
      </c>
      <c r="S13" s="25" t="s">
        <v>66</v>
      </c>
      <c r="T13" s="29" t="str">
        <f t="shared" si="9"/>
        <v/>
      </c>
      <c r="U13" s="26" t="s">
        <v>67</v>
      </c>
      <c r="V13" s="176" t="str">
        <f t="shared" si="10"/>
        <v/>
      </c>
      <c r="W13" s="27" t="s">
        <v>68</v>
      </c>
      <c r="X13" s="28">
        <f t="shared" si="0"/>
        <v>0</v>
      </c>
      <c r="Z13" s="29" t="str">
        <f t="shared" si="1"/>
        <v/>
      </c>
      <c r="AA13" s="25" t="s">
        <v>66</v>
      </c>
      <c r="AB13" s="29" t="str">
        <f t="shared" si="2"/>
        <v/>
      </c>
      <c r="AC13" s="26" t="s">
        <v>67</v>
      </c>
      <c r="AD13" s="30"/>
      <c r="AE13" s="27" t="s">
        <v>68</v>
      </c>
      <c r="AF13" s="28">
        <f t="shared" si="11"/>
        <v>0</v>
      </c>
      <c r="AH13" s="29" t="str">
        <f t="shared" si="3"/>
        <v/>
      </c>
      <c r="AI13" s="25" t="s">
        <v>66</v>
      </c>
      <c r="AJ13" s="29" t="str">
        <f t="shared" si="4"/>
        <v/>
      </c>
      <c r="AK13" s="26" t="s">
        <v>67</v>
      </c>
      <c r="AL13" s="30"/>
      <c r="AM13" s="27" t="s">
        <v>68</v>
      </c>
      <c r="AN13" s="28">
        <f t="shared" si="12"/>
        <v>0</v>
      </c>
      <c r="AP13" s="28">
        <f t="shared" si="13"/>
        <v>0</v>
      </c>
      <c r="AQ13" s="28">
        <f t="shared" si="14"/>
        <v>0</v>
      </c>
      <c r="AR13" s="31"/>
    </row>
    <row r="14" spans="2:44" ht="16.5" customHeight="1">
      <c r="B14" s="218"/>
      <c r="C14" s="24" t="s">
        <v>65</v>
      </c>
      <c r="D14" s="219"/>
      <c r="E14" s="25" t="s">
        <v>66</v>
      </c>
      <c r="F14" s="219"/>
      <c r="G14" s="26" t="s">
        <v>67</v>
      </c>
      <c r="H14" s="219"/>
      <c r="I14" s="27" t="s">
        <v>68</v>
      </c>
      <c r="J14" s="221" t="str">
        <f t="shared" si="5"/>
        <v/>
      </c>
      <c r="L14" s="28">
        <f>IF(OR(D14="",F14=""),0,(IF(D14&gt;F14,1,0)-D14+F14-H14)*24)</f>
        <v>0</v>
      </c>
      <c r="N14" s="29" t="str">
        <f t="shared" si="6"/>
        <v/>
      </c>
      <c r="O14" s="25" t="s">
        <v>66</v>
      </c>
      <c r="P14" s="29" t="str">
        <f t="shared" si="7"/>
        <v/>
      </c>
      <c r="R14" s="29" t="str">
        <f t="shared" si="8"/>
        <v/>
      </c>
      <c r="S14" s="25" t="s">
        <v>66</v>
      </c>
      <c r="T14" s="29" t="str">
        <f t="shared" si="9"/>
        <v/>
      </c>
      <c r="U14" s="26" t="s">
        <v>67</v>
      </c>
      <c r="V14" s="176" t="str">
        <f t="shared" si="10"/>
        <v/>
      </c>
      <c r="W14" s="27" t="s">
        <v>68</v>
      </c>
      <c r="X14" s="28">
        <f t="shared" si="0"/>
        <v>0</v>
      </c>
      <c r="Z14" s="29" t="str">
        <f t="shared" si="1"/>
        <v/>
      </c>
      <c r="AA14" s="25" t="s">
        <v>66</v>
      </c>
      <c r="AB14" s="29" t="str">
        <f t="shared" si="2"/>
        <v/>
      </c>
      <c r="AC14" s="26" t="s">
        <v>67</v>
      </c>
      <c r="AD14" s="30"/>
      <c r="AE14" s="27" t="s">
        <v>68</v>
      </c>
      <c r="AF14" s="28">
        <f t="shared" si="11"/>
        <v>0</v>
      </c>
      <c r="AH14" s="29" t="str">
        <f t="shared" si="3"/>
        <v/>
      </c>
      <c r="AI14" s="25" t="s">
        <v>66</v>
      </c>
      <c r="AJ14" s="29" t="str">
        <f t="shared" si="4"/>
        <v/>
      </c>
      <c r="AK14" s="26" t="s">
        <v>67</v>
      </c>
      <c r="AL14" s="30"/>
      <c r="AM14" s="27" t="s">
        <v>68</v>
      </c>
      <c r="AN14" s="28">
        <f t="shared" si="12"/>
        <v>0</v>
      </c>
      <c r="AP14" s="28">
        <f t="shared" si="13"/>
        <v>0</v>
      </c>
      <c r="AQ14" s="28">
        <f t="shared" si="14"/>
        <v>0</v>
      </c>
      <c r="AR14" s="31"/>
    </row>
    <row r="15" spans="2:44" ht="16.5" customHeight="1">
      <c r="B15" s="218"/>
      <c r="C15" s="24" t="s">
        <v>65</v>
      </c>
      <c r="D15" s="219"/>
      <c r="E15" s="25" t="s">
        <v>66</v>
      </c>
      <c r="F15" s="219"/>
      <c r="G15" s="26" t="s">
        <v>67</v>
      </c>
      <c r="H15" s="219"/>
      <c r="I15" s="27" t="s">
        <v>68</v>
      </c>
      <c r="J15" s="221" t="str">
        <f t="shared" si="5"/>
        <v/>
      </c>
      <c r="L15" s="28">
        <f t="shared" si="15"/>
        <v>0</v>
      </c>
      <c r="N15" s="29" t="str">
        <f t="shared" si="6"/>
        <v/>
      </c>
      <c r="O15" s="25" t="s">
        <v>66</v>
      </c>
      <c r="P15" s="29" t="str">
        <f t="shared" si="7"/>
        <v/>
      </c>
      <c r="R15" s="29" t="str">
        <f t="shared" si="8"/>
        <v/>
      </c>
      <c r="S15" s="25" t="s">
        <v>66</v>
      </c>
      <c r="T15" s="29" t="str">
        <f t="shared" si="9"/>
        <v/>
      </c>
      <c r="U15" s="26" t="s">
        <v>67</v>
      </c>
      <c r="V15" s="176" t="str">
        <f t="shared" si="10"/>
        <v/>
      </c>
      <c r="W15" s="27" t="s">
        <v>68</v>
      </c>
      <c r="X15" s="28">
        <f t="shared" si="0"/>
        <v>0</v>
      </c>
      <c r="Z15" s="29" t="str">
        <f t="shared" si="1"/>
        <v/>
      </c>
      <c r="AA15" s="25" t="s">
        <v>66</v>
      </c>
      <c r="AB15" s="29" t="str">
        <f t="shared" si="2"/>
        <v/>
      </c>
      <c r="AC15" s="26" t="s">
        <v>67</v>
      </c>
      <c r="AD15" s="30"/>
      <c r="AE15" s="27" t="s">
        <v>68</v>
      </c>
      <c r="AF15" s="28">
        <f t="shared" si="11"/>
        <v>0</v>
      </c>
      <c r="AH15" s="29" t="str">
        <f t="shared" si="3"/>
        <v/>
      </c>
      <c r="AI15" s="25" t="s">
        <v>66</v>
      </c>
      <c r="AJ15" s="29" t="str">
        <f t="shared" si="4"/>
        <v/>
      </c>
      <c r="AK15" s="26" t="s">
        <v>67</v>
      </c>
      <c r="AL15" s="30"/>
      <c r="AM15" s="27" t="s">
        <v>68</v>
      </c>
      <c r="AN15" s="28">
        <f t="shared" si="12"/>
        <v>0</v>
      </c>
      <c r="AP15" s="28">
        <f t="shared" si="13"/>
        <v>0</v>
      </c>
      <c r="AQ15" s="28">
        <f t="shared" si="14"/>
        <v>0</v>
      </c>
      <c r="AR15" s="31"/>
    </row>
    <row r="16" spans="2:44" ht="16.5" customHeight="1">
      <c r="B16" s="218"/>
      <c r="C16" s="24" t="s">
        <v>65</v>
      </c>
      <c r="D16" s="219"/>
      <c r="E16" s="25" t="s">
        <v>66</v>
      </c>
      <c r="F16" s="219"/>
      <c r="G16" s="26" t="s">
        <v>67</v>
      </c>
      <c r="H16" s="219"/>
      <c r="I16" s="27" t="s">
        <v>68</v>
      </c>
      <c r="J16" s="221" t="str">
        <f t="shared" si="5"/>
        <v/>
      </c>
      <c r="L16" s="28">
        <f t="shared" si="15"/>
        <v>0</v>
      </c>
      <c r="N16" s="29" t="str">
        <f t="shared" si="6"/>
        <v/>
      </c>
      <c r="O16" s="25" t="s">
        <v>66</v>
      </c>
      <c r="P16" s="29" t="str">
        <f t="shared" si="7"/>
        <v/>
      </c>
      <c r="R16" s="29" t="str">
        <f t="shared" si="8"/>
        <v/>
      </c>
      <c r="S16" s="25" t="s">
        <v>66</v>
      </c>
      <c r="T16" s="29" t="str">
        <f t="shared" si="9"/>
        <v/>
      </c>
      <c r="U16" s="26" t="s">
        <v>67</v>
      </c>
      <c r="V16" s="176" t="str">
        <f t="shared" si="10"/>
        <v/>
      </c>
      <c r="W16" s="27" t="s">
        <v>68</v>
      </c>
      <c r="X16" s="28">
        <f t="shared" si="0"/>
        <v>0</v>
      </c>
      <c r="Z16" s="29" t="str">
        <f t="shared" si="1"/>
        <v/>
      </c>
      <c r="AA16" s="25" t="s">
        <v>66</v>
      </c>
      <c r="AB16" s="29" t="str">
        <f t="shared" si="2"/>
        <v/>
      </c>
      <c r="AC16" s="26" t="s">
        <v>67</v>
      </c>
      <c r="AD16" s="30"/>
      <c r="AE16" s="27" t="s">
        <v>68</v>
      </c>
      <c r="AF16" s="28">
        <f t="shared" si="11"/>
        <v>0</v>
      </c>
      <c r="AH16" s="29" t="str">
        <f t="shared" si="3"/>
        <v/>
      </c>
      <c r="AI16" s="25" t="s">
        <v>66</v>
      </c>
      <c r="AJ16" s="29" t="str">
        <f t="shared" si="4"/>
        <v/>
      </c>
      <c r="AK16" s="26" t="s">
        <v>67</v>
      </c>
      <c r="AL16" s="30"/>
      <c r="AM16" s="27" t="s">
        <v>68</v>
      </c>
      <c r="AN16" s="28">
        <f t="shared" si="12"/>
        <v>0</v>
      </c>
      <c r="AP16" s="28">
        <f t="shared" si="13"/>
        <v>0</v>
      </c>
      <c r="AQ16" s="28">
        <f t="shared" si="14"/>
        <v>0</v>
      </c>
      <c r="AR16" s="31"/>
    </row>
    <row r="17" spans="2:44" ht="16.5" customHeight="1">
      <c r="B17" s="218"/>
      <c r="C17" s="24" t="s">
        <v>65</v>
      </c>
      <c r="D17" s="219"/>
      <c r="E17" s="25" t="s">
        <v>66</v>
      </c>
      <c r="F17" s="219"/>
      <c r="G17" s="26" t="s">
        <v>67</v>
      </c>
      <c r="H17" s="219"/>
      <c r="I17" s="27" t="s">
        <v>68</v>
      </c>
      <c r="J17" s="221" t="str">
        <f t="shared" si="5"/>
        <v/>
      </c>
      <c r="L17" s="28">
        <f t="shared" si="15"/>
        <v>0</v>
      </c>
      <c r="N17" s="29" t="str">
        <f t="shared" si="6"/>
        <v/>
      </c>
      <c r="O17" s="25" t="s">
        <v>66</v>
      </c>
      <c r="P17" s="29" t="str">
        <f t="shared" si="7"/>
        <v/>
      </c>
      <c r="R17" s="29" t="str">
        <f t="shared" si="8"/>
        <v/>
      </c>
      <c r="S17" s="25" t="s">
        <v>66</v>
      </c>
      <c r="T17" s="29" t="str">
        <f t="shared" si="9"/>
        <v/>
      </c>
      <c r="U17" s="26" t="s">
        <v>67</v>
      </c>
      <c r="V17" s="176" t="str">
        <f t="shared" si="10"/>
        <v/>
      </c>
      <c r="W17" s="27" t="s">
        <v>68</v>
      </c>
      <c r="X17" s="28">
        <f t="shared" si="0"/>
        <v>0</v>
      </c>
      <c r="Z17" s="29" t="str">
        <f t="shared" si="1"/>
        <v/>
      </c>
      <c r="AA17" s="25" t="s">
        <v>66</v>
      </c>
      <c r="AB17" s="29" t="str">
        <f t="shared" si="2"/>
        <v/>
      </c>
      <c r="AC17" s="26" t="s">
        <v>67</v>
      </c>
      <c r="AD17" s="30"/>
      <c r="AE17" s="27" t="s">
        <v>68</v>
      </c>
      <c r="AF17" s="28">
        <f t="shared" si="11"/>
        <v>0</v>
      </c>
      <c r="AH17" s="29" t="str">
        <f t="shared" si="3"/>
        <v/>
      </c>
      <c r="AI17" s="25" t="s">
        <v>66</v>
      </c>
      <c r="AJ17" s="29" t="str">
        <f t="shared" si="4"/>
        <v/>
      </c>
      <c r="AK17" s="26" t="s">
        <v>67</v>
      </c>
      <c r="AL17" s="30"/>
      <c r="AM17" s="27" t="s">
        <v>68</v>
      </c>
      <c r="AN17" s="28">
        <f t="shared" si="12"/>
        <v>0</v>
      </c>
      <c r="AP17" s="28">
        <f t="shared" si="13"/>
        <v>0</v>
      </c>
      <c r="AQ17" s="28">
        <f t="shared" si="14"/>
        <v>0</v>
      </c>
      <c r="AR17" s="31"/>
    </row>
    <row r="18" spans="2:44" ht="16.5" customHeight="1">
      <c r="B18" s="218"/>
      <c r="C18" s="24" t="s">
        <v>65</v>
      </c>
      <c r="D18" s="219"/>
      <c r="E18" s="25" t="s">
        <v>66</v>
      </c>
      <c r="F18" s="219"/>
      <c r="G18" s="26" t="s">
        <v>67</v>
      </c>
      <c r="H18" s="219"/>
      <c r="I18" s="27" t="s">
        <v>68</v>
      </c>
      <c r="J18" s="221" t="str">
        <f t="shared" si="5"/>
        <v/>
      </c>
      <c r="L18" s="142">
        <f t="shared" si="15"/>
        <v>0</v>
      </c>
      <c r="N18" s="29" t="str">
        <f t="shared" si="6"/>
        <v/>
      </c>
      <c r="O18" s="25" t="s">
        <v>66</v>
      </c>
      <c r="P18" s="29" t="str">
        <f t="shared" si="7"/>
        <v/>
      </c>
      <c r="R18" s="29" t="str">
        <f t="shared" si="8"/>
        <v/>
      </c>
      <c r="S18" s="25" t="s">
        <v>66</v>
      </c>
      <c r="T18" s="29" t="str">
        <f t="shared" si="9"/>
        <v/>
      </c>
      <c r="U18" s="26" t="s">
        <v>67</v>
      </c>
      <c r="V18" s="176" t="str">
        <f t="shared" si="10"/>
        <v/>
      </c>
      <c r="W18" s="27" t="s">
        <v>68</v>
      </c>
      <c r="X18" s="28">
        <f t="shared" si="0"/>
        <v>0</v>
      </c>
      <c r="Z18" s="29" t="str">
        <f t="shared" si="1"/>
        <v/>
      </c>
      <c r="AA18" s="25" t="s">
        <v>66</v>
      </c>
      <c r="AB18" s="29" t="str">
        <f t="shared" si="2"/>
        <v/>
      </c>
      <c r="AC18" s="26" t="s">
        <v>67</v>
      </c>
      <c r="AD18" s="30"/>
      <c r="AE18" s="27" t="s">
        <v>68</v>
      </c>
      <c r="AF18" s="28">
        <f t="shared" si="11"/>
        <v>0</v>
      </c>
      <c r="AH18" s="29" t="str">
        <f t="shared" si="3"/>
        <v/>
      </c>
      <c r="AI18" s="25" t="s">
        <v>66</v>
      </c>
      <c r="AJ18" s="29" t="str">
        <f t="shared" si="4"/>
        <v/>
      </c>
      <c r="AK18" s="26" t="s">
        <v>67</v>
      </c>
      <c r="AL18" s="30"/>
      <c r="AM18" s="27" t="s">
        <v>68</v>
      </c>
      <c r="AN18" s="28">
        <f t="shared" si="12"/>
        <v>0</v>
      </c>
      <c r="AP18" s="28">
        <f t="shared" si="13"/>
        <v>0</v>
      </c>
      <c r="AQ18" s="28">
        <f t="shared" si="14"/>
        <v>0</v>
      </c>
    </row>
    <row r="19" spans="2:44" ht="16.5" customHeight="1">
      <c r="B19" s="218"/>
      <c r="C19" s="24" t="s">
        <v>65</v>
      </c>
      <c r="D19" s="219"/>
      <c r="E19" s="25" t="s">
        <v>66</v>
      </c>
      <c r="F19" s="219"/>
      <c r="G19" s="26" t="s">
        <v>67</v>
      </c>
      <c r="H19" s="219"/>
      <c r="I19" s="27" t="s">
        <v>68</v>
      </c>
      <c r="J19" s="221" t="str">
        <f t="shared" si="5"/>
        <v/>
      </c>
      <c r="L19" s="28">
        <f t="shared" si="15"/>
        <v>0</v>
      </c>
      <c r="N19" s="29" t="str">
        <f t="shared" si="6"/>
        <v/>
      </c>
      <c r="O19" s="25" t="s">
        <v>66</v>
      </c>
      <c r="P19" s="29" t="str">
        <f t="shared" si="7"/>
        <v/>
      </c>
      <c r="R19" s="29" t="str">
        <f t="shared" si="8"/>
        <v/>
      </c>
      <c r="S19" s="25" t="s">
        <v>66</v>
      </c>
      <c r="T19" s="29" t="str">
        <f t="shared" si="9"/>
        <v/>
      </c>
      <c r="U19" s="26" t="s">
        <v>67</v>
      </c>
      <c r="V19" s="176" t="str">
        <f t="shared" si="10"/>
        <v/>
      </c>
      <c r="W19" s="27" t="s">
        <v>68</v>
      </c>
      <c r="X19" s="28">
        <f t="shared" si="0"/>
        <v>0</v>
      </c>
      <c r="Z19" s="29" t="str">
        <f t="shared" si="1"/>
        <v/>
      </c>
      <c r="AA19" s="25" t="s">
        <v>66</v>
      </c>
      <c r="AB19" s="29" t="str">
        <f t="shared" si="2"/>
        <v/>
      </c>
      <c r="AC19" s="26" t="s">
        <v>67</v>
      </c>
      <c r="AD19" s="30"/>
      <c r="AE19" s="27" t="s">
        <v>68</v>
      </c>
      <c r="AF19" s="28">
        <f t="shared" si="11"/>
        <v>0</v>
      </c>
      <c r="AH19" s="29" t="str">
        <f t="shared" si="3"/>
        <v/>
      </c>
      <c r="AI19" s="25" t="s">
        <v>66</v>
      </c>
      <c r="AJ19" s="29" t="str">
        <f t="shared" si="4"/>
        <v/>
      </c>
      <c r="AK19" s="26" t="s">
        <v>67</v>
      </c>
      <c r="AL19" s="30"/>
      <c r="AM19" s="27" t="s">
        <v>68</v>
      </c>
      <c r="AN19" s="28">
        <f t="shared" si="12"/>
        <v>0</v>
      </c>
      <c r="AP19" s="28">
        <f t="shared" si="13"/>
        <v>0</v>
      </c>
      <c r="AQ19" s="28">
        <f t="shared" si="14"/>
        <v>0</v>
      </c>
    </row>
    <row r="20" spans="2:44" ht="16.5" customHeight="1">
      <c r="B20" s="218"/>
      <c r="C20" s="24" t="s">
        <v>65</v>
      </c>
      <c r="D20" s="219"/>
      <c r="E20" s="25" t="s">
        <v>66</v>
      </c>
      <c r="F20" s="219"/>
      <c r="G20" s="26" t="s">
        <v>67</v>
      </c>
      <c r="H20" s="219"/>
      <c r="I20" s="27" t="s">
        <v>68</v>
      </c>
      <c r="J20" s="221" t="str">
        <f t="shared" si="5"/>
        <v/>
      </c>
      <c r="L20" s="28">
        <f t="shared" si="15"/>
        <v>0</v>
      </c>
      <c r="N20" s="29" t="str">
        <f t="shared" si="6"/>
        <v/>
      </c>
      <c r="O20" s="25" t="s">
        <v>66</v>
      </c>
      <c r="P20" s="29" t="str">
        <f t="shared" si="7"/>
        <v/>
      </c>
      <c r="R20" s="29" t="str">
        <f t="shared" si="8"/>
        <v/>
      </c>
      <c r="S20" s="25" t="s">
        <v>66</v>
      </c>
      <c r="T20" s="29" t="str">
        <f t="shared" si="9"/>
        <v/>
      </c>
      <c r="U20" s="26" t="s">
        <v>67</v>
      </c>
      <c r="V20" s="176" t="str">
        <f t="shared" si="10"/>
        <v/>
      </c>
      <c r="W20" s="27" t="s">
        <v>68</v>
      </c>
      <c r="X20" s="28">
        <f t="shared" si="0"/>
        <v>0</v>
      </c>
      <c r="Z20" s="29" t="str">
        <f t="shared" si="1"/>
        <v/>
      </c>
      <c r="AA20" s="25" t="s">
        <v>66</v>
      </c>
      <c r="AB20" s="29" t="str">
        <f t="shared" si="2"/>
        <v/>
      </c>
      <c r="AC20" s="26" t="s">
        <v>67</v>
      </c>
      <c r="AD20" s="30"/>
      <c r="AE20" s="27" t="s">
        <v>68</v>
      </c>
      <c r="AF20" s="28">
        <f t="shared" si="11"/>
        <v>0</v>
      </c>
      <c r="AH20" s="29" t="str">
        <f t="shared" si="3"/>
        <v/>
      </c>
      <c r="AI20" s="25" t="s">
        <v>66</v>
      </c>
      <c r="AJ20" s="29" t="str">
        <f t="shared" si="4"/>
        <v/>
      </c>
      <c r="AK20" s="26" t="s">
        <v>67</v>
      </c>
      <c r="AL20" s="30"/>
      <c r="AM20" s="27" t="s">
        <v>68</v>
      </c>
      <c r="AN20" s="28">
        <f t="shared" si="12"/>
        <v>0</v>
      </c>
      <c r="AP20" s="28">
        <f t="shared" si="13"/>
        <v>0</v>
      </c>
      <c r="AQ20" s="28">
        <f t="shared" si="14"/>
        <v>0</v>
      </c>
    </row>
    <row r="21" spans="2:44" ht="16.5" customHeight="1">
      <c r="B21" s="218"/>
      <c r="C21" s="24" t="s">
        <v>65</v>
      </c>
      <c r="D21" s="219"/>
      <c r="E21" s="25" t="s">
        <v>66</v>
      </c>
      <c r="F21" s="219"/>
      <c r="G21" s="26" t="s">
        <v>67</v>
      </c>
      <c r="H21" s="219"/>
      <c r="I21" s="27" t="s">
        <v>68</v>
      </c>
      <c r="J21" s="221" t="str">
        <f t="shared" si="5"/>
        <v/>
      </c>
      <c r="L21" s="28">
        <f t="shared" si="15"/>
        <v>0</v>
      </c>
      <c r="N21" s="29" t="str">
        <f t="shared" si="6"/>
        <v/>
      </c>
      <c r="O21" s="25" t="s">
        <v>66</v>
      </c>
      <c r="P21" s="29" t="str">
        <f t="shared" si="7"/>
        <v/>
      </c>
      <c r="R21" s="29" t="str">
        <f t="shared" si="8"/>
        <v/>
      </c>
      <c r="S21" s="25" t="s">
        <v>66</v>
      </c>
      <c r="T21" s="29" t="str">
        <f t="shared" si="9"/>
        <v/>
      </c>
      <c r="U21" s="26" t="s">
        <v>67</v>
      </c>
      <c r="V21" s="176" t="str">
        <f t="shared" si="10"/>
        <v/>
      </c>
      <c r="W21" s="27" t="s">
        <v>68</v>
      </c>
      <c r="X21" s="28">
        <f t="shared" si="0"/>
        <v>0</v>
      </c>
      <c r="Z21" s="29" t="str">
        <f t="shared" si="1"/>
        <v/>
      </c>
      <c r="AA21" s="25" t="s">
        <v>66</v>
      </c>
      <c r="AB21" s="29" t="str">
        <f t="shared" si="2"/>
        <v/>
      </c>
      <c r="AC21" s="26" t="s">
        <v>67</v>
      </c>
      <c r="AD21" s="30"/>
      <c r="AE21" s="27" t="s">
        <v>68</v>
      </c>
      <c r="AF21" s="28">
        <f t="shared" si="11"/>
        <v>0</v>
      </c>
      <c r="AH21" s="29" t="str">
        <f t="shared" si="3"/>
        <v/>
      </c>
      <c r="AI21" s="25" t="s">
        <v>66</v>
      </c>
      <c r="AJ21" s="29" t="str">
        <f t="shared" si="4"/>
        <v/>
      </c>
      <c r="AK21" s="26" t="s">
        <v>67</v>
      </c>
      <c r="AL21" s="30"/>
      <c r="AM21" s="27" t="s">
        <v>68</v>
      </c>
      <c r="AN21" s="28">
        <f t="shared" si="12"/>
        <v>0</v>
      </c>
      <c r="AP21" s="28">
        <f t="shared" si="13"/>
        <v>0</v>
      </c>
      <c r="AQ21" s="28">
        <f t="shared" si="14"/>
        <v>0</v>
      </c>
    </row>
    <row r="22" spans="2:44" ht="16.5" customHeight="1">
      <c r="B22" s="218"/>
      <c r="C22" s="24" t="s">
        <v>65</v>
      </c>
      <c r="D22" s="219"/>
      <c r="E22" s="25" t="s">
        <v>66</v>
      </c>
      <c r="F22" s="219"/>
      <c r="G22" s="26" t="s">
        <v>67</v>
      </c>
      <c r="H22" s="219"/>
      <c r="I22" s="27" t="s">
        <v>68</v>
      </c>
      <c r="J22" s="221" t="str">
        <f t="shared" si="5"/>
        <v/>
      </c>
      <c r="L22" s="28">
        <f t="shared" si="15"/>
        <v>0</v>
      </c>
      <c r="N22" s="29" t="str">
        <f t="shared" si="6"/>
        <v/>
      </c>
      <c r="O22" s="25" t="s">
        <v>66</v>
      </c>
      <c r="P22" s="29" t="str">
        <f t="shared" si="7"/>
        <v/>
      </c>
      <c r="R22" s="29" t="str">
        <f t="shared" si="8"/>
        <v/>
      </c>
      <c r="S22" s="25" t="s">
        <v>66</v>
      </c>
      <c r="T22" s="29" t="str">
        <f t="shared" si="9"/>
        <v/>
      </c>
      <c r="U22" s="26" t="s">
        <v>67</v>
      </c>
      <c r="V22" s="176" t="str">
        <f t="shared" si="10"/>
        <v/>
      </c>
      <c r="W22" s="27" t="s">
        <v>68</v>
      </c>
      <c r="X22" s="28">
        <f t="shared" si="0"/>
        <v>0</v>
      </c>
      <c r="Z22" s="29" t="str">
        <f t="shared" si="1"/>
        <v/>
      </c>
      <c r="AA22" s="25" t="s">
        <v>66</v>
      </c>
      <c r="AB22" s="29" t="str">
        <f t="shared" si="2"/>
        <v/>
      </c>
      <c r="AC22" s="26" t="s">
        <v>67</v>
      </c>
      <c r="AD22" s="30"/>
      <c r="AE22" s="27" t="s">
        <v>68</v>
      </c>
      <c r="AF22" s="28">
        <f t="shared" si="11"/>
        <v>0</v>
      </c>
      <c r="AH22" s="29" t="str">
        <f t="shared" si="3"/>
        <v/>
      </c>
      <c r="AI22" s="25" t="s">
        <v>66</v>
      </c>
      <c r="AJ22" s="29" t="str">
        <f t="shared" si="4"/>
        <v/>
      </c>
      <c r="AK22" s="26" t="s">
        <v>67</v>
      </c>
      <c r="AL22" s="30"/>
      <c r="AM22" s="27" t="s">
        <v>68</v>
      </c>
      <c r="AN22" s="28">
        <f t="shared" si="12"/>
        <v>0</v>
      </c>
      <c r="AP22" s="28">
        <f t="shared" si="13"/>
        <v>0</v>
      </c>
      <c r="AQ22" s="28">
        <f t="shared" si="14"/>
        <v>0</v>
      </c>
    </row>
    <row r="23" spans="2:44" ht="16.5" customHeight="1">
      <c r="B23" s="218"/>
      <c r="C23" s="24" t="s">
        <v>65</v>
      </c>
      <c r="D23" s="219"/>
      <c r="E23" s="25" t="s">
        <v>66</v>
      </c>
      <c r="F23" s="219"/>
      <c r="G23" s="26" t="s">
        <v>67</v>
      </c>
      <c r="H23" s="219"/>
      <c r="I23" s="27" t="s">
        <v>68</v>
      </c>
      <c r="J23" s="221" t="str">
        <f t="shared" si="5"/>
        <v/>
      </c>
      <c r="L23" s="28">
        <f t="shared" si="15"/>
        <v>0</v>
      </c>
      <c r="N23" s="29" t="str">
        <f t="shared" si="6"/>
        <v/>
      </c>
      <c r="O23" s="25" t="s">
        <v>66</v>
      </c>
      <c r="P23" s="29" t="str">
        <f t="shared" si="7"/>
        <v/>
      </c>
      <c r="R23" s="29" t="str">
        <f t="shared" si="8"/>
        <v/>
      </c>
      <c r="S23" s="25" t="s">
        <v>66</v>
      </c>
      <c r="T23" s="29" t="str">
        <f t="shared" si="9"/>
        <v/>
      </c>
      <c r="U23" s="26" t="s">
        <v>67</v>
      </c>
      <c r="V23" s="176" t="str">
        <f t="shared" si="10"/>
        <v/>
      </c>
      <c r="W23" s="27" t="s">
        <v>68</v>
      </c>
      <c r="X23" s="28">
        <f t="shared" si="0"/>
        <v>0</v>
      </c>
      <c r="Z23" s="29" t="str">
        <f t="shared" si="1"/>
        <v/>
      </c>
      <c r="AA23" s="25" t="s">
        <v>66</v>
      </c>
      <c r="AB23" s="29" t="str">
        <f t="shared" si="2"/>
        <v/>
      </c>
      <c r="AC23" s="26" t="s">
        <v>67</v>
      </c>
      <c r="AD23" s="30"/>
      <c r="AE23" s="27" t="s">
        <v>68</v>
      </c>
      <c r="AF23" s="28">
        <f t="shared" si="11"/>
        <v>0</v>
      </c>
      <c r="AH23" s="29" t="str">
        <f t="shared" si="3"/>
        <v/>
      </c>
      <c r="AI23" s="25" t="s">
        <v>66</v>
      </c>
      <c r="AJ23" s="29" t="str">
        <f t="shared" si="4"/>
        <v/>
      </c>
      <c r="AK23" s="26" t="s">
        <v>67</v>
      </c>
      <c r="AL23" s="30"/>
      <c r="AM23" s="27" t="s">
        <v>68</v>
      </c>
      <c r="AN23" s="28">
        <f t="shared" si="12"/>
        <v>0</v>
      </c>
      <c r="AP23" s="28">
        <f t="shared" si="13"/>
        <v>0</v>
      </c>
      <c r="AQ23" s="28">
        <f t="shared" si="14"/>
        <v>0</v>
      </c>
    </row>
    <row r="24" spans="2:44" ht="16.5" customHeight="1">
      <c r="B24" s="218"/>
      <c r="C24" s="24" t="s">
        <v>65</v>
      </c>
      <c r="D24" s="219"/>
      <c r="E24" s="25" t="s">
        <v>66</v>
      </c>
      <c r="F24" s="219"/>
      <c r="G24" s="26" t="s">
        <v>67</v>
      </c>
      <c r="H24" s="219"/>
      <c r="I24" s="27" t="s">
        <v>68</v>
      </c>
      <c r="J24" s="221" t="str">
        <f t="shared" si="5"/>
        <v/>
      </c>
      <c r="L24" s="28">
        <f t="shared" si="15"/>
        <v>0</v>
      </c>
      <c r="N24" s="29" t="str">
        <f t="shared" si="6"/>
        <v/>
      </c>
      <c r="O24" s="25" t="s">
        <v>66</v>
      </c>
      <c r="P24" s="29" t="str">
        <f t="shared" si="7"/>
        <v/>
      </c>
      <c r="R24" s="29" t="str">
        <f t="shared" si="8"/>
        <v/>
      </c>
      <c r="S24" s="25" t="s">
        <v>66</v>
      </c>
      <c r="T24" s="29" t="str">
        <f t="shared" si="9"/>
        <v/>
      </c>
      <c r="U24" s="26" t="s">
        <v>67</v>
      </c>
      <c r="V24" s="176" t="str">
        <f t="shared" si="10"/>
        <v/>
      </c>
      <c r="W24" s="27" t="s">
        <v>68</v>
      </c>
      <c r="X24" s="28">
        <f t="shared" si="0"/>
        <v>0</v>
      </c>
      <c r="Z24" s="29" t="str">
        <f t="shared" si="1"/>
        <v/>
      </c>
      <c r="AA24" s="25" t="s">
        <v>66</v>
      </c>
      <c r="AB24" s="29" t="str">
        <f t="shared" si="2"/>
        <v/>
      </c>
      <c r="AC24" s="26" t="s">
        <v>67</v>
      </c>
      <c r="AD24" s="30"/>
      <c r="AE24" s="27" t="s">
        <v>68</v>
      </c>
      <c r="AF24" s="28">
        <f t="shared" si="11"/>
        <v>0</v>
      </c>
      <c r="AH24" s="29" t="str">
        <f t="shared" si="3"/>
        <v/>
      </c>
      <c r="AI24" s="25" t="s">
        <v>66</v>
      </c>
      <c r="AJ24" s="29" t="str">
        <f t="shared" si="4"/>
        <v/>
      </c>
      <c r="AK24" s="26" t="s">
        <v>67</v>
      </c>
      <c r="AL24" s="30"/>
      <c r="AM24" s="27" t="s">
        <v>68</v>
      </c>
      <c r="AN24" s="28">
        <f t="shared" si="12"/>
        <v>0</v>
      </c>
      <c r="AP24" s="28">
        <f t="shared" si="13"/>
        <v>0</v>
      </c>
      <c r="AQ24" s="28">
        <f t="shared" si="14"/>
        <v>0</v>
      </c>
    </row>
    <row r="25" spans="2:44" ht="16.5" customHeight="1">
      <c r="B25" s="218"/>
      <c r="C25" s="24" t="s">
        <v>65</v>
      </c>
      <c r="D25" s="219"/>
      <c r="E25" s="25" t="s">
        <v>66</v>
      </c>
      <c r="F25" s="219"/>
      <c r="G25" s="26" t="s">
        <v>67</v>
      </c>
      <c r="H25" s="219"/>
      <c r="I25" s="27" t="s">
        <v>68</v>
      </c>
      <c r="J25" s="221" t="str">
        <f t="shared" si="5"/>
        <v/>
      </c>
      <c r="L25" s="28">
        <f t="shared" si="15"/>
        <v>0</v>
      </c>
      <c r="N25" s="29" t="str">
        <f t="shared" si="6"/>
        <v/>
      </c>
      <c r="O25" s="25" t="s">
        <v>66</v>
      </c>
      <c r="P25" s="29" t="str">
        <f t="shared" si="7"/>
        <v/>
      </c>
      <c r="R25" s="29" t="str">
        <f t="shared" si="8"/>
        <v/>
      </c>
      <c r="S25" s="25" t="s">
        <v>66</v>
      </c>
      <c r="T25" s="29" t="str">
        <f>IF(R25="","",IF(D25&lt;F25,IF(F25&lt;=P25,F25,P25),P25))</f>
        <v/>
      </c>
      <c r="U25" s="26" t="s">
        <v>67</v>
      </c>
      <c r="V25" s="176" t="str">
        <f t="shared" si="10"/>
        <v/>
      </c>
      <c r="W25" s="27" t="s">
        <v>68</v>
      </c>
      <c r="X25" s="28">
        <f t="shared" si="0"/>
        <v>0</v>
      </c>
      <c r="Z25" s="29" t="str">
        <f t="shared" si="1"/>
        <v/>
      </c>
      <c r="AA25" s="25" t="s">
        <v>66</v>
      </c>
      <c r="AB25" s="29" t="str">
        <f t="shared" si="2"/>
        <v/>
      </c>
      <c r="AC25" s="26" t="s">
        <v>67</v>
      </c>
      <c r="AD25" s="30"/>
      <c r="AE25" s="27" t="s">
        <v>68</v>
      </c>
      <c r="AF25" s="28">
        <f t="shared" si="11"/>
        <v>0</v>
      </c>
      <c r="AH25" s="29" t="str">
        <f t="shared" si="3"/>
        <v/>
      </c>
      <c r="AI25" s="25" t="s">
        <v>66</v>
      </c>
      <c r="AJ25" s="29" t="str">
        <f t="shared" si="4"/>
        <v/>
      </c>
      <c r="AK25" s="26" t="s">
        <v>67</v>
      </c>
      <c r="AL25" s="30"/>
      <c r="AM25" s="27" t="s">
        <v>68</v>
      </c>
      <c r="AN25" s="28">
        <f t="shared" si="12"/>
        <v>0</v>
      </c>
      <c r="AP25" s="28">
        <f t="shared" si="13"/>
        <v>0</v>
      </c>
      <c r="AQ25" s="28">
        <f t="shared" si="14"/>
        <v>0</v>
      </c>
    </row>
    <row r="26" spans="2:44" ht="16.5" customHeight="1">
      <c r="B26" s="218"/>
      <c r="C26" s="24" t="s">
        <v>65</v>
      </c>
      <c r="D26" s="219"/>
      <c r="E26" s="25" t="s">
        <v>66</v>
      </c>
      <c r="F26" s="219"/>
      <c r="G26" s="26" t="s">
        <v>67</v>
      </c>
      <c r="H26" s="219"/>
      <c r="I26" s="27" t="s">
        <v>68</v>
      </c>
      <c r="J26" s="221" t="str">
        <f t="shared" si="5"/>
        <v/>
      </c>
      <c r="L26" s="28">
        <f t="shared" si="15"/>
        <v>0</v>
      </c>
      <c r="N26" s="29" t="str">
        <f t="shared" si="6"/>
        <v/>
      </c>
      <c r="O26" s="25" t="s">
        <v>66</v>
      </c>
      <c r="P26" s="29" t="str">
        <f t="shared" si="7"/>
        <v/>
      </c>
      <c r="R26" s="29" t="str">
        <f t="shared" si="8"/>
        <v/>
      </c>
      <c r="S26" s="25" t="s">
        <v>66</v>
      </c>
      <c r="T26" s="29" t="str">
        <f t="shared" si="9"/>
        <v/>
      </c>
      <c r="U26" s="26" t="s">
        <v>67</v>
      </c>
      <c r="V26" s="176" t="str">
        <f t="shared" si="10"/>
        <v/>
      </c>
      <c r="W26" s="27" t="s">
        <v>68</v>
      </c>
      <c r="X26" s="28">
        <f t="shared" si="0"/>
        <v>0</v>
      </c>
      <c r="Z26" s="29" t="str">
        <f t="shared" si="1"/>
        <v/>
      </c>
      <c r="AA26" s="25" t="s">
        <v>66</v>
      </c>
      <c r="AB26" s="29" t="str">
        <f t="shared" si="2"/>
        <v/>
      </c>
      <c r="AC26" s="26" t="s">
        <v>67</v>
      </c>
      <c r="AD26" s="30"/>
      <c r="AE26" s="27" t="s">
        <v>68</v>
      </c>
      <c r="AF26" s="28">
        <f t="shared" si="11"/>
        <v>0</v>
      </c>
      <c r="AH26" s="29" t="str">
        <f t="shared" si="3"/>
        <v/>
      </c>
      <c r="AI26" s="25" t="s">
        <v>66</v>
      </c>
      <c r="AJ26" s="29" t="str">
        <f t="shared" si="4"/>
        <v/>
      </c>
      <c r="AK26" s="26" t="s">
        <v>67</v>
      </c>
      <c r="AL26" s="30"/>
      <c r="AM26" s="27" t="s">
        <v>68</v>
      </c>
      <c r="AN26" s="28">
        <f t="shared" si="12"/>
        <v>0</v>
      </c>
      <c r="AP26" s="28">
        <f t="shared" si="13"/>
        <v>0</v>
      </c>
      <c r="AQ26" s="28">
        <f t="shared" si="14"/>
        <v>0</v>
      </c>
    </row>
    <row r="27" spans="2:44" ht="16.5" customHeight="1">
      <c r="B27" s="218"/>
      <c r="C27" s="24" t="s">
        <v>65</v>
      </c>
      <c r="D27" s="219"/>
      <c r="E27" s="25" t="s">
        <v>66</v>
      </c>
      <c r="F27" s="219"/>
      <c r="G27" s="26" t="s">
        <v>67</v>
      </c>
      <c r="H27" s="219"/>
      <c r="I27" s="27" t="s">
        <v>68</v>
      </c>
      <c r="J27" s="221" t="str">
        <f t="shared" si="5"/>
        <v/>
      </c>
      <c r="L27" s="28">
        <f t="shared" si="15"/>
        <v>0</v>
      </c>
      <c r="N27" s="29" t="str">
        <f t="shared" si="6"/>
        <v/>
      </c>
      <c r="O27" s="25" t="s">
        <v>66</v>
      </c>
      <c r="P27" s="29" t="str">
        <f t="shared" si="7"/>
        <v/>
      </c>
      <c r="R27" s="29" t="str">
        <f t="shared" si="8"/>
        <v/>
      </c>
      <c r="S27" s="25" t="s">
        <v>66</v>
      </c>
      <c r="T27" s="29" t="str">
        <f t="shared" si="9"/>
        <v/>
      </c>
      <c r="U27" s="26" t="s">
        <v>67</v>
      </c>
      <c r="V27" s="176" t="str">
        <f t="shared" si="10"/>
        <v/>
      </c>
      <c r="W27" s="27" t="s">
        <v>68</v>
      </c>
      <c r="X27" s="28">
        <f t="shared" si="0"/>
        <v>0</v>
      </c>
      <c r="Z27" s="29" t="str">
        <f t="shared" si="1"/>
        <v/>
      </c>
      <c r="AA27" s="25" t="s">
        <v>66</v>
      </c>
      <c r="AB27" s="29" t="str">
        <f t="shared" si="2"/>
        <v/>
      </c>
      <c r="AC27" s="26" t="s">
        <v>67</v>
      </c>
      <c r="AD27" s="30"/>
      <c r="AE27" s="27" t="s">
        <v>68</v>
      </c>
      <c r="AF27" s="28">
        <f t="shared" si="11"/>
        <v>0</v>
      </c>
      <c r="AH27" s="29" t="str">
        <f t="shared" si="3"/>
        <v/>
      </c>
      <c r="AI27" s="25" t="s">
        <v>66</v>
      </c>
      <c r="AJ27" s="29" t="str">
        <f t="shared" si="4"/>
        <v/>
      </c>
      <c r="AK27" s="26" t="s">
        <v>67</v>
      </c>
      <c r="AL27" s="30"/>
      <c r="AM27" s="27" t="s">
        <v>68</v>
      </c>
      <c r="AN27" s="28">
        <f t="shared" si="12"/>
        <v>0</v>
      </c>
      <c r="AP27" s="28">
        <f t="shared" si="13"/>
        <v>0</v>
      </c>
      <c r="AQ27" s="28">
        <f t="shared" si="14"/>
        <v>0</v>
      </c>
    </row>
    <row r="28" spans="2:44" ht="16.5" customHeight="1">
      <c r="B28" s="218"/>
      <c r="C28" s="24" t="s">
        <v>65</v>
      </c>
      <c r="D28" s="219"/>
      <c r="E28" s="25" t="s">
        <v>66</v>
      </c>
      <c r="F28" s="219"/>
      <c r="G28" s="26" t="s">
        <v>67</v>
      </c>
      <c r="H28" s="219"/>
      <c r="I28" s="27" t="s">
        <v>68</v>
      </c>
      <c r="J28" s="221" t="str">
        <f t="shared" si="5"/>
        <v/>
      </c>
      <c r="L28" s="28">
        <f t="shared" si="15"/>
        <v>0</v>
      </c>
      <c r="N28" s="29" t="str">
        <f t="shared" si="6"/>
        <v/>
      </c>
      <c r="O28" s="25" t="s">
        <v>66</v>
      </c>
      <c r="P28" s="29" t="str">
        <f t="shared" si="7"/>
        <v/>
      </c>
      <c r="R28" s="29" t="str">
        <f t="shared" si="8"/>
        <v/>
      </c>
      <c r="S28" s="25" t="s">
        <v>66</v>
      </c>
      <c r="T28" s="29" t="str">
        <f t="shared" si="9"/>
        <v/>
      </c>
      <c r="U28" s="26" t="s">
        <v>67</v>
      </c>
      <c r="V28" s="176" t="str">
        <f t="shared" si="10"/>
        <v/>
      </c>
      <c r="W28" s="27" t="s">
        <v>68</v>
      </c>
      <c r="X28" s="28">
        <f t="shared" si="0"/>
        <v>0</v>
      </c>
      <c r="Z28" s="29" t="str">
        <f t="shared" si="1"/>
        <v/>
      </c>
      <c r="AA28" s="25" t="s">
        <v>66</v>
      </c>
      <c r="AB28" s="29" t="str">
        <f t="shared" si="2"/>
        <v/>
      </c>
      <c r="AC28" s="26" t="s">
        <v>67</v>
      </c>
      <c r="AD28" s="30"/>
      <c r="AE28" s="27" t="s">
        <v>68</v>
      </c>
      <c r="AF28" s="28">
        <f t="shared" si="11"/>
        <v>0</v>
      </c>
      <c r="AH28" s="29" t="str">
        <f t="shared" si="3"/>
        <v/>
      </c>
      <c r="AI28" s="25" t="s">
        <v>66</v>
      </c>
      <c r="AJ28" s="29" t="str">
        <f t="shared" si="4"/>
        <v/>
      </c>
      <c r="AK28" s="26" t="s">
        <v>67</v>
      </c>
      <c r="AL28" s="30"/>
      <c r="AM28" s="27" t="s">
        <v>68</v>
      </c>
      <c r="AN28" s="28">
        <f t="shared" si="12"/>
        <v>0</v>
      </c>
      <c r="AP28" s="28">
        <f t="shared" si="13"/>
        <v>0</v>
      </c>
      <c r="AQ28" s="28">
        <f t="shared" si="14"/>
        <v>0</v>
      </c>
    </row>
    <row r="29" spans="2:44" ht="16.5" customHeight="1">
      <c r="B29" s="218"/>
      <c r="C29" s="24" t="s">
        <v>65</v>
      </c>
      <c r="D29" s="219"/>
      <c r="E29" s="25" t="s">
        <v>66</v>
      </c>
      <c r="F29" s="219"/>
      <c r="G29" s="26" t="s">
        <v>67</v>
      </c>
      <c r="H29" s="219"/>
      <c r="I29" s="27" t="s">
        <v>68</v>
      </c>
      <c r="J29" s="221" t="str">
        <f t="shared" si="5"/>
        <v/>
      </c>
      <c r="L29" s="28">
        <f t="shared" si="15"/>
        <v>0</v>
      </c>
      <c r="N29" s="29" t="str">
        <f t="shared" si="6"/>
        <v/>
      </c>
      <c r="O29" s="25" t="s">
        <v>66</v>
      </c>
      <c r="P29" s="29" t="str">
        <f t="shared" si="7"/>
        <v/>
      </c>
      <c r="R29" s="29" t="str">
        <f t="shared" si="8"/>
        <v/>
      </c>
      <c r="S29" s="25" t="s">
        <v>66</v>
      </c>
      <c r="T29" s="29" t="str">
        <f t="shared" si="9"/>
        <v/>
      </c>
      <c r="U29" s="26" t="s">
        <v>67</v>
      </c>
      <c r="V29" s="176" t="str">
        <f t="shared" si="10"/>
        <v/>
      </c>
      <c r="W29" s="27" t="s">
        <v>68</v>
      </c>
      <c r="X29" s="28">
        <f t="shared" si="0"/>
        <v>0</v>
      </c>
      <c r="Z29" s="29" t="str">
        <f t="shared" si="1"/>
        <v/>
      </c>
      <c r="AA29" s="25" t="s">
        <v>66</v>
      </c>
      <c r="AB29" s="29" t="str">
        <f t="shared" si="2"/>
        <v/>
      </c>
      <c r="AC29" s="26" t="s">
        <v>67</v>
      </c>
      <c r="AD29" s="30"/>
      <c r="AE29" s="27" t="s">
        <v>68</v>
      </c>
      <c r="AF29" s="28">
        <f t="shared" si="11"/>
        <v>0</v>
      </c>
      <c r="AH29" s="29" t="str">
        <f t="shared" si="3"/>
        <v/>
      </c>
      <c r="AI29" s="25" t="s">
        <v>66</v>
      </c>
      <c r="AJ29" s="29" t="str">
        <f t="shared" si="4"/>
        <v/>
      </c>
      <c r="AK29" s="26" t="s">
        <v>67</v>
      </c>
      <c r="AL29" s="30"/>
      <c r="AM29" s="27" t="s">
        <v>68</v>
      </c>
      <c r="AN29" s="28">
        <f t="shared" si="12"/>
        <v>0</v>
      </c>
      <c r="AP29" s="28">
        <f t="shared" si="13"/>
        <v>0</v>
      </c>
      <c r="AQ29" s="28">
        <f t="shared" si="14"/>
        <v>0</v>
      </c>
    </row>
    <row r="30" spans="2:44" ht="16.5" customHeight="1">
      <c r="B30" s="218"/>
      <c r="C30" s="24" t="s">
        <v>65</v>
      </c>
      <c r="D30" s="219"/>
      <c r="E30" s="25" t="s">
        <v>66</v>
      </c>
      <c r="F30" s="219"/>
      <c r="G30" s="26" t="s">
        <v>67</v>
      </c>
      <c r="H30" s="219"/>
      <c r="I30" s="27" t="s">
        <v>68</v>
      </c>
      <c r="J30" s="221" t="str">
        <f t="shared" si="5"/>
        <v/>
      </c>
      <c r="L30" s="28">
        <f t="shared" si="15"/>
        <v>0</v>
      </c>
      <c r="N30" s="29" t="str">
        <f t="shared" si="6"/>
        <v/>
      </c>
      <c r="O30" s="25" t="s">
        <v>66</v>
      </c>
      <c r="P30" s="29" t="str">
        <f t="shared" si="7"/>
        <v/>
      </c>
      <c r="R30" s="29" t="str">
        <f t="shared" si="8"/>
        <v/>
      </c>
      <c r="S30" s="25" t="s">
        <v>66</v>
      </c>
      <c r="T30" s="29" t="str">
        <f t="shared" si="9"/>
        <v/>
      </c>
      <c r="U30" s="26" t="s">
        <v>67</v>
      </c>
      <c r="V30" s="176" t="str">
        <f t="shared" si="10"/>
        <v/>
      </c>
      <c r="W30" s="27" t="s">
        <v>68</v>
      </c>
      <c r="X30" s="28">
        <f t="shared" si="0"/>
        <v>0</v>
      </c>
      <c r="Z30" s="29" t="str">
        <f t="shared" si="1"/>
        <v/>
      </c>
      <c r="AA30" s="25" t="s">
        <v>66</v>
      </c>
      <c r="AB30" s="29" t="str">
        <f t="shared" si="2"/>
        <v/>
      </c>
      <c r="AC30" s="26" t="s">
        <v>67</v>
      </c>
      <c r="AD30" s="30"/>
      <c r="AE30" s="27" t="s">
        <v>68</v>
      </c>
      <c r="AF30" s="28">
        <f t="shared" si="11"/>
        <v>0</v>
      </c>
      <c r="AH30" s="29" t="str">
        <f t="shared" si="3"/>
        <v/>
      </c>
      <c r="AI30" s="25" t="s">
        <v>66</v>
      </c>
      <c r="AJ30" s="29" t="str">
        <f t="shared" si="4"/>
        <v/>
      </c>
      <c r="AK30" s="26" t="s">
        <v>67</v>
      </c>
      <c r="AL30" s="30"/>
      <c r="AM30" s="27" t="s">
        <v>68</v>
      </c>
      <c r="AN30" s="28">
        <f t="shared" si="12"/>
        <v>0</v>
      </c>
      <c r="AP30" s="28">
        <f t="shared" si="13"/>
        <v>0</v>
      </c>
      <c r="AQ30" s="28">
        <f t="shared" si="14"/>
        <v>0</v>
      </c>
    </row>
    <row r="31" spans="2:44" ht="16.5" customHeight="1">
      <c r="B31" s="218"/>
      <c r="C31" s="24" t="s">
        <v>65</v>
      </c>
      <c r="D31" s="219"/>
      <c r="E31" s="25" t="s">
        <v>66</v>
      </c>
      <c r="F31" s="219"/>
      <c r="G31" s="26" t="s">
        <v>67</v>
      </c>
      <c r="H31" s="219"/>
      <c r="I31" s="27" t="s">
        <v>68</v>
      </c>
      <c r="J31" s="221" t="str">
        <f t="shared" si="5"/>
        <v/>
      </c>
      <c r="L31" s="28">
        <f t="shared" si="15"/>
        <v>0</v>
      </c>
      <c r="N31" s="29" t="str">
        <f t="shared" si="6"/>
        <v/>
      </c>
      <c r="O31" s="25" t="s">
        <v>66</v>
      </c>
      <c r="P31" s="29" t="str">
        <f t="shared" si="7"/>
        <v/>
      </c>
      <c r="R31" s="29" t="str">
        <f t="shared" si="8"/>
        <v/>
      </c>
      <c r="S31" s="25" t="s">
        <v>66</v>
      </c>
      <c r="T31" s="29" t="str">
        <f t="shared" si="9"/>
        <v/>
      </c>
      <c r="U31" s="26" t="s">
        <v>67</v>
      </c>
      <c r="V31" s="176" t="str">
        <f t="shared" si="10"/>
        <v/>
      </c>
      <c r="W31" s="27" t="s">
        <v>68</v>
      </c>
      <c r="X31" s="28">
        <f t="shared" si="0"/>
        <v>0</v>
      </c>
      <c r="Z31" s="29" t="str">
        <f t="shared" si="1"/>
        <v/>
      </c>
      <c r="AA31" s="25" t="s">
        <v>66</v>
      </c>
      <c r="AB31" s="29" t="str">
        <f t="shared" si="2"/>
        <v/>
      </c>
      <c r="AC31" s="26" t="s">
        <v>67</v>
      </c>
      <c r="AD31" s="30"/>
      <c r="AE31" s="27" t="s">
        <v>68</v>
      </c>
      <c r="AF31" s="28">
        <f t="shared" si="11"/>
        <v>0</v>
      </c>
      <c r="AH31" s="29" t="str">
        <f t="shared" si="3"/>
        <v/>
      </c>
      <c r="AI31" s="25" t="s">
        <v>66</v>
      </c>
      <c r="AJ31" s="29" t="str">
        <f t="shared" si="4"/>
        <v/>
      </c>
      <c r="AK31" s="26" t="s">
        <v>67</v>
      </c>
      <c r="AL31" s="30"/>
      <c r="AM31" s="27" t="s">
        <v>68</v>
      </c>
      <c r="AN31" s="28">
        <f t="shared" si="12"/>
        <v>0</v>
      </c>
      <c r="AP31" s="28">
        <f t="shared" si="13"/>
        <v>0</v>
      </c>
      <c r="AQ31" s="28">
        <f t="shared" si="14"/>
        <v>0</v>
      </c>
    </row>
    <row r="32" spans="2:44" ht="16.5" customHeight="1">
      <c r="B32" s="218"/>
      <c r="C32" s="24" t="s">
        <v>65</v>
      </c>
      <c r="D32" s="219"/>
      <c r="E32" s="25" t="s">
        <v>66</v>
      </c>
      <c r="F32" s="219"/>
      <c r="G32" s="26" t="s">
        <v>67</v>
      </c>
      <c r="H32" s="219"/>
      <c r="I32" s="27" t="s">
        <v>68</v>
      </c>
      <c r="J32" s="221" t="str">
        <f t="shared" si="5"/>
        <v/>
      </c>
      <c r="L32" s="28">
        <f t="shared" si="15"/>
        <v>0</v>
      </c>
      <c r="N32" s="29" t="str">
        <f t="shared" si="6"/>
        <v/>
      </c>
      <c r="O32" s="25" t="s">
        <v>66</v>
      </c>
      <c r="P32" s="29" t="str">
        <f t="shared" si="7"/>
        <v/>
      </c>
      <c r="R32" s="29" t="str">
        <f t="shared" si="8"/>
        <v/>
      </c>
      <c r="S32" s="25" t="s">
        <v>66</v>
      </c>
      <c r="T32" s="29" t="str">
        <f t="shared" si="9"/>
        <v/>
      </c>
      <c r="U32" s="26" t="s">
        <v>67</v>
      </c>
      <c r="V32" s="176" t="str">
        <f t="shared" si="10"/>
        <v/>
      </c>
      <c r="W32" s="27" t="s">
        <v>68</v>
      </c>
      <c r="X32" s="28">
        <f t="shared" si="0"/>
        <v>0</v>
      </c>
      <c r="Z32" s="29" t="str">
        <f t="shared" si="1"/>
        <v/>
      </c>
      <c r="AA32" s="25" t="s">
        <v>66</v>
      </c>
      <c r="AB32" s="29" t="str">
        <f t="shared" si="2"/>
        <v/>
      </c>
      <c r="AC32" s="26" t="s">
        <v>67</v>
      </c>
      <c r="AD32" s="30"/>
      <c r="AE32" s="27" t="s">
        <v>68</v>
      </c>
      <c r="AF32" s="28">
        <f t="shared" si="11"/>
        <v>0</v>
      </c>
      <c r="AH32" s="29" t="str">
        <f t="shared" si="3"/>
        <v/>
      </c>
      <c r="AI32" s="25" t="s">
        <v>66</v>
      </c>
      <c r="AJ32" s="29" t="str">
        <f t="shared" si="4"/>
        <v/>
      </c>
      <c r="AK32" s="26" t="s">
        <v>67</v>
      </c>
      <c r="AL32" s="30"/>
      <c r="AM32" s="27" t="s">
        <v>68</v>
      </c>
      <c r="AN32" s="28">
        <f t="shared" si="12"/>
        <v>0</v>
      </c>
      <c r="AP32" s="28">
        <f t="shared" si="13"/>
        <v>0</v>
      </c>
      <c r="AQ32" s="28">
        <f t="shared" si="14"/>
        <v>0</v>
      </c>
    </row>
    <row r="33" spans="2:43" ht="16.5" customHeight="1">
      <c r="B33" s="218"/>
      <c r="C33" s="24" t="s">
        <v>65</v>
      </c>
      <c r="D33" s="219"/>
      <c r="E33" s="25" t="s">
        <v>66</v>
      </c>
      <c r="F33" s="219"/>
      <c r="G33" s="26" t="s">
        <v>67</v>
      </c>
      <c r="H33" s="219"/>
      <c r="I33" s="27" t="s">
        <v>68</v>
      </c>
      <c r="J33" s="221" t="str">
        <f t="shared" si="5"/>
        <v/>
      </c>
      <c r="L33" s="28">
        <f t="shared" si="15"/>
        <v>0</v>
      </c>
      <c r="N33" s="29" t="str">
        <f t="shared" si="6"/>
        <v/>
      </c>
      <c r="O33" s="25" t="s">
        <v>66</v>
      </c>
      <c r="P33" s="29" t="str">
        <f t="shared" si="7"/>
        <v/>
      </c>
      <c r="R33" s="29" t="str">
        <f t="shared" si="8"/>
        <v/>
      </c>
      <c r="S33" s="25" t="s">
        <v>66</v>
      </c>
      <c r="T33" s="29" t="str">
        <f t="shared" si="9"/>
        <v/>
      </c>
      <c r="U33" s="26" t="s">
        <v>67</v>
      </c>
      <c r="V33" s="176" t="str">
        <f t="shared" si="10"/>
        <v/>
      </c>
      <c r="W33" s="27" t="s">
        <v>68</v>
      </c>
      <c r="X33" s="28">
        <f t="shared" si="0"/>
        <v>0</v>
      </c>
      <c r="Z33" s="29" t="str">
        <f t="shared" si="1"/>
        <v/>
      </c>
      <c r="AA33" s="25" t="s">
        <v>66</v>
      </c>
      <c r="AB33" s="29" t="str">
        <f t="shared" si="2"/>
        <v/>
      </c>
      <c r="AC33" s="26" t="s">
        <v>67</v>
      </c>
      <c r="AD33" s="30"/>
      <c r="AE33" s="27" t="s">
        <v>68</v>
      </c>
      <c r="AF33" s="28">
        <f t="shared" si="11"/>
        <v>0</v>
      </c>
      <c r="AH33" s="29" t="str">
        <f t="shared" si="3"/>
        <v/>
      </c>
      <c r="AI33" s="25" t="s">
        <v>66</v>
      </c>
      <c r="AJ33" s="29" t="str">
        <f t="shared" si="4"/>
        <v/>
      </c>
      <c r="AK33" s="26" t="s">
        <v>67</v>
      </c>
      <c r="AL33" s="30"/>
      <c r="AM33" s="27" t="s">
        <v>68</v>
      </c>
      <c r="AN33" s="28">
        <f t="shared" si="12"/>
        <v>0</v>
      </c>
      <c r="AP33" s="28">
        <f t="shared" si="13"/>
        <v>0</v>
      </c>
      <c r="AQ33" s="28">
        <f t="shared" si="14"/>
        <v>0</v>
      </c>
    </row>
    <row r="34" spans="2:43" ht="16.5" customHeight="1">
      <c r="B34" s="218"/>
      <c r="C34" s="24" t="s">
        <v>65</v>
      </c>
      <c r="D34" s="219"/>
      <c r="E34" s="25" t="s">
        <v>66</v>
      </c>
      <c r="F34" s="219"/>
      <c r="G34" s="26" t="s">
        <v>67</v>
      </c>
      <c r="H34" s="219"/>
      <c r="I34" s="27" t="s">
        <v>68</v>
      </c>
      <c r="J34" s="221" t="str">
        <f t="shared" si="5"/>
        <v/>
      </c>
      <c r="L34" s="28">
        <f t="shared" si="15"/>
        <v>0</v>
      </c>
      <c r="N34" s="29" t="str">
        <f t="shared" si="6"/>
        <v/>
      </c>
      <c r="O34" s="25" t="s">
        <v>66</v>
      </c>
      <c r="P34" s="29" t="str">
        <f t="shared" si="7"/>
        <v/>
      </c>
      <c r="R34" s="29" t="str">
        <f t="shared" si="8"/>
        <v/>
      </c>
      <c r="S34" s="25" t="s">
        <v>66</v>
      </c>
      <c r="T34" s="29" t="str">
        <f t="shared" si="9"/>
        <v/>
      </c>
      <c r="U34" s="26" t="s">
        <v>67</v>
      </c>
      <c r="V34" s="176" t="str">
        <f t="shared" si="10"/>
        <v/>
      </c>
      <c r="W34" s="27" t="s">
        <v>68</v>
      </c>
      <c r="X34" s="28">
        <f t="shared" si="0"/>
        <v>0</v>
      </c>
      <c r="Z34" s="29" t="str">
        <f t="shared" si="1"/>
        <v/>
      </c>
      <c r="AA34" s="25" t="s">
        <v>66</v>
      </c>
      <c r="AB34" s="29" t="str">
        <f t="shared" si="2"/>
        <v/>
      </c>
      <c r="AC34" s="26" t="s">
        <v>67</v>
      </c>
      <c r="AD34" s="30"/>
      <c r="AE34" s="27" t="s">
        <v>68</v>
      </c>
      <c r="AF34" s="28">
        <f t="shared" si="11"/>
        <v>0</v>
      </c>
      <c r="AH34" s="29" t="str">
        <f t="shared" si="3"/>
        <v/>
      </c>
      <c r="AI34" s="25" t="s">
        <v>66</v>
      </c>
      <c r="AJ34" s="29" t="str">
        <f t="shared" si="4"/>
        <v/>
      </c>
      <c r="AK34" s="26" t="s">
        <v>67</v>
      </c>
      <c r="AL34" s="30"/>
      <c r="AM34" s="27" t="s">
        <v>68</v>
      </c>
      <c r="AN34" s="28">
        <f t="shared" si="12"/>
        <v>0</v>
      </c>
      <c r="AP34" s="28">
        <f t="shared" si="13"/>
        <v>0</v>
      </c>
      <c r="AQ34" s="28">
        <f t="shared" si="14"/>
        <v>0</v>
      </c>
    </row>
    <row r="35" spans="2:43" ht="16.5" customHeight="1">
      <c r="B35" s="218"/>
      <c r="C35" s="24" t="s">
        <v>65</v>
      </c>
      <c r="D35" s="219"/>
      <c r="E35" s="25" t="s">
        <v>66</v>
      </c>
      <c r="F35" s="219"/>
      <c r="G35" s="26" t="s">
        <v>67</v>
      </c>
      <c r="H35" s="219"/>
      <c r="I35" s="27" t="s">
        <v>68</v>
      </c>
      <c r="J35" s="221" t="str">
        <f t="shared" si="5"/>
        <v/>
      </c>
      <c r="L35" s="28">
        <f t="shared" si="15"/>
        <v>0</v>
      </c>
      <c r="N35" s="29" t="str">
        <f t="shared" si="6"/>
        <v/>
      </c>
      <c r="O35" s="25" t="s">
        <v>66</v>
      </c>
      <c r="P35" s="29" t="str">
        <f t="shared" si="7"/>
        <v/>
      </c>
      <c r="R35" s="29" t="str">
        <f t="shared" si="8"/>
        <v/>
      </c>
      <c r="S35" s="25" t="s">
        <v>66</v>
      </c>
      <c r="T35" s="29" t="str">
        <f t="shared" si="9"/>
        <v/>
      </c>
      <c r="U35" s="26" t="s">
        <v>67</v>
      </c>
      <c r="V35" s="176" t="str">
        <f t="shared" si="10"/>
        <v/>
      </c>
      <c r="W35" s="27" t="s">
        <v>68</v>
      </c>
      <c r="X35" s="28">
        <f t="shared" si="0"/>
        <v>0</v>
      </c>
      <c r="Z35" s="29" t="str">
        <f t="shared" si="1"/>
        <v/>
      </c>
      <c r="AA35" s="25" t="s">
        <v>66</v>
      </c>
      <c r="AB35" s="29" t="str">
        <f t="shared" si="2"/>
        <v/>
      </c>
      <c r="AC35" s="26" t="s">
        <v>67</v>
      </c>
      <c r="AD35" s="30"/>
      <c r="AE35" s="27" t="s">
        <v>68</v>
      </c>
      <c r="AF35" s="28">
        <f t="shared" si="11"/>
        <v>0</v>
      </c>
      <c r="AH35" s="29" t="str">
        <f t="shared" si="3"/>
        <v/>
      </c>
      <c r="AI35" s="25" t="s">
        <v>66</v>
      </c>
      <c r="AJ35" s="29" t="str">
        <f t="shared" si="4"/>
        <v/>
      </c>
      <c r="AK35" s="26" t="s">
        <v>67</v>
      </c>
      <c r="AL35" s="30"/>
      <c r="AM35" s="27" t="s">
        <v>68</v>
      </c>
      <c r="AN35" s="28">
        <f t="shared" si="12"/>
        <v>0</v>
      </c>
      <c r="AP35" s="28">
        <f t="shared" si="13"/>
        <v>0</v>
      </c>
      <c r="AQ35" s="28">
        <f t="shared" si="14"/>
        <v>0</v>
      </c>
    </row>
    <row r="36" spans="2:43" ht="16.5" customHeight="1">
      <c r="B36" s="218"/>
      <c r="C36" s="24" t="s">
        <v>65</v>
      </c>
      <c r="D36" s="219"/>
      <c r="E36" s="25" t="s">
        <v>66</v>
      </c>
      <c r="F36" s="219"/>
      <c r="G36" s="26" t="s">
        <v>67</v>
      </c>
      <c r="H36" s="219"/>
      <c r="I36" s="27" t="s">
        <v>68</v>
      </c>
      <c r="J36" s="221" t="str">
        <f t="shared" si="5"/>
        <v/>
      </c>
      <c r="L36" s="28">
        <f t="shared" si="15"/>
        <v>0</v>
      </c>
      <c r="N36" s="29" t="str">
        <f t="shared" si="6"/>
        <v/>
      </c>
      <c r="O36" s="25" t="s">
        <v>66</v>
      </c>
      <c r="P36" s="29" t="str">
        <f t="shared" si="7"/>
        <v/>
      </c>
      <c r="R36" s="29" t="str">
        <f t="shared" si="8"/>
        <v/>
      </c>
      <c r="S36" s="25" t="s">
        <v>66</v>
      </c>
      <c r="T36" s="29" t="str">
        <f t="shared" si="9"/>
        <v/>
      </c>
      <c r="U36" s="26" t="s">
        <v>67</v>
      </c>
      <c r="V36" s="176" t="str">
        <f t="shared" si="10"/>
        <v/>
      </c>
      <c r="W36" s="27" t="s">
        <v>68</v>
      </c>
      <c r="X36" s="28">
        <f t="shared" si="0"/>
        <v>0</v>
      </c>
      <c r="Z36" s="29" t="str">
        <f t="shared" si="1"/>
        <v/>
      </c>
      <c r="AA36" s="25" t="s">
        <v>66</v>
      </c>
      <c r="AB36" s="29" t="str">
        <f t="shared" si="2"/>
        <v/>
      </c>
      <c r="AC36" s="26" t="s">
        <v>67</v>
      </c>
      <c r="AD36" s="30"/>
      <c r="AE36" s="27" t="s">
        <v>68</v>
      </c>
      <c r="AF36" s="28">
        <f t="shared" si="11"/>
        <v>0</v>
      </c>
      <c r="AH36" s="29" t="str">
        <f t="shared" si="3"/>
        <v/>
      </c>
      <c r="AI36" s="25" t="s">
        <v>66</v>
      </c>
      <c r="AJ36" s="29" t="str">
        <f t="shared" si="4"/>
        <v/>
      </c>
      <c r="AK36" s="26" t="s">
        <v>67</v>
      </c>
      <c r="AL36" s="30"/>
      <c r="AM36" s="27" t="s">
        <v>68</v>
      </c>
      <c r="AN36" s="28">
        <f t="shared" si="12"/>
        <v>0</v>
      </c>
      <c r="AP36" s="28">
        <f t="shared" si="13"/>
        <v>0</v>
      </c>
      <c r="AQ36" s="28">
        <f t="shared" si="14"/>
        <v>0</v>
      </c>
    </row>
    <row r="37" spans="2:43" s="36" customFormat="1" ht="16.5" customHeight="1">
      <c r="B37" s="218"/>
      <c r="C37" s="32" t="s">
        <v>65</v>
      </c>
      <c r="D37" s="219"/>
      <c r="E37" s="33" t="s">
        <v>66</v>
      </c>
      <c r="F37" s="219"/>
      <c r="G37" s="34" t="s">
        <v>67</v>
      </c>
      <c r="H37" s="219"/>
      <c r="I37" s="35" t="s">
        <v>68</v>
      </c>
      <c r="J37" s="221" t="str">
        <f t="shared" si="5"/>
        <v/>
      </c>
      <c r="L37" s="28">
        <f t="shared" si="15"/>
        <v>0</v>
      </c>
      <c r="N37" s="29" t="str">
        <f t="shared" si="6"/>
        <v/>
      </c>
      <c r="O37" s="33" t="s">
        <v>66</v>
      </c>
      <c r="P37" s="29" t="str">
        <f t="shared" si="7"/>
        <v/>
      </c>
      <c r="R37" s="29" t="str">
        <f t="shared" si="8"/>
        <v/>
      </c>
      <c r="S37" s="33" t="s">
        <v>66</v>
      </c>
      <c r="T37" s="29" t="str">
        <f t="shared" si="9"/>
        <v/>
      </c>
      <c r="U37" s="34" t="s">
        <v>67</v>
      </c>
      <c r="V37" s="176" t="str">
        <f t="shared" si="10"/>
        <v/>
      </c>
      <c r="W37" s="35" t="s">
        <v>68</v>
      </c>
      <c r="X37" s="28">
        <f t="shared" si="0"/>
        <v>0</v>
      </c>
      <c r="Z37" s="29" t="str">
        <f t="shared" si="1"/>
        <v/>
      </c>
      <c r="AA37" s="33" t="s">
        <v>66</v>
      </c>
      <c r="AB37" s="29" t="str">
        <f t="shared" si="2"/>
        <v/>
      </c>
      <c r="AC37" s="34" t="s">
        <v>67</v>
      </c>
      <c r="AD37" s="30"/>
      <c r="AE37" s="35" t="s">
        <v>68</v>
      </c>
      <c r="AF37" s="28">
        <f t="shared" si="11"/>
        <v>0</v>
      </c>
      <c r="AH37" s="29" t="str">
        <f t="shared" si="3"/>
        <v/>
      </c>
      <c r="AI37" s="33" t="s">
        <v>66</v>
      </c>
      <c r="AJ37" s="29" t="str">
        <f t="shared" si="4"/>
        <v/>
      </c>
      <c r="AK37" s="34" t="s">
        <v>67</v>
      </c>
      <c r="AL37" s="30"/>
      <c r="AM37" s="35" t="s">
        <v>68</v>
      </c>
      <c r="AN37" s="28">
        <f t="shared" si="12"/>
        <v>0</v>
      </c>
      <c r="AP37" s="28">
        <f t="shared" si="13"/>
        <v>0</v>
      </c>
      <c r="AQ37" s="28">
        <f t="shared" si="14"/>
        <v>0</v>
      </c>
    </row>
    <row r="38" spans="2:43" s="36" customFormat="1" ht="16.5" customHeight="1">
      <c r="B38" s="218"/>
      <c r="C38" s="32" t="s">
        <v>65</v>
      </c>
      <c r="D38" s="219"/>
      <c r="E38" s="33" t="s">
        <v>66</v>
      </c>
      <c r="F38" s="219"/>
      <c r="G38" s="34" t="s">
        <v>67</v>
      </c>
      <c r="H38" s="219"/>
      <c r="I38" s="35" t="s">
        <v>68</v>
      </c>
      <c r="J38" s="221" t="str">
        <f t="shared" si="5"/>
        <v/>
      </c>
      <c r="L38" s="28">
        <f t="shared" si="15"/>
        <v>0</v>
      </c>
      <c r="N38" s="29" t="str">
        <f t="shared" si="6"/>
        <v/>
      </c>
      <c r="O38" s="33" t="s">
        <v>66</v>
      </c>
      <c r="P38" s="29" t="str">
        <f t="shared" si="7"/>
        <v/>
      </c>
      <c r="R38" s="29" t="str">
        <f t="shared" si="8"/>
        <v/>
      </c>
      <c r="S38" s="33" t="s">
        <v>66</v>
      </c>
      <c r="T38" s="29" t="str">
        <f t="shared" si="9"/>
        <v/>
      </c>
      <c r="U38" s="34" t="s">
        <v>67</v>
      </c>
      <c r="V38" s="176" t="str">
        <f t="shared" si="10"/>
        <v/>
      </c>
      <c r="W38" s="35" t="s">
        <v>68</v>
      </c>
      <c r="X38" s="28">
        <f t="shared" si="0"/>
        <v>0</v>
      </c>
      <c r="Z38" s="29" t="str">
        <f t="shared" si="1"/>
        <v/>
      </c>
      <c r="AA38" s="33" t="s">
        <v>66</v>
      </c>
      <c r="AB38" s="29" t="str">
        <f t="shared" si="2"/>
        <v/>
      </c>
      <c r="AC38" s="34" t="s">
        <v>67</v>
      </c>
      <c r="AD38" s="30"/>
      <c r="AE38" s="35" t="s">
        <v>68</v>
      </c>
      <c r="AF38" s="28">
        <f t="shared" si="11"/>
        <v>0</v>
      </c>
      <c r="AH38" s="29" t="str">
        <f t="shared" si="3"/>
        <v/>
      </c>
      <c r="AI38" s="33" t="s">
        <v>66</v>
      </c>
      <c r="AJ38" s="29" t="str">
        <f t="shared" si="4"/>
        <v/>
      </c>
      <c r="AK38" s="34" t="s">
        <v>67</v>
      </c>
      <c r="AL38" s="30"/>
      <c r="AM38" s="35" t="s">
        <v>68</v>
      </c>
      <c r="AN38" s="28">
        <f t="shared" si="12"/>
        <v>0</v>
      </c>
      <c r="AP38" s="28">
        <f t="shared" si="13"/>
        <v>0</v>
      </c>
      <c r="AQ38" s="28">
        <f t="shared" si="14"/>
        <v>0</v>
      </c>
    </row>
    <row r="39" spans="2:43" s="36" customFormat="1" ht="16.5" customHeight="1">
      <c r="B39" s="218"/>
      <c r="C39" s="32" t="s">
        <v>65</v>
      </c>
      <c r="D39" s="219"/>
      <c r="E39" s="33" t="s">
        <v>66</v>
      </c>
      <c r="F39" s="219"/>
      <c r="G39" s="34" t="s">
        <v>67</v>
      </c>
      <c r="H39" s="219"/>
      <c r="I39" s="35" t="s">
        <v>68</v>
      </c>
      <c r="J39" s="221" t="str">
        <f t="shared" si="5"/>
        <v/>
      </c>
      <c r="L39" s="28">
        <f t="shared" si="15"/>
        <v>0</v>
      </c>
      <c r="N39" s="29" t="str">
        <f t="shared" si="6"/>
        <v/>
      </c>
      <c r="O39" s="33" t="s">
        <v>66</v>
      </c>
      <c r="P39" s="29" t="str">
        <f t="shared" si="7"/>
        <v/>
      </c>
      <c r="R39" s="29" t="str">
        <f t="shared" si="8"/>
        <v/>
      </c>
      <c r="S39" s="33" t="s">
        <v>66</v>
      </c>
      <c r="T39" s="29" t="str">
        <f t="shared" si="9"/>
        <v/>
      </c>
      <c r="U39" s="34" t="s">
        <v>67</v>
      </c>
      <c r="V39" s="176" t="str">
        <f t="shared" si="10"/>
        <v/>
      </c>
      <c r="W39" s="35" t="s">
        <v>68</v>
      </c>
      <c r="X39" s="28">
        <f t="shared" si="0"/>
        <v>0</v>
      </c>
      <c r="Z39" s="29" t="str">
        <f t="shared" si="1"/>
        <v/>
      </c>
      <c r="AA39" s="33" t="s">
        <v>66</v>
      </c>
      <c r="AB39" s="29" t="str">
        <f t="shared" si="2"/>
        <v/>
      </c>
      <c r="AC39" s="34" t="s">
        <v>67</v>
      </c>
      <c r="AD39" s="30"/>
      <c r="AE39" s="35" t="s">
        <v>68</v>
      </c>
      <c r="AF39" s="28">
        <f t="shared" si="11"/>
        <v>0</v>
      </c>
      <c r="AH39" s="29" t="str">
        <f t="shared" si="3"/>
        <v/>
      </c>
      <c r="AI39" s="33" t="s">
        <v>66</v>
      </c>
      <c r="AJ39" s="29" t="str">
        <f t="shared" si="4"/>
        <v/>
      </c>
      <c r="AK39" s="34" t="s">
        <v>67</v>
      </c>
      <c r="AL39" s="30"/>
      <c r="AM39" s="35" t="s">
        <v>68</v>
      </c>
      <c r="AN39" s="28">
        <f t="shared" si="12"/>
        <v>0</v>
      </c>
      <c r="AP39" s="28">
        <f t="shared" si="13"/>
        <v>0</v>
      </c>
      <c r="AQ39" s="28">
        <f t="shared" si="14"/>
        <v>0</v>
      </c>
    </row>
    <row r="40" spans="2:43" s="36" customFormat="1" ht="16.5" customHeight="1">
      <c r="B40" s="218"/>
      <c r="C40" s="32" t="s">
        <v>65</v>
      </c>
      <c r="D40" s="219"/>
      <c r="E40" s="33" t="s">
        <v>66</v>
      </c>
      <c r="F40" s="219"/>
      <c r="G40" s="34" t="s">
        <v>67</v>
      </c>
      <c r="H40" s="219"/>
      <c r="I40" s="35" t="s">
        <v>68</v>
      </c>
      <c r="J40" s="221" t="str">
        <f t="shared" si="5"/>
        <v/>
      </c>
      <c r="L40" s="28">
        <f>IF(OR(D40="",F40=""),0,(IF(D40&gt;F40,1,0)-D40+F40-H40)*24)</f>
        <v>0</v>
      </c>
      <c r="N40" s="29" t="str">
        <f t="shared" si="6"/>
        <v/>
      </c>
      <c r="O40" s="33" t="s">
        <v>66</v>
      </c>
      <c r="P40" s="29" t="str">
        <f t="shared" si="7"/>
        <v/>
      </c>
      <c r="R40" s="29" t="str">
        <f>IF(OR(D40="",D40&lt;N40,P40&lt;=D40),"",D40)</f>
        <v/>
      </c>
      <c r="S40" s="33" t="s">
        <v>66</v>
      </c>
      <c r="T40" s="29" t="str">
        <f>IF(R40="","",IF(D40&lt;F40,IF(F40&lt;=P40,F40,P40),P40))</f>
        <v/>
      </c>
      <c r="U40" s="34" t="s">
        <v>67</v>
      </c>
      <c r="V40" s="176" t="str">
        <f t="shared" si="10"/>
        <v/>
      </c>
      <c r="W40" s="35" t="s">
        <v>68</v>
      </c>
      <c r="X40" s="28">
        <f t="shared" si="0"/>
        <v>0</v>
      </c>
      <c r="Z40" s="29" t="str">
        <f t="shared" si="1"/>
        <v/>
      </c>
      <c r="AA40" s="33" t="s">
        <v>66</v>
      </c>
      <c r="AB40" s="29" t="str">
        <f t="shared" si="2"/>
        <v/>
      </c>
      <c r="AC40" s="34" t="s">
        <v>67</v>
      </c>
      <c r="AD40" s="30"/>
      <c r="AE40" s="35" t="s">
        <v>68</v>
      </c>
      <c r="AF40" s="28">
        <f>IF(Z40="",0,(IF(Z40&gt;AB40,1,0)-Z40+AB40-AD40)*24)</f>
        <v>0</v>
      </c>
      <c r="AH40" s="29" t="str">
        <f t="shared" si="3"/>
        <v/>
      </c>
      <c r="AI40" s="33" t="s">
        <v>66</v>
      </c>
      <c r="AJ40" s="29" t="str">
        <f t="shared" si="4"/>
        <v/>
      </c>
      <c r="AK40" s="34" t="s">
        <v>67</v>
      </c>
      <c r="AL40" s="30"/>
      <c r="AM40" s="35" t="s">
        <v>68</v>
      </c>
      <c r="AN40" s="28">
        <f>IF(AH40="",0,(IF(AH40&gt;AJ40,1,0)-AH40+AJ40-AL40)*24)</f>
        <v>0</v>
      </c>
      <c r="AP40" s="28">
        <f>X40+AN40</f>
        <v>0</v>
      </c>
      <c r="AQ40" s="28">
        <f>IF(X40&lt;6,X40,IF(X40&lt;8,X40+0.75,X40+1))+IF(AN40&lt;6,AN40,IF(AN40&lt;8,AN40+0.75,AN40+1))</f>
        <v>0</v>
      </c>
    </row>
    <row r="41" spans="2:43" s="36" customFormat="1" ht="16.5" customHeight="1">
      <c r="B41" s="218"/>
      <c r="C41" s="32" t="s">
        <v>65</v>
      </c>
      <c r="D41" s="219"/>
      <c r="E41" s="33" t="s">
        <v>66</v>
      </c>
      <c r="F41" s="219"/>
      <c r="G41" s="34" t="s">
        <v>67</v>
      </c>
      <c r="H41" s="219"/>
      <c r="I41" s="35" t="s">
        <v>68</v>
      </c>
      <c r="J41" s="221" t="str">
        <f t="shared" si="5"/>
        <v/>
      </c>
      <c r="L41" s="28">
        <f>IF(OR(D41="",F41=""),0,(IF(D41&gt;F41,1,0)-D41+F41-H41)*24)</f>
        <v>0</v>
      </c>
      <c r="N41" s="29" t="str">
        <f t="shared" si="6"/>
        <v/>
      </c>
      <c r="O41" s="33" t="s">
        <v>66</v>
      </c>
      <c r="P41" s="29" t="str">
        <f t="shared" si="7"/>
        <v/>
      </c>
      <c r="R41" s="29" t="str">
        <f>IF(OR(D41="",D41&lt;N41,P41&lt;=D41),"",D41)</f>
        <v/>
      </c>
      <c r="S41" s="33" t="s">
        <v>66</v>
      </c>
      <c r="T41" s="29" t="str">
        <f>IF(R41="","",IF(D41&lt;F41,IF(F41&lt;=P41,F41,P41),P41))</f>
        <v/>
      </c>
      <c r="U41" s="34" t="s">
        <v>67</v>
      </c>
      <c r="V41" s="176" t="str">
        <f t="shared" si="10"/>
        <v/>
      </c>
      <c r="W41" s="35" t="s">
        <v>68</v>
      </c>
      <c r="X41" s="28">
        <f t="shared" si="0"/>
        <v>0</v>
      </c>
      <c r="Z41" s="29" t="str">
        <f t="shared" si="1"/>
        <v/>
      </c>
      <c r="AA41" s="33" t="s">
        <v>66</v>
      </c>
      <c r="AB41" s="29" t="str">
        <f t="shared" si="2"/>
        <v/>
      </c>
      <c r="AC41" s="34" t="s">
        <v>67</v>
      </c>
      <c r="AD41" s="30"/>
      <c r="AE41" s="35" t="s">
        <v>68</v>
      </c>
      <c r="AF41" s="28">
        <f>IF(Z41="",0,(IF(Z41&gt;AB41,1,0)-Z41+AB41-AD41)*24)</f>
        <v>0</v>
      </c>
      <c r="AH41" s="29" t="str">
        <f t="shared" si="3"/>
        <v/>
      </c>
      <c r="AI41" s="33" t="s">
        <v>66</v>
      </c>
      <c r="AJ41" s="29" t="str">
        <f t="shared" si="4"/>
        <v/>
      </c>
      <c r="AK41" s="34" t="s">
        <v>67</v>
      </c>
      <c r="AL41" s="30"/>
      <c r="AM41" s="35" t="s">
        <v>68</v>
      </c>
      <c r="AN41" s="28">
        <f>IF(AH41="",0,(IF(AH41&gt;AJ41,1,0)-AH41+AJ41-AL41)*24)</f>
        <v>0</v>
      </c>
      <c r="AP41" s="28">
        <f>X41+AN41</f>
        <v>0</v>
      </c>
      <c r="AQ41" s="28">
        <f>IF(X41&lt;6,X41,IF(X41&lt;8,X41+0.75,X41+1))+IF(AN41&lt;6,AN41,IF(AN41&lt;8,AN41+0.75,AN41+1))</f>
        <v>0</v>
      </c>
    </row>
    <row r="42" spans="2:43" s="36" customFormat="1" ht="16.5" customHeight="1">
      <c r="B42" s="218"/>
      <c r="C42" s="32" t="s">
        <v>65</v>
      </c>
      <c r="D42" s="219"/>
      <c r="E42" s="33" t="s">
        <v>66</v>
      </c>
      <c r="F42" s="219"/>
      <c r="G42" s="34" t="s">
        <v>67</v>
      </c>
      <c r="H42" s="219"/>
      <c r="I42" s="35" t="s">
        <v>68</v>
      </c>
      <c r="J42" s="221" t="str">
        <f t="shared" si="5"/>
        <v/>
      </c>
      <c r="L42" s="28">
        <f>IF(OR(D42="",F42=""),0,(IF(D42&gt;F42,1,0)-D42+F42-H42)*24)</f>
        <v>0</v>
      </c>
      <c r="N42" s="29" t="str">
        <f t="shared" si="6"/>
        <v/>
      </c>
      <c r="O42" s="33" t="s">
        <v>66</v>
      </c>
      <c r="P42" s="29" t="str">
        <f t="shared" si="7"/>
        <v/>
      </c>
      <c r="R42" s="29" t="str">
        <f>IF(OR(D42="",D42&lt;N42,P42&lt;=D42),"",D42)</f>
        <v/>
      </c>
      <c r="S42" s="33" t="s">
        <v>66</v>
      </c>
      <c r="T42" s="29" t="str">
        <f>IF(R42="","",IF(D42&lt;F42,IF(F42&lt;=P42,F42,P42),P42))</f>
        <v/>
      </c>
      <c r="U42" s="34" t="s">
        <v>67</v>
      </c>
      <c r="V42" s="176" t="str">
        <f t="shared" si="10"/>
        <v/>
      </c>
      <c r="W42" s="35" t="s">
        <v>68</v>
      </c>
      <c r="X42" s="28">
        <f t="shared" si="0"/>
        <v>0</v>
      </c>
      <c r="Z42" s="29" t="str">
        <f t="shared" si="1"/>
        <v/>
      </c>
      <c r="AA42" s="33" t="s">
        <v>66</v>
      </c>
      <c r="AB42" s="29" t="str">
        <f t="shared" si="2"/>
        <v/>
      </c>
      <c r="AC42" s="34" t="s">
        <v>67</v>
      </c>
      <c r="AD42" s="30"/>
      <c r="AE42" s="35" t="s">
        <v>68</v>
      </c>
      <c r="AF42" s="28">
        <f>IF(Z42="",0,(IF(Z42&gt;AB42,1,0)-Z42+AB42-AD42)*24)</f>
        <v>0</v>
      </c>
      <c r="AH42" s="29" t="str">
        <f t="shared" si="3"/>
        <v/>
      </c>
      <c r="AI42" s="33" t="s">
        <v>66</v>
      </c>
      <c r="AJ42" s="29" t="str">
        <f t="shared" si="4"/>
        <v/>
      </c>
      <c r="AK42" s="34" t="s">
        <v>67</v>
      </c>
      <c r="AL42" s="30"/>
      <c r="AM42" s="35" t="s">
        <v>68</v>
      </c>
      <c r="AN42" s="28">
        <f>IF(AH42="",0,(IF(AH42&gt;AJ42,1,0)-AH42+AJ42-AL42)*24)</f>
        <v>0</v>
      </c>
      <c r="AP42" s="28">
        <f>X42+AN42</f>
        <v>0</v>
      </c>
      <c r="AQ42" s="28">
        <f>IF(X42&lt;6,X42,IF(X42&lt;8,X42+0.75,X42+1))+IF(AN42&lt;6,AN42,IF(AN42&lt;8,AN42+0.75,AN42+1))</f>
        <v>0</v>
      </c>
    </row>
    <row r="43" spans="2:43" s="36" customFormat="1" ht="16.5" customHeight="1">
      <c r="B43" s="218"/>
      <c r="C43" s="32" t="s">
        <v>65</v>
      </c>
      <c r="D43" s="219"/>
      <c r="E43" s="33" t="s">
        <v>66</v>
      </c>
      <c r="F43" s="219"/>
      <c r="G43" s="34" t="s">
        <v>67</v>
      </c>
      <c r="H43" s="219"/>
      <c r="I43" s="35" t="s">
        <v>68</v>
      </c>
      <c r="J43" s="221" t="str">
        <f t="shared" si="5"/>
        <v/>
      </c>
      <c r="L43" s="28">
        <f t="shared" si="15"/>
        <v>0</v>
      </c>
      <c r="N43" s="29" t="str">
        <f t="shared" si="6"/>
        <v/>
      </c>
      <c r="O43" s="33" t="s">
        <v>66</v>
      </c>
      <c r="P43" s="29" t="str">
        <f t="shared" si="7"/>
        <v/>
      </c>
      <c r="R43" s="29" t="str">
        <f t="shared" si="8"/>
        <v/>
      </c>
      <c r="S43" s="33" t="s">
        <v>66</v>
      </c>
      <c r="T43" s="29" t="str">
        <f t="shared" si="9"/>
        <v/>
      </c>
      <c r="U43" s="34" t="s">
        <v>67</v>
      </c>
      <c r="V43" s="176" t="str">
        <f t="shared" si="10"/>
        <v/>
      </c>
      <c r="W43" s="35" t="s">
        <v>68</v>
      </c>
      <c r="X43" s="28">
        <f t="shared" si="0"/>
        <v>0</v>
      </c>
      <c r="Z43" s="29" t="str">
        <f t="shared" si="1"/>
        <v/>
      </c>
      <c r="AA43" s="33" t="s">
        <v>66</v>
      </c>
      <c r="AB43" s="29" t="str">
        <f t="shared" si="2"/>
        <v/>
      </c>
      <c r="AC43" s="34" t="s">
        <v>67</v>
      </c>
      <c r="AD43" s="30"/>
      <c r="AE43" s="35" t="s">
        <v>68</v>
      </c>
      <c r="AF43" s="28">
        <f t="shared" si="11"/>
        <v>0</v>
      </c>
      <c r="AH43" s="29" t="str">
        <f t="shared" si="3"/>
        <v/>
      </c>
      <c r="AI43" s="33" t="s">
        <v>66</v>
      </c>
      <c r="AJ43" s="29" t="str">
        <f t="shared" si="4"/>
        <v/>
      </c>
      <c r="AK43" s="34" t="s">
        <v>67</v>
      </c>
      <c r="AL43" s="30"/>
      <c r="AM43" s="35" t="s">
        <v>68</v>
      </c>
      <c r="AN43" s="28">
        <f t="shared" si="12"/>
        <v>0</v>
      </c>
      <c r="AP43" s="28">
        <f t="shared" si="13"/>
        <v>0</v>
      </c>
      <c r="AQ43" s="28">
        <f t="shared" si="14"/>
        <v>0</v>
      </c>
    </row>
    <row r="44" spans="2:43" s="36" customFormat="1" ht="16.5" customHeight="1">
      <c r="B44" s="218"/>
      <c r="C44" s="32" t="s">
        <v>65</v>
      </c>
      <c r="D44" s="219"/>
      <c r="E44" s="33" t="s">
        <v>66</v>
      </c>
      <c r="F44" s="219"/>
      <c r="G44" s="34" t="s">
        <v>67</v>
      </c>
      <c r="H44" s="219"/>
      <c r="I44" s="35" t="s">
        <v>68</v>
      </c>
      <c r="J44" s="221" t="str">
        <f t="shared" si="5"/>
        <v/>
      </c>
      <c r="L44" s="28">
        <f t="shared" si="15"/>
        <v>0</v>
      </c>
      <c r="N44" s="29" t="str">
        <f t="shared" si="6"/>
        <v/>
      </c>
      <c r="O44" s="33" t="s">
        <v>66</v>
      </c>
      <c r="P44" s="29" t="str">
        <f t="shared" si="7"/>
        <v/>
      </c>
      <c r="R44" s="29" t="str">
        <f t="shared" si="8"/>
        <v/>
      </c>
      <c r="S44" s="33" t="s">
        <v>66</v>
      </c>
      <c r="T44" s="29" t="str">
        <f t="shared" si="9"/>
        <v/>
      </c>
      <c r="U44" s="34" t="s">
        <v>67</v>
      </c>
      <c r="V44" s="176" t="str">
        <f t="shared" si="10"/>
        <v/>
      </c>
      <c r="W44" s="35" t="s">
        <v>68</v>
      </c>
      <c r="X44" s="28">
        <f t="shared" si="0"/>
        <v>0</v>
      </c>
      <c r="Z44" s="29" t="str">
        <f t="shared" si="1"/>
        <v/>
      </c>
      <c r="AA44" s="33" t="s">
        <v>66</v>
      </c>
      <c r="AB44" s="29" t="str">
        <f t="shared" si="2"/>
        <v/>
      </c>
      <c r="AC44" s="34" t="s">
        <v>67</v>
      </c>
      <c r="AD44" s="30"/>
      <c r="AE44" s="35" t="s">
        <v>68</v>
      </c>
      <c r="AF44" s="28">
        <f t="shared" si="11"/>
        <v>0</v>
      </c>
      <c r="AH44" s="29" t="str">
        <f t="shared" si="3"/>
        <v/>
      </c>
      <c r="AI44" s="33" t="s">
        <v>66</v>
      </c>
      <c r="AJ44" s="29" t="str">
        <f t="shared" si="4"/>
        <v/>
      </c>
      <c r="AK44" s="34" t="s">
        <v>67</v>
      </c>
      <c r="AL44" s="30"/>
      <c r="AM44" s="35" t="s">
        <v>68</v>
      </c>
      <c r="AN44" s="28">
        <f t="shared" si="12"/>
        <v>0</v>
      </c>
      <c r="AP44" s="28">
        <f t="shared" si="13"/>
        <v>0</v>
      </c>
      <c r="AQ44" s="28">
        <f t="shared" si="14"/>
        <v>0</v>
      </c>
    </row>
    <row r="45" spans="2:43" s="36" customFormat="1" ht="16.5" customHeight="1">
      <c r="B45" s="218"/>
      <c r="C45" s="32" t="s">
        <v>65</v>
      </c>
      <c r="D45" s="219"/>
      <c r="E45" s="33" t="s">
        <v>66</v>
      </c>
      <c r="F45" s="219"/>
      <c r="G45" s="34" t="s">
        <v>67</v>
      </c>
      <c r="H45" s="219"/>
      <c r="I45" s="35" t="s">
        <v>68</v>
      </c>
      <c r="J45" s="221" t="str">
        <f t="shared" si="5"/>
        <v/>
      </c>
      <c r="L45" s="28">
        <f t="shared" si="15"/>
        <v>0</v>
      </c>
      <c r="N45" s="29" t="str">
        <f t="shared" si="6"/>
        <v/>
      </c>
      <c r="O45" s="33" t="s">
        <v>66</v>
      </c>
      <c r="P45" s="29" t="str">
        <f t="shared" si="7"/>
        <v/>
      </c>
      <c r="R45" s="29" t="str">
        <f t="shared" si="8"/>
        <v/>
      </c>
      <c r="S45" s="33" t="s">
        <v>66</v>
      </c>
      <c r="T45" s="29" t="str">
        <f t="shared" si="9"/>
        <v/>
      </c>
      <c r="U45" s="34" t="s">
        <v>67</v>
      </c>
      <c r="V45" s="176" t="str">
        <f t="shared" si="10"/>
        <v/>
      </c>
      <c r="W45" s="35" t="s">
        <v>68</v>
      </c>
      <c r="X45" s="28">
        <f t="shared" si="0"/>
        <v>0</v>
      </c>
      <c r="Z45" s="29" t="str">
        <f t="shared" si="1"/>
        <v/>
      </c>
      <c r="AA45" s="33" t="s">
        <v>66</v>
      </c>
      <c r="AB45" s="29" t="str">
        <f t="shared" si="2"/>
        <v/>
      </c>
      <c r="AC45" s="34" t="s">
        <v>67</v>
      </c>
      <c r="AD45" s="30"/>
      <c r="AE45" s="35" t="s">
        <v>68</v>
      </c>
      <c r="AF45" s="28">
        <f t="shared" si="11"/>
        <v>0</v>
      </c>
      <c r="AH45" s="29" t="str">
        <f t="shared" si="3"/>
        <v/>
      </c>
      <c r="AI45" s="33" t="s">
        <v>66</v>
      </c>
      <c r="AJ45" s="29" t="str">
        <f t="shared" si="4"/>
        <v/>
      </c>
      <c r="AK45" s="34" t="s">
        <v>67</v>
      </c>
      <c r="AL45" s="30"/>
      <c r="AM45" s="35" t="s">
        <v>68</v>
      </c>
      <c r="AN45" s="28">
        <f t="shared" si="12"/>
        <v>0</v>
      </c>
      <c r="AP45" s="28">
        <f t="shared" si="13"/>
        <v>0</v>
      </c>
      <c r="AQ45" s="28">
        <f t="shared" si="14"/>
        <v>0</v>
      </c>
    </row>
    <row r="46" spans="2:43" s="36" customFormat="1" ht="16.5" customHeight="1">
      <c r="B46" s="218"/>
      <c r="C46" s="32" t="s">
        <v>65</v>
      </c>
      <c r="D46" s="219"/>
      <c r="E46" s="33" t="s">
        <v>66</v>
      </c>
      <c r="F46" s="219"/>
      <c r="G46" s="34" t="s">
        <v>67</v>
      </c>
      <c r="H46" s="219"/>
      <c r="I46" s="35" t="s">
        <v>68</v>
      </c>
      <c r="J46" s="221" t="str">
        <f t="shared" si="5"/>
        <v/>
      </c>
      <c r="L46" s="28">
        <f t="shared" si="15"/>
        <v>0</v>
      </c>
      <c r="N46" s="29" t="str">
        <f t="shared" si="6"/>
        <v/>
      </c>
      <c r="O46" s="33" t="s">
        <v>66</v>
      </c>
      <c r="P46" s="29" t="str">
        <f t="shared" si="7"/>
        <v/>
      </c>
      <c r="R46" s="29" t="str">
        <f t="shared" si="8"/>
        <v/>
      </c>
      <c r="S46" s="33" t="s">
        <v>66</v>
      </c>
      <c r="T46" s="29" t="str">
        <f t="shared" si="9"/>
        <v/>
      </c>
      <c r="U46" s="34" t="s">
        <v>67</v>
      </c>
      <c r="V46" s="176" t="str">
        <f t="shared" si="10"/>
        <v/>
      </c>
      <c r="W46" s="35" t="s">
        <v>68</v>
      </c>
      <c r="X46" s="28">
        <f t="shared" si="0"/>
        <v>0</v>
      </c>
      <c r="Z46" s="29" t="str">
        <f t="shared" si="1"/>
        <v/>
      </c>
      <c r="AA46" s="33" t="s">
        <v>66</v>
      </c>
      <c r="AB46" s="29" t="str">
        <f t="shared" si="2"/>
        <v/>
      </c>
      <c r="AC46" s="34" t="s">
        <v>67</v>
      </c>
      <c r="AD46" s="30"/>
      <c r="AE46" s="35" t="s">
        <v>68</v>
      </c>
      <c r="AF46" s="28">
        <f t="shared" si="11"/>
        <v>0</v>
      </c>
      <c r="AH46" s="29" t="str">
        <f t="shared" si="3"/>
        <v/>
      </c>
      <c r="AI46" s="33" t="s">
        <v>66</v>
      </c>
      <c r="AJ46" s="29" t="str">
        <f t="shared" si="4"/>
        <v/>
      </c>
      <c r="AK46" s="34" t="s">
        <v>67</v>
      </c>
      <c r="AL46" s="30"/>
      <c r="AM46" s="35" t="s">
        <v>68</v>
      </c>
      <c r="AN46" s="28">
        <f t="shared" si="12"/>
        <v>0</v>
      </c>
      <c r="AP46" s="28">
        <f t="shared" si="13"/>
        <v>0</v>
      </c>
      <c r="AQ46" s="28">
        <f t="shared" si="14"/>
        <v>0</v>
      </c>
    </row>
    <row r="47" spans="2:43" s="36" customFormat="1" ht="16.5" customHeight="1">
      <c r="B47" s="218"/>
      <c r="C47" s="32" t="s">
        <v>65</v>
      </c>
      <c r="D47" s="219"/>
      <c r="E47" s="33" t="s">
        <v>66</v>
      </c>
      <c r="F47" s="219"/>
      <c r="G47" s="34" t="s">
        <v>67</v>
      </c>
      <c r="H47" s="219"/>
      <c r="I47" s="35" t="s">
        <v>68</v>
      </c>
      <c r="J47" s="221" t="str">
        <f t="shared" si="5"/>
        <v/>
      </c>
      <c r="L47" s="28">
        <f t="shared" si="15"/>
        <v>0</v>
      </c>
      <c r="N47" s="29" t="str">
        <f t="shared" si="6"/>
        <v/>
      </c>
      <c r="O47" s="33" t="s">
        <v>66</v>
      </c>
      <c r="P47" s="29" t="str">
        <f t="shared" si="7"/>
        <v/>
      </c>
      <c r="R47" s="29" t="str">
        <f t="shared" si="8"/>
        <v/>
      </c>
      <c r="S47" s="33" t="s">
        <v>66</v>
      </c>
      <c r="T47" s="29" t="str">
        <f t="shared" si="9"/>
        <v/>
      </c>
      <c r="U47" s="34" t="s">
        <v>67</v>
      </c>
      <c r="V47" s="176" t="str">
        <f t="shared" si="10"/>
        <v/>
      </c>
      <c r="W47" s="35" t="s">
        <v>68</v>
      </c>
      <c r="X47" s="28">
        <f t="shared" si="0"/>
        <v>0</v>
      </c>
      <c r="Z47" s="29" t="str">
        <f t="shared" si="1"/>
        <v/>
      </c>
      <c r="AA47" s="33" t="s">
        <v>66</v>
      </c>
      <c r="AB47" s="29" t="str">
        <f t="shared" si="2"/>
        <v/>
      </c>
      <c r="AC47" s="34" t="s">
        <v>67</v>
      </c>
      <c r="AD47" s="30"/>
      <c r="AE47" s="35" t="s">
        <v>68</v>
      </c>
      <c r="AF47" s="28">
        <f t="shared" si="11"/>
        <v>0</v>
      </c>
      <c r="AH47" s="29" t="str">
        <f t="shared" si="3"/>
        <v/>
      </c>
      <c r="AI47" s="33" t="s">
        <v>66</v>
      </c>
      <c r="AJ47" s="29" t="str">
        <f t="shared" si="4"/>
        <v/>
      </c>
      <c r="AK47" s="34" t="s">
        <v>67</v>
      </c>
      <c r="AL47" s="30"/>
      <c r="AM47" s="35" t="s">
        <v>68</v>
      </c>
      <c r="AN47" s="28">
        <f t="shared" si="12"/>
        <v>0</v>
      </c>
      <c r="AP47" s="28">
        <f t="shared" si="13"/>
        <v>0</v>
      </c>
      <c r="AQ47" s="28">
        <f t="shared" si="14"/>
        <v>0</v>
      </c>
    </row>
    <row r="48" spans="2:43" s="36" customFormat="1" ht="16.5" customHeight="1">
      <c r="B48" s="218"/>
      <c r="C48" s="32" t="s">
        <v>65</v>
      </c>
      <c r="D48" s="219"/>
      <c r="E48" s="33" t="s">
        <v>66</v>
      </c>
      <c r="F48" s="219"/>
      <c r="G48" s="34" t="s">
        <v>67</v>
      </c>
      <c r="H48" s="219"/>
      <c r="I48" s="35" t="s">
        <v>68</v>
      </c>
      <c r="J48" s="221" t="str">
        <f t="shared" si="5"/>
        <v/>
      </c>
      <c r="L48" s="28">
        <f t="shared" si="15"/>
        <v>0</v>
      </c>
      <c r="N48" s="29" t="str">
        <f t="shared" si="6"/>
        <v/>
      </c>
      <c r="O48" s="33" t="s">
        <v>66</v>
      </c>
      <c r="P48" s="29" t="str">
        <f t="shared" si="7"/>
        <v/>
      </c>
      <c r="R48" s="29" t="str">
        <f t="shared" si="8"/>
        <v/>
      </c>
      <c r="S48" s="33" t="s">
        <v>66</v>
      </c>
      <c r="T48" s="29" t="str">
        <f t="shared" si="9"/>
        <v/>
      </c>
      <c r="U48" s="34" t="s">
        <v>67</v>
      </c>
      <c r="V48" s="176" t="str">
        <f t="shared" si="10"/>
        <v/>
      </c>
      <c r="W48" s="35" t="s">
        <v>68</v>
      </c>
      <c r="X48" s="28">
        <f t="shared" si="0"/>
        <v>0</v>
      </c>
      <c r="Z48" s="29" t="str">
        <f t="shared" si="1"/>
        <v/>
      </c>
      <c r="AA48" s="33" t="s">
        <v>66</v>
      </c>
      <c r="AB48" s="29" t="str">
        <f t="shared" si="2"/>
        <v/>
      </c>
      <c r="AC48" s="34" t="s">
        <v>67</v>
      </c>
      <c r="AD48" s="30"/>
      <c r="AE48" s="35" t="s">
        <v>68</v>
      </c>
      <c r="AF48" s="28">
        <f t="shared" si="11"/>
        <v>0</v>
      </c>
      <c r="AH48" s="29" t="str">
        <f t="shared" si="3"/>
        <v/>
      </c>
      <c r="AI48" s="33" t="s">
        <v>66</v>
      </c>
      <c r="AJ48" s="29" t="str">
        <f t="shared" si="4"/>
        <v/>
      </c>
      <c r="AK48" s="34" t="s">
        <v>67</v>
      </c>
      <c r="AL48" s="30"/>
      <c r="AM48" s="35" t="s">
        <v>68</v>
      </c>
      <c r="AN48" s="28">
        <f t="shared" si="12"/>
        <v>0</v>
      </c>
      <c r="AP48" s="28">
        <f t="shared" si="13"/>
        <v>0</v>
      </c>
      <c r="AQ48" s="28">
        <f t="shared" si="14"/>
        <v>0</v>
      </c>
    </row>
    <row r="49" spans="2:43" s="36" customFormat="1" ht="16.5" customHeight="1">
      <c r="B49" s="218"/>
      <c r="C49" s="32" t="s">
        <v>65</v>
      </c>
      <c r="D49" s="219"/>
      <c r="E49" s="33" t="s">
        <v>66</v>
      </c>
      <c r="F49" s="219"/>
      <c r="G49" s="34" t="s">
        <v>67</v>
      </c>
      <c r="H49" s="219"/>
      <c r="I49" s="35" t="s">
        <v>68</v>
      </c>
      <c r="J49" s="221" t="str">
        <f t="shared" si="5"/>
        <v/>
      </c>
      <c r="L49" s="28">
        <f t="shared" si="15"/>
        <v>0</v>
      </c>
      <c r="N49" s="29" t="str">
        <f t="shared" si="6"/>
        <v/>
      </c>
      <c r="O49" s="33" t="s">
        <v>66</v>
      </c>
      <c r="P49" s="29" t="str">
        <f t="shared" si="7"/>
        <v/>
      </c>
      <c r="R49" s="29" t="str">
        <f t="shared" si="8"/>
        <v/>
      </c>
      <c r="S49" s="33" t="s">
        <v>66</v>
      </c>
      <c r="T49" s="29" t="str">
        <f t="shared" si="9"/>
        <v/>
      </c>
      <c r="U49" s="34" t="s">
        <v>67</v>
      </c>
      <c r="V49" s="176" t="str">
        <f t="shared" si="10"/>
        <v/>
      </c>
      <c r="W49" s="35" t="s">
        <v>68</v>
      </c>
      <c r="X49" s="28">
        <f t="shared" si="0"/>
        <v>0</v>
      </c>
      <c r="Z49" s="29" t="str">
        <f t="shared" si="1"/>
        <v/>
      </c>
      <c r="AA49" s="33" t="s">
        <v>66</v>
      </c>
      <c r="AB49" s="29" t="str">
        <f t="shared" si="2"/>
        <v/>
      </c>
      <c r="AC49" s="34" t="s">
        <v>67</v>
      </c>
      <c r="AD49" s="30"/>
      <c r="AE49" s="35" t="s">
        <v>68</v>
      </c>
      <c r="AF49" s="28">
        <f t="shared" si="11"/>
        <v>0</v>
      </c>
      <c r="AH49" s="29" t="str">
        <f t="shared" si="3"/>
        <v/>
      </c>
      <c r="AI49" s="33" t="s">
        <v>66</v>
      </c>
      <c r="AJ49" s="29" t="str">
        <f t="shared" si="4"/>
        <v/>
      </c>
      <c r="AK49" s="34" t="s">
        <v>67</v>
      </c>
      <c r="AL49" s="30"/>
      <c r="AM49" s="35" t="s">
        <v>68</v>
      </c>
      <c r="AN49" s="28">
        <f t="shared" si="12"/>
        <v>0</v>
      </c>
      <c r="AP49" s="28">
        <f t="shared" si="13"/>
        <v>0</v>
      </c>
      <c r="AQ49" s="28">
        <f t="shared" si="14"/>
        <v>0</v>
      </c>
    </row>
    <row r="50" spans="2:43" s="36" customFormat="1" ht="16.5" customHeight="1">
      <c r="B50" s="218"/>
      <c r="C50" s="32" t="s">
        <v>65</v>
      </c>
      <c r="D50" s="219"/>
      <c r="E50" s="33" t="s">
        <v>66</v>
      </c>
      <c r="F50" s="219"/>
      <c r="G50" s="34" t="s">
        <v>67</v>
      </c>
      <c r="H50" s="219"/>
      <c r="I50" s="35" t="s">
        <v>68</v>
      </c>
      <c r="J50" s="221" t="str">
        <f t="shared" si="5"/>
        <v/>
      </c>
      <c r="L50" s="28">
        <f t="shared" si="15"/>
        <v>0</v>
      </c>
      <c r="N50" s="29" t="str">
        <f t="shared" si="6"/>
        <v/>
      </c>
      <c r="O50" s="33" t="s">
        <v>66</v>
      </c>
      <c r="P50" s="29" t="str">
        <f t="shared" si="7"/>
        <v/>
      </c>
      <c r="R50" s="29" t="str">
        <f t="shared" si="8"/>
        <v/>
      </c>
      <c r="S50" s="33" t="s">
        <v>66</v>
      </c>
      <c r="T50" s="29" t="str">
        <f t="shared" si="9"/>
        <v/>
      </c>
      <c r="U50" s="34" t="s">
        <v>67</v>
      </c>
      <c r="V50" s="176" t="str">
        <f t="shared" si="10"/>
        <v/>
      </c>
      <c r="W50" s="35" t="s">
        <v>68</v>
      </c>
      <c r="X50" s="28">
        <f t="shared" si="0"/>
        <v>0</v>
      </c>
      <c r="Z50" s="29" t="str">
        <f t="shared" si="1"/>
        <v/>
      </c>
      <c r="AA50" s="33" t="s">
        <v>66</v>
      </c>
      <c r="AB50" s="29" t="str">
        <f t="shared" si="2"/>
        <v/>
      </c>
      <c r="AC50" s="34" t="s">
        <v>67</v>
      </c>
      <c r="AD50" s="30"/>
      <c r="AE50" s="35" t="s">
        <v>68</v>
      </c>
      <c r="AF50" s="28">
        <f t="shared" si="11"/>
        <v>0</v>
      </c>
      <c r="AH50" s="29" t="str">
        <f t="shared" si="3"/>
        <v/>
      </c>
      <c r="AI50" s="33" t="s">
        <v>66</v>
      </c>
      <c r="AJ50" s="29" t="str">
        <f t="shared" si="4"/>
        <v/>
      </c>
      <c r="AK50" s="34" t="s">
        <v>67</v>
      </c>
      <c r="AL50" s="30"/>
      <c r="AM50" s="35" t="s">
        <v>68</v>
      </c>
      <c r="AN50" s="28">
        <f t="shared" si="12"/>
        <v>0</v>
      </c>
      <c r="AP50" s="28">
        <f t="shared" si="13"/>
        <v>0</v>
      </c>
      <c r="AQ50" s="28">
        <f t="shared" si="14"/>
        <v>0</v>
      </c>
    </row>
    <row r="51" spans="2:43" s="36" customFormat="1" ht="16.5" customHeight="1">
      <c r="B51" s="218"/>
      <c r="C51" s="32" t="s">
        <v>65</v>
      </c>
      <c r="D51" s="220"/>
      <c r="E51" s="33" t="s">
        <v>66</v>
      </c>
      <c r="F51" s="220"/>
      <c r="G51" s="34" t="s">
        <v>67</v>
      </c>
      <c r="H51" s="220"/>
      <c r="I51" s="35" t="s">
        <v>68</v>
      </c>
      <c r="J51" s="221" t="str">
        <f t="shared" si="5"/>
        <v/>
      </c>
      <c r="L51" s="28">
        <f t="shared" si="15"/>
        <v>0</v>
      </c>
      <c r="N51" s="29" t="str">
        <f t="shared" si="6"/>
        <v/>
      </c>
      <c r="O51" s="33" t="s">
        <v>66</v>
      </c>
      <c r="P51" s="29" t="str">
        <f t="shared" si="7"/>
        <v/>
      </c>
      <c r="R51" s="29" t="str">
        <f t="shared" si="8"/>
        <v/>
      </c>
      <c r="S51" s="33" t="s">
        <v>66</v>
      </c>
      <c r="T51" s="29" t="str">
        <f t="shared" si="9"/>
        <v/>
      </c>
      <c r="U51" s="34" t="s">
        <v>67</v>
      </c>
      <c r="V51" s="176" t="str">
        <f t="shared" si="10"/>
        <v/>
      </c>
      <c r="W51" s="35" t="s">
        <v>68</v>
      </c>
      <c r="X51" s="28">
        <f t="shared" si="0"/>
        <v>0</v>
      </c>
      <c r="Z51" s="29" t="str">
        <f t="shared" si="1"/>
        <v/>
      </c>
      <c r="AA51" s="33" t="s">
        <v>66</v>
      </c>
      <c r="AB51" s="29" t="str">
        <f t="shared" si="2"/>
        <v/>
      </c>
      <c r="AC51" s="34" t="s">
        <v>67</v>
      </c>
      <c r="AD51" s="37"/>
      <c r="AE51" s="35" t="s">
        <v>68</v>
      </c>
      <c r="AF51" s="28">
        <f t="shared" si="11"/>
        <v>0</v>
      </c>
      <c r="AH51" s="29" t="str">
        <f t="shared" si="3"/>
        <v/>
      </c>
      <c r="AI51" s="33" t="s">
        <v>66</v>
      </c>
      <c r="AJ51" s="29" t="str">
        <f t="shared" si="4"/>
        <v/>
      </c>
      <c r="AK51" s="34" t="s">
        <v>67</v>
      </c>
      <c r="AL51" s="30"/>
      <c r="AM51" s="35" t="s">
        <v>68</v>
      </c>
      <c r="AN51" s="28">
        <f t="shared" si="12"/>
        <v>0</v>
      </c>
      <c r="AP51" s="28">
        <f t="shared" si="13"/>
        <v>0</v>
      </c>
      <c r="AQ51" s="28">
        <f t="shared" si="14"/>
        <v>0</v>
      </c>
    </row>
    <row r="52" spans="2:43" s="36" customFormat="1" ht="16.5" customHeight="1">
      <c r="B52" s="218"/>
      <c r="C52" s="32" t="s">
        <v>65</v>
      </c>
      <c r="D52" s="219"/>
      <c r="E52" s="33" t="s">
        <v>66</v>
      </c>
      <c r="F52" s="219"/>
      <c r="G52" s="34" t="s">
        <v>67</v>
      </c>
      <c r="H52" s="219"/>
      <c r="I52" s="35" t="s">
        <v>68</v>
      </c>
      <c r="J52" s="221" t="str">
        <f t="shared" si="5"/>
        <v/>
      </c>
      <c r="L52" s="28">
        <f t="shared" si="15"/>
        <v>0</v>
      </c>
      <c r="N52" s="29" t="str">
        <f t="shared" si="6"/>
        <v/>
      </c>
      <c r="O52" s="33" t="s">
        <v>66</v>
      </c>
      <c r="P52" s="29" t="str">
        <f t="shared" si="7"/>
        <v/>
      </c>
      <c r="R52" s="29" t="str">
        <f t="shared" si="8"/>
        <v/>
      </c>
      <c r="S52" s="33" t="s">
        <v>66</v>
      </c>
      <c r="T52" s="29" t="str">
        <f t="shared" si="9"/>
        <v/>
      </c>
      <c r="U52" s="34" t="s">
        <v>67</v>
      </c>
      <c r="V52" s="176" t="str">
        <f t="shared" si="10"/>
        <v/>
      </c>
      <c r="W52" s="35" t="s">
        <v>68</v>
      </c>
      <c r="X52" s="28">
        <f t="shared" si="0"/>
        <v>0</v>
      </c>
      <c r="Z52" s="29" t="str">
        <f t="shared" si="1"/>
        <v/>
      </c>
      <c r="AA52" s="33" t="s">
        <v>66</v>
      </c>
      <c r="AB52" s="29" t="str">
        <f t="shared" si="2"/>
        <v/>
      </c>
      <c r="AC52" s="34" t="s">
        <v>67</v>
      </c>
      <c r="AD52" s="30"/>
      <c r="AE52" s="35" t="s">
        <v>68</v>
      </c>
      <c r="AF52" s="28">
        <f t="shared" si="11"/>
        <v>0</v>
      </c>
      <c r="AH52" s="29" t="str">
        <f t="shared" si="3"/>
        <v/>
      </c>
      <c r="AI52" s="33" t="s">
        <v>66</v>
      </c>
      <c r="AJ52" s="29" t="str">
        <f t="shared" si="4"/>
        <v/>
      </c>
      <c r="AK52" s="34" t="s">
        <v>67</v>
      </c>
      <c r="AL52" s="30"/>
      <c r="AM52" s="35" t="s">
        <v>68</v>
      </c>
      <c r="AN52" s="28">
        <f t="shared" si="12"/>
        <v>0</v>
      </c>
      <c r="AP52" s="28">
        <f t="shared" si="13"/>
        <v>0</v>
      </c>
      <c r="AQ52" s="28">
        <f t="shared" si="14"/>
        <v>0</v>
      </c>
    </row>
    <row r="53" spans="2:43" s="36" customFormat="1" ht="16.5" customHeight="1">
      <c r="B53" s="218"/>
      <c r="C53" s="32" t="s">
        <v>65</v>
      </c>
      <c r="D53" s="219"/>
      <c r="E53" s="33" t="s">
        <v>66</v>
      </c>
      <c r="F53" s="219"/>
      <c r="G53" s="34" t="s">
        <v>67</v>
      </c>
      <c r="H53" s="219"/>
      <c r="I53" s="35" t="s">
        <v>68</v>
      </c>
      <c r="J53" s="221" t="str">
        <f t="shared" si="5"/>
        <v/>
      </c>
      <c r="L53" s="28">
        <f t="shared" si="15"/>
        <v>0</v>
      </c>
      <c r="N53" s="29" t="str">
        <f t="shared" si="6"/>
        <v/>
      </c>
      <c r="O53" s="33" t="s">
        <v>66</v>
      </c>
      <c r="P53" s="29" t="str">
        <f t="shared" si="7"/>
        <v/>
      </c>
      <c r="R53" s="29" t="str">
        <f t="shared" si="8"/>
        <v/>
      </c>
      <c r="S53" s="33" t="s">
        <v>66</v>
      </c>
      <c r="T53" s="29" t="str">
        <f t="shared" si="9"/>
        <v/>
      </c>
      <c r="U53" s="34" t="s">
        <v>67</v>
      </c>
      <c r="V53" s="176" t="str">
        <f t="shared" si="10"/>
        <v/>
      </c>
      <c r="W53" s="35" t="s">
        <v>68</v>
      </c>
      <c r="X53" s="28">
        <f t="shared" si="0"/>
        <v>0</v>
      </c>
      <c r="Z53" s="29" t="str">
        <f t="shared" si="1"/>
        <v/>
      </c>
      <c r="AA53" s="33" t="s">
        <v>66</v>
      </c>
      <c r="AB53" s="29" t="str">
        <f t="shared" si="2"/>
        <v/>
      </c>
      <c r="AC53" s="34" t="s">
        <v>67</v>
      </c>
      <c r="AD53" s="30"/>
      <c r="AE53" s="35" t="s">
        <v>68</v>
      </c>
      <c r="AF53" s="28">
        <f t="shared" si="11"/>
        <v>0</v>
      </c>
      <c r="AH53" s="29" t="str">
        <f t="shared" si="3"/>
        <v/>
      </c>
      <c r="AI53" s="33" t="s">
        <v>66</v>
      </c>
      <c r="AJ53" s="29" t="str">
        <f t="shared" si="4"/>
        <v/>
      </c>
      <c r="AK53" s="34" t="s">
        <v>67</v>
      </c>
      <c r="AL53" s="30"/>
      <c r="AM53" s="35" t="s">
        <v>68</v>
      </c>
      <c r="AN53" s="28">
        <f t="shared" si="12"/>
        <v>0</v>
      </c>
      <c r="AP53" s="28">
        <f t="shared" si="13"/>
        <v>0</v>
      </c>
      <c r="AQ53" s="28">
        <f t="shared" si="14"/>
        <v>0</v>
      </c>
    </row>
    <row r="54" spans="2:43" s="36" customFormat="1" ht="16.5" customHeight="1">
      <c r="B54" s="218"/>
      <c r="C54" s="32" t="s">
        <v>65</v>
      </c>
      <c r="D54" s="220"/>
      <c r="E54" s="33" t="s">
        <v>66</v>
      </c>
      <c r="F54" s="220"/>
      <c r="G54" s="34" t="s">
        <v>67</v>
      </c>
      <c r="H54" s="220"/>
      <c r="I54" s="35" t="s">
        <v>68</v>
      </c>
      <c r="J54" s="221" t="str">
        <f t="shared" si="5"/>
        <v/>
      </c>
      <c r="L54" s="28">
        <f t="shared" si="15"/>
        <v>0</v>
      </c>
      <c r="N54" s="29" t="str">
        <f t="shared" si="6"/>
        <v/>
      </c>
      <c r="O54" s="33" t="s">
        <v>66</v>
      </c>
      <c r="P54" s="29" t="str">
        <f t="shared" si="7"/>
        <v/>
      </c>
      <c r="R54" s="29" t="str">
        <f t="shared" si="8"/>
        <v/>
      </c>
      <c r="S54" s="33" t="s">
        <v>66</v>
      </c>
      <c r="T54" s="29" t="str">
        <f t="shared" si="9"/>
        <v/>
      </c>
      <c r="U54" s="34" t="s">
        <v>67</v>
      </c>
      <c r="V54" s="176" t="str">
        <f t="shared" si="10"/>
        <v/>
      </c>
      <c r="W54" s="35" t="s">
        <v>68</v>
      </c>
      <c r="X54" s="28">
        <f t="shared" si="0"/>
        <v>0</v>
      </c>
      <c r="Z54" s="29" t="str">
        <f t="shared" si="1"/>
        <v/>
      </c>
      <c r="AA54" s="33" t="s">
        <v>66</v>
      </c>
      <c r="AB54" s="29" t="str">
        <f t="shared" si="2"/>
        <v/>
      </c>
      <c r="AC54" s="34" t="s">
        <v>67</v>
      </c>
      <c r="AD54" s="37"/>
      <c r="AE54" s="35" t="s">
        <v>68</v>
      </c>
      <c r="AF54" s="28">
        <f t="shared" si="11"/>
        <v>0</v>
      </c>
      <c r="AH54" s="29" t="str">
        <f t="shared" si="3"/>
        <v/>
      </c>
      <c r="AI54" s="33" t="s">
        <v>66</v>
      </c>
      <c r="AJ54" s="29" t="str">
        <f t="shared" si="4"/>
        <v/>
      </c>
      <c r="AK54" s="34" t="s">
        <v>67</v>
      </c>
      <c r="AL54" s="30"/>
      <c r="AM54" s="35" t="s">
        <v>68</v>
      </c>
      <c r="AN54" s="28">
        <f t="shared" si="12"/>
        <v>0</v>
      </c>
      <c r="AP54" s="28">
        <f t="shared" si="13"/>
        <v>0</v>
      </c>
      <c r="AQ54" s="28">
        <f t="shared" si="14"/>
        <v>0</v>
      </c>
    </row>
    <row r="55" spans="2:43" ht="16.5" customHeight="1">
      <c r="B55" s="38" t="s">
        <v>69</v>
      </c>
      <c r="C55" s="24" t="s">
        <v>70</v>
      </c>
      <c r="D55" s="39"/>
      <c r="E55" s="40"/>
      <c r="F55" s="40"/>
      <c r="G55" s="40"/>
      <c r="H55" s="40"/>
      <c r="I55" s="40"/>
      <c r="J55" s="40"/>
      <c r="K55" s="40"/>
      <c r="L55" s="41" t="s">
        <v>104</v>
      </c>
      <c r="N55" s="39"/>
      <c r="O55" s="40"/>
      <c r="P55" s="42"/>
      <c r="R55" s="43"/>
      <c r="S55" s="44"/>
      <c r="T55" s="44"/>
      <c r="U55" s="44"/>
      <c r="V55" s="44"/>
      <c r="W55" s="44"/>
      <c r="X55" s="41" t="s">
        <v>104</v>
      </c>
      <c r="Z55" s="39"/>
      <c r="AA55" s="40"/>
      <c r="AB55" s="40"/>
      <c r="AC55" s="40"/>
      <c r="AD55" s="40"/>
      <c r="AE55" s="40"/>
      <c r="AF55" s="41" t="s">
        <v>104</v>
      </c>
      <c r="AH55" s="39"/>
      <c r="AI55" s="40"/>
      <c r="AJ55" s="40"/>
      <c r="AK55" s="40"/>
      <c r="AL55" s="40"/>
      <c r="AM55" s="40"/>
      <c r="AN55" s="41" t="s">
        <v>104</v>
      </c>
      <c r="AP55" s="41" t="s">
        <v>104</v>
      </c>
      <c r="AQ55" s="28"/>
    </row>
    <row r="56" spans="2:43" ht="8.1" customHeight="1"/>
    <row r="57" spans="2:43" ht="15" customHeight="1">
      <c r="B57" s="45" t="s">
        <v>71</v>
      </c>
      <c r="C57" s="46"/>
    </row>
    <row r="58" spans="2:43" ht="15" customHeight="1">
      <c r="B58" s="47" t="s">
        <v>72</v>
      </c>
      <c r="C58" s="46"/>
    </row>
    <row r="59" spans="2:43" ht="15" customHeight="1">
      <c r="B59" s="47"/>
      <c r="C59" s="46"/>
    </row>
    <row r="60" spans="2:43" ht="15" customHeight="1">
      <c r="B60" s="47"/>
      <c r="C60" s="46"/>
    </row>
  </sheetData>
  <sheetProtection formatRows="0" insertRows="0" deleteRows="0" selectLockedCells="1"/>
  <mergeCells count="13">
    <mergeCell ref="AH9:AN9"/>
    <mergeCell ref="G10:I10"/>
    <mergeCell ref="U10:W10"/>
    <mergeCell ref="AC10:AE10"/>
    <mergeCell ref="AK10:AM10"/>
    <mergeCell ref="Z9:AF9"/>
    <mergeCell ref="B1:D1"/>
    <mergeCell ref="V1:X1"/>
    <mergeCell ref="D9:L9"/>
    <mergeCell ref="N9:P9"/>
    <mergeCell ref="R9:X9"/>
    <mergeCell ref="J4:L4"/>
    <mergeCell ref="C4:G4"/>
  </mergeCells>
  <phoneticPr fontId="23"/>
  <conditionalFormatting sqref="D6">
    <cfRule type="cellIs" dxfId="10" priority="2" operator="equal">
      <formula>""</formula>
    </cfRule>
  </conditionalFormatting>
  <conditionalFormatting sqref="D11">
    <cfRule type="cellIs" dxfId="9" priority="12" operator="equal">
      <formula>""</formula>
    </cfRule>
  </conditionalFormatting>
  <conditionalFormatting sqref="F6">
    <cfRule type="expression" dxfId="8" priority="1">
      <formula>AND($D6&lt;&gt;"",F6="")</formula>
    </cfRule>
  </conditionalFormatting>
  <conditionalFormatting sqref="F11:F38">
    <cfRule type="expression" dxfId="7" priority="11">
      <formula>AND($D11&lt;&gt;"",F11="")</formula>
    </cfRule>
  </conditionalFormatting>
  <conditionalFormatting sqref="H11:H38">
    <cfRule type="expression" dxfId="6" priority="9">
      <formula>AND($D11&lt;&gt;"",H11="")</formula>
    </cfRule>
    <cfRule type="expression" dxfId="5" priority="10">
      <formula>AND(H11&lt;&gt;"",L11&lt;=0)</formula>
    </cfRule>
  </conditionalFormatting>
  <conditionalFormatting sqref="J11:J54">
    <cfRule type="expression" dxfId="4" priority="8">
      <formula>AND($D11&lt;&gt;"",J11="")</formula>
    </cfRule>
  </conditionalFormatting>
  <conditionalFormatting sqref="L11:L55 X11:X55 AF11:AF55 AN11:AN55">
    <cfRule type="cellIs" dxfId="3" priority="14" operator="equal">
      <formula>0</formula>
    </cfRule>
  </conditionalFormatting>
  <conditionalFormatting sqref="AP11:AQ55">
    <cfRule type="cellIs" dxfId="2" priority="13" operator="equal">
      <formula>0</formula>
    </cfRule>
  </conditionalFormatting>
  <dataValidations count="1">
    <dataValidation allowBlank="1" showInputMessage="1" sqref="K1:XFD1048576 J55:J1048576 J1:J10 A1:B1048576 C4 C1:I3 C5:I1048576 H4:I4"/>
  </dataValidations>
  <printOptions horizontalCentered="1"/>
  <pageMargins left="0.19685039370078741" right="0.19685039370078741" top="0.39370078740157483" bottom="0.19685039370078741" header="0.31496062992125984" footer="0.31496062992125984"/>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03"/>
  <sheetViews>
    <sheetView view="pageBreakPreview" zoomScale="112" zoomScaleNormal="100" zoomScaleSheetLayoutView="112" workbookViewId="0">
      <selection activeCell="E13" sqref="E13"/>
    </sheetView>
  </sheetViews>
  <sheetFormatPr defaultColWidth="9" defaultRowHeight="13.5"/>
  <cols>
    <col min="1" max="1" width="1.875" style="14" customWidth="1"/>
    <col min="2" max="2" width="5.5" bestFit="1" customWidth="1"/>
    <col min="3" max="3" width="22.25" bestFit="1" customWidth="1"/>
    <col min="4" max="4" width="15.125" bestFit="1" customWidth="1"/>
    <col min="5" max="5" width="24.875" customWidth="1"/>
    <col min="6" max="6" width="2" style="14" customWidth="1"/>
    <col min="7" max="7" width="8.375" customWidth="1"/>
    <col min="8" max="8" width="23.75" bestFit="1" customWidth="1"/>
    <col min="9" max="9" width="5.5" customWidth="1"/>
    <col min="10" max="10" width="18.75" bestFit="1" customWidth="1"/>
    <col min="11" max="11" width="6" bestFit="1" customWidth="1"/>
    <col min="12" max="12" width="7" customWidth="1"/>
    <col min="13" max="13" width="22.25" bestFit="1" customWidth="1"/>
    <col min="14" max="14" width="23.75" bestFit="1" customWidth="1"/>
    <col min="15" max="15" width="4.5" customWidth="1"/>
    <col min="16" max="16" width="22.25" bestFit="1" customWidth="1"/>
    <col min="17" max="17" width="23.75" bestFit="1" customWidth="1"/>
    <col min="18" max="18" width="4.5" customWidth="1"/>
    <col min="19" max="19" width="22.25" bestFit="1" customWidth="1"/>
    <col min="20" max="20" width="23.75" bestFit="1" customWidth="1"/>
    <col min="21" max="21" width="4.5" customWidth="1"/>
    <col min="22" max="22" width="22.25" bestFit="1" customWidth="1"/>
    <col min="23" max="23" width="23.75" bestFit="1" customWidth="1"/>
    <col min="24" max="24" width="4.5" customWidth="1"/>
    <col min="25" max="25" width="22.25" bestFit="1" customWidth="1"/>
    <col min="26" max="26" width="23.75" bestFit="1" customWidth="1"/>
    <col min="27" max="27" width="4.5" customWidth="1"/>
    <col min="28" max="28" width="22.25" bestFit="1" customWidth="1"/>
    <col min="29" max="29" width="23.75" bestFit="1" customWidth="1"/>
  </cols>
  <sheetData>
    <row r="1" spans="2:12" ht="14.25" thickBot="1">
      <c r="B1" s="14"/>
      <c r="C1" s="14"/>
      <c r="D1" s="14"/>
      <c r="E1" s="14"/>
    </row>
    <row r="2" spans="2:12" ht="15" thickTop="1" thickBot="1">
      <c r="B2" s="66"/>
      <c r="C2" s="67" t="s">
        <v>134</v>
      </c>
      <c r="D2" s="67" t="s">
        <v>133</v>
      </c>
      <c r="E2" s="68"/>
      <c r="H2" s="69" t="s">
        <v>135</v>
      </c>
      <c r="I2" s="70"/>
      <c r="J2" s="71" t="s">
        <v>121</v>
      </c>
      <c r="K2" s="71" t="s">
        <v>122</v>
      </c>
      <c r="L2" s="51"/>
    </row>
    <row r="3" spans="2:12">
      <c r="B3" s="72">
        <v>1</v>
      </c>
      <c r="C3" s="73" t="e">
        <f t="shared" ref="C3:C66" si="0">VLOOKUP(B3,$I:$K,2,FALSE)</f>
        <v>#N/A</v>
      </c>
      <c r="D3" s="73" t="e">
        <f t="shared" ref="D3:D66" si="1">VLOOKUP(B3,$I:$K,3,FALSE)</f>
        <v>#N/A</v>
      </c>
      <c r="E3" s="74" t="e">
        <f>SUMIF($C:$C,C3,$D:$D)</f>
        <v>#N/A</v>
      </c>
      <c r="F3" s="81"/>
      <c r="H3" s="52" t="s">
        <v>123</v>
      </c>
      <c r="I3" s="53">
        <f>IF(J3=0,I2,I2+1)</f>
        <v>0</v>
      </c>
      <c r="J3" s="53">
        <f>'事業所名を入力してください！'!$F23</f>
        <v>0</v>
      </c>
      <c r="K3" s="53">
        <f>IF(OR('事業所名を入力してください！'!$B23="管理者",'事業所名を入力してください！'!$B23="サービス管理責任者"),0,'事業所名を入力してください！'!$AN23)</f>
        <v>0</v>
      </c>
    </row>
    <row r="4" spans="2:12">
      <c r="B4" s="75">
        <v>2</v>
      </c>
      <c r="C4" s="76" t="e">
        <f t="shared" si="0"/>
        <v>#N/A</v>
      </c>
      <c r="D4" s="76" t="e">
        <f t="shared" si="1"/>
        <v>#N/A</v>
      </c>
      <c r="E4" s="77" t="e">
        <f t="shared" ref="E4:E67" si="2">SUMIF($C:$C,C4,$D:$D)</f>
        <v>#N/A</v>
      </c>
      <c r="F4" s="81"/>
      <c r="H4" s="54"/>
      <c r="I4" s="53">
        <f t="shared" ref="I4:I68" si="3">IF(J4=0,I3,I3+1)</f>
        <v>0</v>
      </c>
      <c r="J4" s="53">
        <f>'事業所名を入力してください！'!$F24</f>
        <v>0</v>
      </c>
      <c r="K4" s="53">
        <f>IF(OR('事業所名を入力してください！'!$B24="管理者",'事業所名を入力してください！'!$B24="サービス管理責任者"),0,'事業所名を入力してください！'!$AN24)</f>
        <v>0</v>
      </c>
    </row>
    <row r="5" spans="2:12">
      <c r="B5" s="75">
        <v>3</v>
      </c>
      <c r="C5" s="76" t="e">
        <f t="shared" si="0"/>
        <v>#N/A</v>
      </c>
      <c r="D5" s="76" t="e">
        <f t="shared" si="1"/>
        <v>#N/A</v>
      </c>
      <c r="E5" s="77" t="e">
        <f t="shared" si="2"/>
        <v>#N/A</v>
      </c>
      <c r="F5" s="81"/>
      <c r="H5" s="54"/>
      <c r="I5" s="53">
        <f t="shared" si="3"/>
        <v>0</v>
      </c>
      <c r="J5" s="53">
        <f>'事業所名を入力してください！'!$F25</f>
        <v>0</v>
      </c>
      <c r="K5" s="53">
        <f>IF(OR('事業所名を入力してください！'!$B25="管理者",'事業所名を入力してください！'!$B25="サービス管理責任者"),0,'事業所名を入力してください！'!$AN25)</f>
        <v>0</v>
      </c>
    </row>
    <row r="6" spans="2:12">
      <c r="B6" s="75">
        <v>4</v>
      </c>
      <c r="C6" s="76" t="e">
        <f t="shared" si="0"/>
        <v>#N/A</v>
      </c>
      <c r="D6" s="76" t="e">
        <f t="shared" si="1"/>
        <v>#N/A</v>
      </c>
      <c r="E6" s="77" t="e">
        <f t="shared" si="2"/>
        <v>#N/A</v>
      </c>
      <c r="F6" s="81"/>
      <c r="H6" s="54"/>
      <c r="I6" s="53">
        <f t="shared" si="3"/>
        <v>0</v>
      </c>
      <c r="J6" s="53">
        <f>'事業所名を入力してください！'!$F26</f>
        <v>0</v>
      </c>
      <c r="K6" s="53">
        <f>IF(OR('事業所名を入力してください！'!$B26="管理者",'事業所名を入力してください！'!$B26="サービス管理責任者"),0,'事業所名を入力してください！'!$AN26)</f>
        <v>0</v>
      </c>
    </row>
    <row r="7" spans="2:12">
      <c r="B7" s="75">
        <v>5</v>
      </c>
      <c r="C7" s="76" t="e">
        <f t="shared" si="0"/>
        <v>#N/A</v>
      </c>
      <c r="D7" s="76" t="e">
        <f t="shared" si="1"/>
        <v>#N/A</v>
      </c>
      <c r="E7" s="77" t="e">
        <f t="shared" si="2"/>
        <v>#N/A</v>
      </c>
      <c r="F7" s="81"/>
      <c r="H7" s="54"/>
      <c r="I7" s="53">
        <f t="shared" si="3"/>
        <v>0</v>
      </c>
      <c r="J7" s="53">
        <f>'事業所名を入力してください！'!$F27</f>
        <v>0</v>
      </c>
      <c r="K7" s="53">
        <f>IF(OR('事業所名を入力してください！'!$B27="管理者",'事業所名を入力してください！'!$B27="サービス管理責任者"),0,'事業所名を入力してください！'!$AN27)</f>
        <v>0</v>
      </c>
    </row>
    <row r="8" spans="2:12">
      <c r="B8" s="75">
        <v>6</v>
      </c>
      <c r="C8" s="76" t="e">
        <f t="shared" si="0"/>
        <v>#N/A</v>
      </c>
      <c r="D8" s="76" t="e">
        <f t="shared" si="1"/>
        <v>#N/A</v>
      </c>
      <c r="E8" s="77" t="e">
        <f t="shared" si="2"/>
        <v>#N/A</v>
      </c>
      <c r="F8" s="81"/>
      <c r="H8" s="54"/>
      <c r="I8" s="53">
        <f t="shared" si="3"/>
        <v>0</v>
      </c>
      <c r="J8" s="53">
        <f>'事業所名を入力してください！'!$F28</f>
        <v>0</v>
      </c>
      <c r="K8" s="53">
        <f>IF(OR('事業所名を入力してください！'!$B28="管理者",'事業所名を入力してください！'!$B28="サービス管理責任者"),0,'事業所名を入力してください！'!$AN28)</f>
        <v>0</v>
      </c>
    </row>
    <row r="9" spans="2:12">
      <c r="B9" s="75">
        <v>7</v>
      </c>
      <c r="C9" s="76" t="e">
        <f t="shared" si="0"/>
        <v>#N/A</v>
      </c>
      <c r="D9" s="76" t="e">
        <f t="shared" si="1"/>
        <v>#N/A</v>
      </c>
      <c r="E9" s="77" t="e">
        <f t="shared" si="2"/>
        <v>#N/A</v>
      </c>
      <c r="F9" s="81"/>
      <c r="H9" s="54"/>
      <c r="I9" s="53">
        <f t="shared" si="3"/>
        <v>0</v>
      </c>
      <c r="J9" s="53">
        <f>'事業所名を入力してください！'!$F29</f>
        <v>0</v>
      </c>
      <c r="K9" s="53">
        <f>IF(OR('事業所名を入力してください！'!$B29="管理者",'事業所名を入力してください！'!$B29="サービス管理責任者"),0,'事業所名を入力してください！'!$AN29)</f>
        <v>0</v>
      </c>
    </row>
    <row r="10" spans="2:12">
      <c r="B10" s="75">
        <v>8</v>
      </c>
      <c r="C10" s="76" t="e">
        <f t="shared" si="0"/>
        <v>#N/A</v>
      </c>
      <c r="D10" s="76" t="e">
        <f t="shared" si="1"/>
        <v>#N/A</v>
      </c>
      <c r="E10" s="77" t="e">
        <f t="shared" si="2"/>
        <v>#N/A</v>
      </c>
      <c r="F10" s="81"/>
      <c r="H10" s="54"/>
      <c r="I10" s="53">
        <f t="shared" si="3"/>
        <v>0</v>
      </c>
      <c r="J10" s="53">
        <f>'事業所名を入力してください！'!$F30</f>
        <v>0</v>
      </c>
      <c r="K10" s="53">
        <f>IF(OR('事業所名を入力してください！'!$B30="管理者",'事業所名を入力してください！'!$B30="サービス管理責任者"),0,'事業所名を入力してください！'!$AN30)</f>
        <v>0</v>
      </c>
    </row>
    <row r="11" spans="2:12">
      <c r="B11" s="75">
        <v>9</v>
      </c>
      <c r="C11" s="76" t="e">
        <f t="shared" si="0"/>
        <v>#N/A</v>
      </c>
      <c r="D11" s="76" t="e">
        <f t="shared" si="1"/>
        <v>#N/A</v>
      </c>
      <c r="E11" s="77" t="e">
        <f t="shared" si="2"/>
        <v>#N/A</v>
      </c>
      <c r="F11" s="81"/>
      <c r="H11" s="54"/>
      <c r="I11" s="53">
        <f t="shared" si="3"/>
        <v>0</v>
      </c>
      <c r="J11" s="53">
        <f>'事業所名を入力してください！'!$F31</f>
        <v>0</v>
      </c>
      <c r="K11" s="53">
        <f>IF(OR('事業所名を入力してください！'!$B31="管理者",'事業所名を入力してください！'!$B31="サービス管理責任者"),0,'事業所名を入力してください！'!$AN31)</f>
        <v>0</v>
      </c>
    </row>
    <row r="12" spans="2:12">
      <c r="B12" s="75">
        <v>10</v>
      </c>
      <c r="C12" s="76" t="e">
        <f t="shared" si="0"/>
        <v>#N/A</v>
      </c>
      <c r="D12" s="76" t="e">
        <f t="shared" si="1"/>
        <v>#N/A</v>
      </c>
      <c r="E12" s="77" t="e">
        <f t="shared" si="2"/>
        <v>#N/A</v>
      </c>
      <c r="F12" s="81"/>
      <c r="H12" s="54"/>
      <c r="I12" s="53">
        <f t="shared" si="3"/>
        <v>0</v>
      </c>
      <c r="J12" s="53">
        <f>'事業所名を入力してください！'!$F32</f>
        <v>0</v>
      </c>
      <c r="K12" s="53">
        <f>IF(OR('事業所名を入力してください！'!$B32="管理者",'事業所名を入力してください！'!$B32="サービス管理責任者"),0,'事業所名を入力してください！'!$AN32)</f>
        <v>0</v>
      </c>
    </row>
    <row r="13" spans="2:12">
      <c r="B13" s="75">
        <v>11</v>
      </c>
      <c r="C13" s="76" t="e">
        <f t="shared" si="0"/>
        <v>#N/A</v>
      </c>
      <c r="D13" s="76" t="e">
        <f t="shared" si="1"/>
        <v>#N/A</v>
      </c>
      <c r="E13" s="77" t="e">
        <f t="shared" si="2"/>
        <v>#N/A</v>
      </c>
      <c r="F13" s="81"/>
      <c r="H13" s="54"/>
      <c r="I13" s="53">
        <f t="shared" si="3"/>
        <v>0</v>
      </c>
      <c r="J13" s="53">
        <f>'事業所名を入力してください！'!$F33</f>
        <v>0</v>
      </c>
      <c r="K13" s="53">
        <f>IF(OR('事業所名を入力してください！'!$B33="管理者",'事業所名を入力してください！'!$B33="サービス管理責任者"),0,'事業所名を入力してください！'!$AN33)</f>
        <v>0</v>
      </c>
    </row>
    <row r="14" spans="2:12">
      <c r="B14" s="75">
        <v>12</v>
      </c>
      <c r="C14" s="76" t="e">
        <f t="shared" si="0"/>
        <v>#N/A</v>
      </c>
      <c r="D14" s="76" t="e">
        <f t="shared" si="1"/>
        <v>#N/A</v>
      </c>
      <c r="E14" s="77" t="e">
        <f t="shared" si="2"/>
        <v>#N/A</v>
      </c>
      <c r="F14" s="81"/>
      <c r="H14" s="54"/>
      <c r="I14" s="53">
        <f t="shared" si="3"/>
        <v>0</v>
      </c>
      <c r="J14" s="53">
        <f>'事業所名を入力してください！'!$F34</f>
        <v>0</v>
      </c>
      <c r="K14" s="53">
        <f>IF(OR('事業所名を入力してください！'!$B34="管理者",'事業所名を入力してください！'!$B34="サービス管理責任者"),0,'事業所名を入力してください！'!$AN34)</f>
        <v>0</v>
      </c>
    </row>
    <row r="15" spans="2:12">
      <c r="B15" s="75">
        <v>13</v>
      </c>
      <c r="C15" s="76" t="e">
        <f t="shared" si="0"/>
        <v>#N/A</v>
      </c>
      <c r="D15" s="76" t="e">
        <f t="shared" si="1"/>
        <v>#N/A</v>
      </c>
      <c r="E15" s="77" t="e">
        <f t="shared" si="2"/>
        <v>#N/A</v>
      </c>
      <c r="F15" s="81"/>
      <c r="H15" s="54"/>
      <c r="I15" s="53">
        <f t="shared" si="3"/>
        <v>0</v>
      </c>
      <c r="J15" s="53">
        <f>'事業所名を入力してください！'!$F35</f>
        <v>0</v>
      </c>
      <c r="K15" s="53">
        <f>IF(OR('事業所名を入力してください！'!$B35="管理者",'事業所名を入力してください！'!$B35="サービス管理責任者"),0,'事業所名を入力してください！'!$AN35)</f>
        <v>0</v>
      </c>
    </row>
    <row r="16" spans="2:12">
      <c r="B16" s="75">
        <v>14</v>
      </c>
      <c r="C16" s="76" t="e">
        <f t="shared" si="0"/>
        <v>#N/A</v>
      </c>
      <c r="D16" s="76" t="e">
        <f t="shared" si="1"/>
        <v>#N/A</v>
      </c>
      <c r="E16" s="77" t="e">
        <f t="shared" si="2"/>
        <v>#N/A</v>
      </c>
      <c r="F16" s="81"/>
      <c r="H16" s="54"/>
      <c r="I16" s="53">
        <f t="shared" si="3"/>
        <v>0</v>
      </c>
      <c r="J16" s="53">
        <f>'事業所名を入力してください！'!$F36</f>
        <v>0</v>
      </c>
      <c r="K16" s="53">
        <f>IF(OR('事業所名を入力してください！'!$B36="管理者",'事業所名を入力してください！'!$B36="サービス管理責任者"),0,'事業所名を入力してください！'!$AN36)</f>
        <v>0</v>
      </c>
    </row>
    <row r="17" spans="2:11">
      <c r="B17" s="75">
        <v>15</v>
      </c>
      <c r="C17" s="76" t="e">
        <f t="shared" si="0"/>
        <v>#N/A</v>
      </c>
      <c r="D17" s="76" t="e">
        <f t="shared" si="1"/>
        <v>#N/A</v>
      </c>
      <c r="E17" s="77" t="e">
        <f t="shared" si="2"/>
        <v>#N/A</v>
      </c>
      <c r="F17" s="81"/>
      <c r="H17" s="54"/>
      <c r="I17" s="53">
        <f t="shared" si="3"/>
        <v>0</v>
      </c>
      <c r="J17" s="53">
        <f>'事業所名を入力してください！'!$F37</f>
        <v>0</v>
      </c>
      <c r="K17" s="53">
        <f>IF(OR('事業所名を入力してください！'!$B37="管理者",'事業所名を入力してください！'!$B37="サービス管理責任者"),0,'事業所名を入力してください！'!$AN37)</f>
        <v>0</v>
      </c>
    </row>
    <row r="18" spans="2:11">
      <c r="B18" s="75">
        <v>16</v>
      </c>
      <c r="C18" s="76" t="e">
        <f t="shared" si="0"/>
        <v>#N/A</v>
      </c>
      <c r="D18" s="76" t="e">
        <f t="shared" si="1"/>
        <v>#N/A</v>
      </c>
      <c r="E18" s="77" t="e">
        <f t="shared" si="2"/>
        <v>#N/A</v>
      </c>
      <c r="F18" s="81"/>
      <c r="H18" s="54"/>
      <c r="I18" s="53">
        <f t="shared" si="3"/>
        <v>0</v>
      </c>
      <c r="J18" s="53">
        <f>'事業所名を入力してください！'!$F38</f>
        <v>0</v>
      </c>
      <c r="K18" s="53">
        <f>IF(OR('事業所名を入力してください！'!$B38="管理者",'事業所名を入力してください！'!$B38="サービス管理責任者"),0,'事業所名を入力してください！'!$AN38)</f>
        <v>0</v>
      </c>
    </row>
    <row r="19" spans="2:11">
      <c r="B19" s="75">
        <v>17</v>
      </c>
      <c r="C19" s="76" t="e">
        <f t="shared" si="0"/>
        <v>#N/A</v>
      </c>
      <c r="D19" s="76" t="e">
        <f t="shared" si="1"/>
        <v>#N/A</v>
      </c>
      <c r="E19" s="77" t="e">
        <f t="shared" si="2"/>
        <v>#N/A</v>
      </c>
      <c r="F19" s="81"/>
      <c r="H19" s="54"/>
      <c r="I19" s="53">
        <f t="shared" si="3"/>
        <v>0</v>
      </c>
      <c r="J19" s="53">
        <f>'事業所名を入力してください！'!$F39</f>
        <v>0</v>
      </c>
      <c r="K19" s="53">
        <f>IF(OR('事業所名を入力してください！'!$B39="管理者",'事業所名を入力してください！'!$B39="サービス管理責任者"),0,'事業所名を入力してください！'!$AN39)</f>
        <v>0</v>
      </c>
    </row>
    <row r="20" spans="2:11">
      <c r="B20" s="75">
        <v>18</v>
      </c>
      <c r="C20" s="76" t="e">
        <f t="shared" si="0"/>
        <v>#N/A</v>
      </c>
      <c r="D20" s="76" t="e">
        <f t="shared" si="1"/>
        <v>#N/A</v>
      </c>
      <c r="E20" s="77" t="e">
        <f t="shared" si="2"/>
        <v>#N/A</v>
      </c>
      <c r="F20" s="81"/>
      <c r="H20" s="54"/>
      <c r="I20" s="53">
        <f t="shared" si="3"/>
        <v>0</v>
      </c>
      <c r="J20" s="53">
        <f>'事業所名を入力してください！'!$F40</f>
        <v>0</v>
      </c>
      <c r="K20" s="53">
        <f>IF(OR('事業所名を入力してください！'!$B40="管理者",'事業所名を入力してください！'!$B40="サービス管理責任者"),0,'事業所名を入力してください！'!$AN40)</f>
        <v>0</v>
      </c>
    </row>
    <row r="21" spans="2:11">
      <c r="B21" s="75">
        <v>19</v>
      </c>
      <c r="C21" s="76" t="e">
        <f t="shared" si="0"/>
        <v>#N/A</v>
      </c>
      <c r="D21" s="76" t="e">
        <f t="shared" si="1"/>
        <v>#N/A</v>
      </c>
      <c r="E21" s="77" t="e">
        <f t="shared" si="2"/>
        <v>#N/A</v>
      </c>
      <c r="F21" s="81"/>
      <c r="H21" s="54"/>
      <c r="I21" s="53">
        <f t="shared" si="3"/>
        <v>0</v>
      </c>
      <c r="J21" s="53">
        <f>'事業所名を入力してください！'!$F41</f>
        <v>0</v>
      </c>
      <c r="K21" s="53">
        <f>IF(OR('事業所名を入力してください！'!$B41="管理者",'事業所名を入力してください！'!$B41="サービス管理責任者"),0,'事業所名を入力してください！'!$AN41)</f>
        <v>0</v>
      </c>
    </row>
    <row r="22" spans="2:11">
      <c r="B22" s="75">
        <v>20</v>
      </c>
      <c r="C22" s="76" t="e">
        <f t="shared" si="0"/>
        <v>#N/A</v>
      </c>
      <c r="D22" s="76" t="e">
        <f t="shared" si="1"/>
        <v>#N/A</v>
      </c>
      <c r="E22" s="77" t="e">
        <f t="shared" si="2"/>
        <v>#N/A</v>
      </c>
      <c r="F22" s="81"/>
      <c r="H22" s="54"/>
      <c r="I22" s="53">
        <f t="shared" si="3"/>
        <v>0</v>
      </c>
      <c r="J22" s="53">
        <f>'事業所名を入力してください！'!$F42</f>
        <v>0</v>
      </c>
      <c r="K22" s="53">
        <f>IF(OR('事業所名を入力してください！'!$B42="管理者",'事業所名を入力してください！'!$B42="サービス管理責任者"),0,'事業所名を入力してください！'!$AN42)</f>
        <v>0</v>
      </c>
    </row>
    <row r="23" spans="2:11">
      <c r="B23" s="75">
        <v>21</v>
      </c>
      <c r="C23" s="76" t="e">
        <f t="shared" si="0"/>
        <v>#N/A</v>
      </c>
      <c r="D23" s="76" t="e">
        <f t="shared" si="1"/>
        <v>#N/A</v>
      </c>
      <c r="E23" s="77" t="e">
        <f t="shared" si="2"/>
        <v>#N/A</v>
      </c>
      <c r="F23" s="81"/>
      <c r="H23" s="54"/>
      <c r="I23" s="53">
        <f t="shared" si="3"/>
        <v>0</v>
      </c>
      <c r="J23" s="53">
        <f>'事業所名を入力してください！'!$F43</f>
        <v>0</v>
      </c>
      <c r="K23" s="53">
        <f>IF(OR('事業所名を入力してください！'!$B43="管理者",'事業所名を入力してください！'!$B43="サービス管理責任者"),0,'事業所名を入力してください！'!$AN43)</f>
        <v>0</v>
      </c>
    </row>
    <row r="24" spans="2:11">
      <c r="B24" s="75">
        <v>22</v>
      </c>
      <c r="C24" s="76" t="e">
        <f t="shared" si="0"/>
        <v>#N/A</v>
      </c>
      <c r="D24" s="76" t="e">
        <f t="shared" si="1"/>
        <v>#N/A</v>
      </c>
      <c r="E24" s="77" t="e">
        <f t="shared" si="2"/>
        <v>#N/A</v>
      </c>
      <c r="F24" s="81"/>
      <c r="H24" s="54"/>
      <c r="I24" s="53">
        <f t="shared" si="3"/>
        <v>0</v>
      </c>
      <c r="J24" s="53">
        <f>'事業所名を入力してください！'!$F44</f>
        <v>0</v>
      </c>
      <c r="K24" s="53">
        <f>IF(OR('事業所名を入力してください！'!$B44="管理者",'事業所名を入力してください！'!$B44="サービス管理責任者"),0,'事業所名を入力してください！'!$AN44)</f>
        <v>0</v>
      </c>
    </row>
    <row r="25" spans="2:11">
      <c r="B25" s="75">
        <v>23</v>
      </c>
      <c r="C25" s="76" t="e">
        <f t="shared" si="0"/>
        <v>#N/A</v>
      </c>
      <c r="D25" s="76" t="e">
        <f t="shared" si="1"/>
        <v>#N/A</v>
      </c>
      <c r="E25" s="77" t="e">
        <f t="shared" si="2"/>
        <v>#N/A</v>
      </c>
      <c r="F25" s="81"/>
      <c r="H25" s="54"/>
      <c r="I25" s="53">
        <f t="shared" si="3"/>
        <v>0</v>
      </c>
      <c r="J25" s="53">
        <f>'事業所名を入力してください！'!$F45</f>
        <v>0</v>
      </c>
      <c r="K25" s="53">
        <f>IF(OR('事業所名を入力してください！'!$B45="管理者",'事業所名を入力してください！'!$B45="サービス管理責任者"),0,'事業所名を入力してください！'!$AN45)</f>
        <v>0</v>
      </c>
    </row>
    <row r="26" spans="2:11">
      <c r="B26" s="75">
        <v>24</v>
      </c>
      <c r="C26" s="76" t="e">
        <f t="shared" si="0"/>
        <v>#N/A</v>
      </c>
      <c r="D26" s="76" t="e">
        <f t="shared" si="1"/>
        <v>#N/A</v>
      </c>
      <c r="E26" s="77" t="e">
        <f t="shared" si="2"/>
        <v>#N/A</v>
      </c>
      <c r="F26" s="81"/>
      <c r="H26" s="54"/>
      <c r="I26" s="53">
        <f t="shared" si="3"/>
        <v>0</v>
      </c>
      <c r="J26" s="53">
        <f>'事業所名を入力してください！'!$F46</f>
        <v>0</v>
      </c>
      <c r="K26" s="53">
        <f>IF(OR('事業所名を入力してください！'!$B46="管理者",'事業所名を入力してください！'!$B46="サービス管理責任者"),0,'事業所名を入力してください！'!$AN46)</f>
        <v>0</v>
      </c>
    </row>
    <row r="27" spans="2:11">
      <c r="B27" s="75">
        <v>25</v>
      </c>
      <c r="C27" s="76" t="e">
        <f t="shared" si="0"/>
        <v>#N/A</v>
      </c>
      <c r="D27" s="76" t="e">
        <f t="shared" si="1"/>
        <v>#N/A</v>
      </c>
      <c r="E27" s="77" t="e">
        <f t="shared" si="2"/>
        <v>#N/A</v>
      </c>
      <c r="F27" s="81"/>
      <c r="H27" s="54"/>
      <c r="I27" s="53">
        <f t="shared" si="3"/>
        <v>0</v>
      </c>
      <c r="J27" s="53">
        <f>'事業所名を入力してください！'!$F47</f>
        <v>0</v>
      </c>
      <c r="K27" s="53">
        <f>IF(OR('事業所名を入力してください！'!$B47="管理者",'事業所名を入力してください！'!$B47="サービス管理責任者"),0,'事業所名を入力してください！'!$AN47)</f>
        <v>0</v>
      </c>
    </row>
    <row r="28" spans="2:11">
      <c r="B28" s="75">
        <v>26</v>
      </c>
      <c r="C28" s="76" t="e">
        <f t="shared" si="0"/>
        <v>#N/A</v>
      </c>
      <c r="D28" s="76" t="e">
        <f t="shared" si="1"/>
        <v>#N/A</v>
      </c>
      <c r="E28" s="77" t="e">
        <f t="shared" si="2"/>
        <v>#N/A</v>
      </c>
      <c r="F28" s="81"/>
      <c r="H28" s="54"/>
      <c r="I28" s="53">
        <f t="shared" si="3"/>
        <v>0</v>
      </c>
      <c r="J28" s="53">
        <f>'事業所名を入力してください！'!$F48</f>
        <v>0</v>
      </c>
      <c r="K28" s="53">
        <f>IF(OR('事業所名を入力してください！'!$B48="管理者",'事業所名を入力してください！'!$B48="サービス管理責任者"),0,'事業所名を入力してください！'!$AN48)</f>
        <v>0</v>
      </c>
    </row>
    <row r="29" spans="2:11">
      <c r="B29" s="75">
        <v>27</v>
      </c>
      <c r="C29" s="76" t="e">
        <f t="shared" si="0"/>
        <v>#N/A</v>
      </c>
      <c r="D29" s="76" t="e">
        <f t="shared" si="1"/>
        <v>#N/A</v>
      </c>
      <c r="E29" s="77" t="e">
        <f t="shared" si="2"/>
        <v>#N/A</v>
      </c>
      <c r="F29" s="81"/>
      <c r="H29" s="54"/>
      <c r="I29" s="53">
        <f t="shared" si="3"/>
        <v>0</v>
      </c>
      <c r="J29" s="53">
        <f>'事業所名を入力してください！'!$F49</f>
        <v>0</v>
      </c>
      <c r="K29" s="53">
        <f>IF(OR('事業所名を入力してください！'!$B49="管理者",'事業所名を入力してください！'!$B49="サービス管理責任者"),0,'事業所名を入力してください！'!$AN49)</f>
        <v>0</v>
      </c>
    </row>
    <row r="30" spans="2:11">
      <c r="B30" s="75">
        <v>28</v>
      </c>
      <c r="C30" s="76" t="e">
        <f t="shared" si="0"/>
        <v>#N/A</v>
      </c>
      <c r="D30" s="76" t="e">
        <f t="shared" si="1"/>
        <v>#N/A</v>
      </c>
      <c r="E30" s="77" t="e">
        <f t="shared" si="2"/>
        <v>#N/A</v>
      </c>
      <c r="F30" s="81"/>
      <c r="H30" s="54"/>
      <c r="I30" s="53">
        <f t="shared" si="3"/>
        <v>0</v>
      </c>
      <c r="J30" s="53">
        <f>'事業所名を入力してください！'!$F50</f>
        <v>0</v>
      </c>
      <c r="K30" s="53">
        <f>IF(OR('事業所名を入力してください！'!$B50="管理者",'事業所名を入力してください！'!$B50="サービス管理責任者"),0,'事業所名を入力してください！'!$AN50)</f>
        <v>0</v>
      </c>
    </row>
    <row r="31" spans="2:11">
      <c r="B31" s="75">
        <v>29</v>
      </c>
      <c r="C31" s="76" t="e">
        <f t="shared" si="0"/>
        <v>#N/A</v>
      </c>
      <c r="D31" s="76" t="e">
        <f t="shared" si="1"/>
        <v>#N/A</v>
      </c>
      <c r="E31" s="77" t="e">
        <f t="shared" si="2"/>
        <v>#N/A</v>
      </c>
      <c r="F31" s="81"/>
      <c r="H31" s="54"/>
      <c r="I31" s="53">
        <f t="shared" si="3"/>
        <v>0</v>
      </c>
      <c r="J31" s="53">
        <f>'事業所名を入力してください！'!$F51</f>
        <v>0</v>
      </c>
      <c r="K31" s="53">
        <f>IF(OR('事業所名を入力してください！'!$B51="管理者",'事業所名を入力してください！'!$B51="サービス管理責任者"),0,'事業所名を入力してください！'!$AN51)</f>
        <v>0</v>
      </c>
    </row>
    <row r="32" spans="2:11">
      <c r="B32" s="75">
        <v>30</v>
      </c>
      <c r="C32" s="76" t="e">
        <f t="shared" si="0"/>
        <v>#N/A</v>
      </c>
      <c r="D32" s="76" t="e">
        <f t="shared" si="1"/>
        <v>#N/A</v>
      </c>
      <c r="E32" s="77" t="e">
        <f t="shared" si="2"/>
        <v>#N/A</v>
      </c>
      <c r="F32" s="81"/>
      <c r="H32" s="54"/>
      <c r="I32" s="53">
        <f t="shared" si="3"/>
        <v>0</v>
      </c>
      <c r="J32" s="53">
        <f>'事業所名を入力してください！'!$F52</f>
        <v>0</v>
      </c>
      <c r="K32" s="53">
        <f>IF(OR('事業所名を入力してください！'!$B52="管理者",'事業所名を入力してください！'!$B52="サービス管理責任者"),0,'事業所名を入力してください！'!$AN52)</f>
        <v>0</v>
      </c>
    </row>
    <row r="33" spans="2:11">
      <c r="B33" s="75">
        <v>31</v>
      </c>
      <c r="C33" s="76" t="e">
        <f t="shared" si="0"/>
        <v>#N/A</v>
      </c>
      <c r="D33" s="76" t="e">
        <f t="shared" si="1"/>
        <v>#N/A</v>
      </c>
      <c r="E33" s="77" t="e">
        <f t="shared" si="2"/>
        <v>#N/A</v>
      </c>
      <c r="F33" s="81"/>
      <c r="H33" s="54"/>
      <c r="I33" s="53">
        <f t="shared" si="3"/>
        <v>0</v>
      </c>
      <c r="J33" s="53">
        <f>'事業所名を入力してください！'!$F53</f>
        <v>0</v>
      </c>
      <c r="K33" s="53">
        <f>IF(OR('事業所名を入力してください！'!$B53="管理者",'事業所名を入力してください！'!$B53="サービス管理責任者"),0,'事業所名を入力してください！'!$AN53)</f>
        <v>0</v>
      </c>
    </row>
    <row r="34" spans="2:11">
      <c r="B34" s="75">
        <v>32</v>
      </c>
      <c r="C34" s="76" t="e">
        <f t="shared" si="0"/>
        <v>#N/A</v>
      </c>
      <c r="D34" s="76" t="e">
        <f t="shared" si="1"/>
        <v>#N/A</v>
      </c>
      <c r="E34" s="77" t="e">
        <f t="shared" si="2"/>
        <v>#N/A</v>
      </c>
      <c r="F34" s="81"/>
      <c r="H34" s="54"/>
      <c r="I34" s="53">
        <f t="shared" si="3"/>
        <v>0</v>
      </c>
      <c r="J34" s="53">
        <f>'事業所名を入力してください！'!$F54</f>
        <v>0</v>
      </c>
      <c r="K34" s="53">
        <f>IF(OR('事業所名を入力してください！'!$B54="管理者",'事業所名を入力してください！'!$B54="サービス管理責任者"),0,'事業所名を入力してください！'!$AN54)</f>
        <v>0</v>
      </c>
    </row>
    <row r="35" spans="2:11">
      <c r="B35" s="75">
        <v>33</v>
      </c>
      <c r="C35" s="76" t="e">
        <f t="shared" si="0"/>
        <v>#N/A</v>
      </c>
      <c r="D35" s="76" t="e">
        <f t="shared" si="1"/>
        <v>#N/A</v>
      </c>
      <c r="E35" s="77" t="e">
        <f t="shared" si="2"/>
        <v>#N/A</v>
      </c>
      <c r="F35" s="81"/>
      <c r="H35" s="54"/>
      <c r="I35" s="53">
        <f t="shared" si="3"/>
        <v>0</v>
      </c>
      <c r="J35" s="53">
        <f>'事業所名を入力してください！'!$F55</f>
        <v>0</v>
      </c>
      <c r="K35" s="53">
        <f>IF(OR('事業所名を入力してください！'!$B55="管理者",'事業所名を入力してください！'!$B55="サービス管理責任者"),0,'事業所名を入力してください！'!$AN55)</f>
        <v>0</v>
      </c>
    </row>
    <row r="36" spans="2:11">
      <c r="B36" s="75">
        <v>34</v>
      </c>
      <c r="C36" s="76" t="e">
        <f t="shared" si="0"/>
        <v>#N/A</v>
      </c>
      <c r="D36" s="76" t="e">
        <f t="shared" si="1"/>
        <v>#N/A</v>
      </c>
      <c r="E36" s="77" t="e">
        <f t="shared" si="2"/>
        <v>#N/A</v>
      </c>
      <c r="F36" s="81"/>
      <c r="H36" s="54"/>
      <c r="I36" s="53">
        <f t="shared" si="3"/>
        <v>0</v>
      </c>
      <c r="J36" s="53">
        <f>'事業所名を入力してください！'!$F56</f>
        <v>0</v>
      </c>
      <c r="K36" s="53">
        <f>IF(OR('事業所名を入力してください！'!$B56="管理者",'事業所名を入力してください！'!$B56="サービス管理責任者"),0,'事業所名を入力してください！'!$AN56)</f>
        <v>0</v>
      </c>
    </row>
    <row r="37" spans="2:11">
      <c r="B37" s="75">
        <v>35</v>
      </c>
      <c r="C37" s="76" t="e">
        <f t="shared" si="0"/>
        <v>#N/A</v>
      </c>
      <c r="D37" s="76" t="e">
        <f t="shared" si="1"/>
        <v>#N/A</v>
      </c>
      <c r="E37" s="77" t="e">
        <f t="shared" si="2"/>
        <v>#N/A</v>
      </c>
      <c r="F37" s="81"/>
      <c r="H37" s="54"/>
      <c r="I37" s="53">
        <f t="shared" si="3"/>
        <v>0</v>
      </c>
      <c r="J37" s="53">
        <f>'事業所名を入力してください！'!$F57</f>
        <v>0</v>
      </c>
      <c r="K37" s="53">
        <f>IF(OR('事業所名を入力してください！'!$B57="管理者",'事業所名を入力してください！'!$B57="サービス管理責任者"),0,'事業所名を入力してください！'!$AN57)</f>
        <v>0</v>
      </c>
    </row>
    <row r="38" spans="2:11">
      <c r="B38" s="75">
        <v>36</v>
      </c>
      <c r="C38" s="76" t="e">
        <f t="shared" si="0"/>
        <v>#N/A</v>
      </c>
      <c r="D38" s="76" t="e">
        <f t="shared" si="1"/>
        <v>#N/A</v>
      </c>
      <c r="E38" s="77" t="e">
        <f t="shared" si="2"/>
        <v>#N/A</v>
      </c>
      <c r="F38" s="81"/>
      <c r="H38" s="54"/>
      <c r="I38" s="53">
        <f t="shared" si="3"/>
        <v>0</v>
      </c>
      <c r="J38" s="53">
        <f>'事業所名を入力してください！'!$F58</f>
        <v>0</v>
      </c>
      <c r="K38" s="53">
        <f>IF(OR('事業所名を入力してください！'!$B58="管理者",'事業所名を入力してください！'!$B58="サービス管理責任者"),0,'事業所名を入力してください！'!$AN58)</f>
        <v>0</v>
      </c>
    </row>
    <row r="39" spans="2:11">
      <c r="B39" s="75">
        <v>37</v>
      </c>
      <c r="C39" s="76" t="e">
        <f t="shared" si="0"/>
        <v>#N/A</v>
      </c>
      <c r="D39" s="76" t="e">
        <f t="shared" si="1"/>
        <v>#N/A</v>
      </c>
      <c r="E39" s="77" t="e">
        <f t="shared" si="2"/>
        <v>#N/A</v>
      </c>
      <c r="F39" s="81"/>
      <c r="H39" s="54"/>
      <c r="I39" s="53">
        <f t="shared" si="3"/>
        <v>0</v>
      </c>
      <c r="J39" s="53">
        <f>'事業所名を入力してください！'!$F59</f>
        <v>0</v>
      </c>
      <c r="K39" s="53">
        <f>IF(OR('事業所名を入力してください！'!$B59="管理者",'事業所名を入力してください！'!$B59="サービス管理責任者"),0,'事業所名を入力してください！'!$AN59)</f>
        <v>0</v>
      </c>
    </row>
    <row r="40" spans="2:11">
      <c r="B40" s="75">
        <v>38</v>
      </c>
      <c r="C40" s="76" t="e">
        <f t="shared" si="0"/>
        <v>#N/A</v>
      </c>
      <c r="D40" s="76" t="e">
        <f t="shared" si="1"/>
        <v>#N/A</v>
      </c>
      <c r="E40" s="77" t="e">
        <f t="shared" si="2"/>
        <v>#N/A</v>
      </c>
      <c r="F40" s="81"/>
      <c r="H40" s="54"/>
      <c r="I40" s="53">
        <f t="shared" si="3"/>
        <v>0</v>
      </c>
      <c r="J40" s="53">
        <f>'事業所名を入力してください！'!$F60</f>
        <v>0</v>
      </c>
      <c r="K40" s="53">
        <f>IF(OR('事業所名を入力してください！'!$B60="管理者",'事業所名を入力してください！'!$B60="サービス管理責任者"),0,'事業所名を入力してください！'!$AN60)</f>
        <v>0</v>
      </c>
    </row>
    <row r="41" spans="2:11">
      <c r="B41" s="75">
        <v>39</v>
      </c>
      <c r="C41" s="76" t="e">
        <f t="shared" si="0"/>
        <v>#N/A</v>
      </c>
      <c r="D41" s="76" t="e">
        <f t="shared" si="1"/>
        <v>#N/A</v>
      </c>
      <c r="E41" s="77" t="e">
        <f t="shared" si="2"/>
        <v>#N/A</v>
      </c>
      <c r="F41" s="81"/>
      <c r="H41" s="54"/>
      <c r="I41" s="53">
        <f t="shared" si="3"/>
        <v>0</v>
      </c>
      <c r="J41" s="53">
        <f>'事業所名を入力してください！'!$F61</f>
        <v>0</v>
      </c>
      <c r="K41" s="53">
        <f>IF(OR('事業所名を入力してください！'!$B61="管理者",'事業所名を入力してください！'!$B61="サービス管理責任者"),0,'事業所名を入力してください！'!$AN61)</f>
        <v>0</v>
      </c>
    </row>
    <row r="42" spans="2:11">
      <c r="B42" s="75">
        <v>40</v>
      </c>
      <c r="C42" s="76" t="e">
        <f t="shared" si="0"/>
        <v>#N/A</v>
      </c>
      <c r="D42" s="76" t="e">
        <f t="shared" si="1"/>
        <v>#N/A</v>
      </c>
      <c r="E42" s="77" t="e">
        <f t="shared" si="2"/>
        <v>#N/A</v>
      </c>
      <c r="F42" s="81"/>
      <c r="H42" s="54"/>
      <c r="I42" s="53">
        <f t="shared" si="3"/>
        <v>0</v>
      </c>
      <c r="J42" s="53">
        <f>'事業所名を入力してください！'!$F62</f>
        <v>0</v>
      </c>
      <c r="K42" s="53">
        <f>IF(OR('事業所名を入力してください！'!$B62="管理者",'事業所名を入力してください！'!$B62="サービス管理責任者"),0,'事業所名を入力してください！'!$AN62)</f>
        <v>0</v>
      </c>
    </row>
    <row r="43" spans="2:11">
      <c r="B43" s="75">
        <v>41</v>
      </c>
      <c r="C43" s="76" t="e">
        <f t="shared" si="0"/>
        <v>#N/A</v>
      </c>
      <c r="D43" s="76" t="e">
        <f t="shared" si="1"/>
        <v>#N/A</v>
      </c>
      <c r="E43" s="77" t="e">
        <f t="shared" si="2"/>
        <v>#N/A</v>
      </c>
      <c r="F43" s="81"/>
      <c r="H43" s="54"/>
      <c r="I43" s="53">
        <f t="shared" si="3"/>
        <v>0</v>
      </c>
      <c r="J43" s="53">
        <f>'事業所名を入力してください！'!$F63</f>
        <v>0</v>
      </c>
      <c r="K43" s="53">
        <f>IF(OR('事業所名を入力してください！'!$B63="管理者",'事業所名を入力してください！'!$B63="サービス管理責任者"),0,'事業所名を入力してください！'!$AN63)</f>
        <v>0</v>
      </c>
    </row>
    <row r="44" spans="2:11">
      <c r="B44" s="75">
        <v>42</v>
      </c>
      <c r="C44" s="76" t="e">
        <f t="shared" si="0"/>
        <v>#N/A</v>
      </c>
      <c r="D44" s="76" t="e">
        <f t="shared" si="1"/>
        <v>#N/A</v>
      </c>
      <c r="E44" s="77" t="e">
        <f t="shared" si="2"/>
        <v>#N/A</v>
      </c>
      <c r="F44" s="81"/>
      <c r="H44" s="54"/>
      <c r="I44" s="53">
        <f t="shared" si="3"/>
        <v>0</v>
      </c>
      <c r="J44" s="53">
        <f>'事業所名を入力してください！'!$F64</f>
        <v>0</v>
      </c>
      <c r="K44" s="53">
        <f>IF(OR('事業所名を入力してください！'!$B64="管理者",'事業所名を入力してください！'!$B64="サービス管理責任者"),0,'事業所名を入力してください！'!$AN64)</f>
        <v>0</v>
      </c>
    </row>
    <row r="45" spans="2:11">
      <c r="B45" s="75">
        <v>43</v>
      </c>
      <c r="C45" s="76" t="e">
        <f t="shared" si="0"/>
        <v>#N/A</v>
      </c>
      <c r="D45" s="76" t="e">
        <f t="shared" si="1"/>
        <v>#N/A</v>
      </c>
      <c r="E45" s="77" t="e">
        <f t="shared" si="2"/>
        <v>#N/A</v>
      </c>
      <c r="F45" s="81"/>
      <c r="H45" s="54"/>
      <c r="I45" s="53">
        <f t="shared" si="3"/>
        <v>0</v>
      </c>
      <c r="J45" s="53">
        <f>'事業所名を入力してください！'!$F65</f>
        <v>0</v>
      </c>
      <c r="K45" s="53">
        <f>IF(OR('事業所名を入力してください！'!$B65="管理者",'事業所名を入力してください！'!$B65="サービス管理責任者"),0,'事業所名を入力してください！'!$AN65)</f>
        <v>0</v>
      </c>
    </row>
    <row r="46" spans="2:11">
      <c r="B46" s="75">
        <v>44</v>
      </c>
      <c r="C46" s="76" t="e">
        <f t="shared" si="0"/>
        <v>#N/A</v>
      </c>
      <c r="D46" s="76" t="e">
        <f t="shared" si="1"/>
        <v>#N/A</v>
      </c>
      <c r="E46" s="77" t="e">
        <f t="shared" si="2"/>
        <v>#N/A</v>
      </c>
      <c r="F46" s="81"/>
      <c r="H46" s="54"/>
      <c r="I46" s="53">
        <f t="shared" si="3"/>
        <v>0</v>
      </c>
      <c r="J46" s="53">
        <f>'事業所名を入力してください！'!$F66</f>
        <v>0</v>
      </c>
      <c r="K46" s="53">
        <f>IF(OR('事業所名を入力してください！'!$B66="管理者",'事業所名を入力してください！'!$B66="サービス管理責任者"),0,'事業所名を入力してください！'!$AN66)</f>
        <v>0</v>
      </c>
    </row>
    <row r="47" spans="2:11">
      <c r="B47" s="75">
        <v>45</v>
      </c>
      <c r="C47" s="76" t="e">
        <f t="shared" si="0"/>
        <v>#N/A</v>
      </c>
      <c r="D47" s="76" t="e">
        <f t="shared" si="1"/>
        <v>#N/A</v>
      </c>
      <c r="E47" s="77" t="e">
        <f t="shared" si="2"/>
        <v>#N/A</v>
      </c>
      <c r="F47" s="81"/>
      <c r="H47" s="54"/>
      <c r="I47" s="53">
        <f t="shared" si="3"/>
        <v>0</v>
      </c>
      <c r="J47" s="53">
        <f>'事業所名を入力してください！'!$F67</f>
        <v>0</v>
      </c>
      <c r="K47" s="53">
        <f>IF(OR('事業所名を入力してください！'!$B67="管理者",'事業所名を入力してください！'!$B67="サービス管理責任者"),0,'事業所名を入力してください！'!$AN67)</f>
        <v>0</v>
      </c>
    </row>
    <row r="48" spans="2:11">
      <c r="B48" s="75">
        <v>46</v>
      </c>
      <c r="C48" s="76" t="e">
        <f t="shared" si="0"/>
        <v>#N/A</v>
      </c>
      <c r="D48" s="76" t="e">
        <f t="shared" si="1"/>
        <v>#N/A</v>
      </c>
      <c r="E48" s="77" t="e">
        <f t="shared" si="2"/>
        <v>#N/A</v>
      </c>
      <c r="F48" s="81"/>
      <c r="H48" s="54"/>
      <c r="I48" s="53">
        <f t="shared" si="3"/>
        <v>0</v>
      </c>
      <c r="J48" s="53">
        <f>'事業所名を入力してください！'!$F68</f>
        <v>0</v>
      </c>
      <c r="K48" s="53">
        <f>IF(OR('事業所名を入力してください！'!$B68="管理者",'事業所名を入力してください！'!$B68="サービス管理責任者"),0,'事業所名を入力してください！'!$AN68)</f>
        <v>0</v>
      </c>
    </row>
    <row r="49" spans="2:11">
      <c r="B49" s="75">
        <v>47</v>
      </c>
      <c r="C49" s="76" t="e">
        <f t="shared" si="0"/>
        <v>#N/A</v>
      </c>
      <c r="D49" s="76" t="e">
        <f t="shared" si="1"/>
        <v>#N/A</v>
      </c>
      <c r="E49" s="77" t="e">
        <f t="shared" si="2"/>
        <v>#N/A</v>
      </c>
      <c r="F49" s="81"/>
      <c r="H49" s="54"/>
      <c r="I49" s="53">
        <f t="shared" si="3"/>
        <v>0</v>
      </c>
      <c r="J49" s="53">
        <f>'事業所名を入力してください！'!$F69</f>
        <v>0</v>
      </c>
      <c r="K49" s="53">
        <f>IF(OR('事業所名を入力してください！'!$B69="管理者",'事業所名を入力してください！'!$B69="サービス管理責任者"),0,'事業所名を入力してください！'!$AN69)</f>
        <v>0</v>
      </c>
    </row>
    <row r="50" spans="2:11">
      <c r="B50" s="75">
        <v>48</v>
      </c>
      <c r="C50" s="76" t="e">
        <f t="shared" si="0"/>
        <v>#N/A</v>
      </c>
      <c r="D50" s="76" t="e">
        <f t="shared" si="1"/>
        <v>#N/A</v>
      </c>
      <c r="E50" s="77" t="e">
        <f t="shared" si="2"/>
        <v>#N/A</v>
      </c>
      <c r="F50" s="81"/>
      <c r="H50" s="54"/>
      <c r="I50" s="53">
        <f t="shared" si="3"/>
        <v>0</v>
      </c>
      <c r="J50" s="53">
        <f>'事業所名を入力してください！'!$F70</f>
        <v>0</v>
      </c>
      <c r="K50" s="53">
        <f>IF(OR('事業所名を入力してください！'!$B70="管理者",'事業所名を入力してください！'!$B70="サービス管理責任者"),0,'事業所名を入力してください！'!$AN70)</f>
        <v>0</v>
      </c>
    </row>
    <row r="51" spans="2:11">
      <c r="B51" s="75">
        <v>49</v>
      </c>
      <c r="C51" s="76" t="e">
        <f t="shared" si="0"/>
        <v>#N/A</v>
      </c>
      <c r="D51" s="76" t="e">
        <f t="shared" si="1"/>
        <v>#N/A</v>
      </c>
      <c r="E51" s="77" t="e">
        <f t="shared" si="2"/>
        <v>#N/A</v>
      </c>
      <c r="F51" s="81"/>
      <c r="H51" s="54"/>
      <c r="I51" s="53">
        <f t="shared" si="3"/>
        <v>0</v>
      </c>
      <c r="J51" s="53">
        <f>'事業所名を入力してください！'!$F71</f>
        <v>0</v>
      </c>
      <c r="K51" s="53">
        <f>IF(OR('事業所名を入力してください！'!$B71="管理者",'事業所名を入力してください！'!$B71="サービス管理責任者"),0,'事業所名を入力してください！'!$AN71)</f>
        <v>0</v>
      </c>
    </row>
    <row r="52" spans="2:11">
      <c r="B52" s="75">
        <v>50</v>
      </c>
      <c r="C52" s="76" t="e">
        <f t="shared" si="0"/>
        <v>#N/A</v>
      </c>
      <c r="D52" s="76" t="e">
        <f t="shared" si="1"/>
        <v>#N/A</v>
      </c>
      <c r="E52" s="77" t="e">
        <f t="shared" si="2"/>
        <v>#N/A</v>
      </c>
      <c r="F52" s="81"/>
      <c r="H52" s="54"/>
      <c r="I52" s="53">
        <f t="shared" si="3"/>
        <v>0</v>
      </c>
      <c r="J52" s="53">
        <f>'事業所名を入力してください！'!$F72</f>
        <v>0</v>
      </c>
      <c r="K52" s="53">
        <f>IF(OR('事業所名を入力してください！'!$B72="管理者",'事業所名を入力してください！'!$B72="サービス管理責任者"),0,'事業所名を入力してください！'!$AN72)</f>
        <v>0</v>
      </c>
    </row>
    <row r="53" spans="2:11">
      <c r="B53" s="75">
        <v>51</v>
      </c>
      <c r="C53" s="76" t="e">
        <f t="shared" si="0"/>
        <v>#N/A</v>
      </c>
      <c r="D53" s="76" t="e">
        <f t="shared" si="1"/>
        <v>#N/A</v>
      </c>
      <c r="E53" s="77" t="e">
        <f t="shared" si="2"/>
        <v>#N/A</v>
      </c>
      <c r="F53" s="81"/>
      <c r="H53" s="54"/>
      <c r="I53" s="53">
        <f t="shared" si="3"/>
        <v>0</v>
      </c>
      <c r="J53" s="53">
        <f>'事業所名を入力してください！'!$F73</f>
        <v>0</v>
      </c>
      <c r="K53" s="53">
        <f>IF(OR('事業所名を入力してください！'!$B73="管理者",'事業所名を入力してください！'!$B73="サービス管理責任者"),0,'事業所名を入力してください！'!$AN73)</f>
        <v>0</v>
      </c>
    </row>
    <row r="54" spans="2:11">
      <c r="B54" s="75">
        <v>52</v>
      </c>
      <c r="C54" s="76" t="e">
        <f t="shared" si="0"/>
        <v>#N/A</v>
      </c>
      <c r="D54" s="76" t="e">
        <f t="shared" si="1"/>
        <v>#N/A</v>
      </c>
      <c r="E54" s="77" t="e">
        <f t="shared" si="2"/>
        <v>#N/A</v>
      </c>
      <c r="F54" s="81"/>
      <c r="H54" s="54"/>
      <c r="I54" s="53">
        <f t="shared" si="3"/>
        <v>0</v>
      </c>
      <c r="J54" s="53">
        <f>'事業所名を入力してください！'!$F74</f>
        <v>0</v>
      </c>
      <c r="K54" s="53">
        <f>IF(OR('事業所名を入力してください！'!$B74="管理者",'事業所名を入力してください！'!$B74="サービス管理責任者"),0,'事業所名を入力してください！'!$AN74)</f>
        <v>0</v>
      </c>
    </row>
    <row r="55" spans="2:11">
      <c r="B55" s="75">
        <v>53</v>
      </c>
      <c r="C55" s="76" t="e">
        <f t="shared" si="0"/>
        <v>#N/A</v>
      </c>
      <c r="D55" s="76" t="e">
        <f t="shared" si="1"/>
        <v>#N/A</v>
      </c>
      <c r="E55" s="77" t="e">
        <f t="shared" si="2"/>
        <v>#N/A</v>
      </c>
      <c r="F55" s="81"/>
      <c r="H55" s="54"/>
      <c r="I55" s="53">
        <f t="shared" si="3"/>
        <v>0</v>
      </c>
      <c r="J55" s="53">
        <f>'事業所名を入力してください！'!$F75</f>
        <v>0</v>
      </c>
      <c r="K55" s="53">
        <f>IF(OR('事業所名を入力してください！'!$B75="管理者",'事業所名を入力してください！'!$B75="サービス管理責任者"),0,'事業所名を入力してください！'!$AN75)</f>
        <v>0</v>
      </c>
    </row>
    <row r="56" spans="2:11">
      <c r="B56" s="75">
        <v>54</v>
      </c>
      <c r="C56" s="76" t="e">
        <f t="shared" si="0"/>
        <v>#N/A</v>
      </c>
      <c r="D56" s="76" t="e">
        <f t="shared" si="1"/>
        <v>#N/A</v>
      </c>
      <c r="E56" s="77" t="e">
        <f t="shared" si="2"/>
        <v>#N/A</v>
      </c>
      <c r="F56" s="81"/>
      <c r="H56" s="54"/>
      <c r="I56" s="53">
        <f t="shared" si="3"/>
        <v>0</v>
      </c>
      <c r="J56" s="53">
        <f>'事業所名を入力してください！'!$F76</f>
        <v>0</v>
      </c>
      <c r="K56" s="53">
        <f>IF(OR('事業所名を入力してください！'!$B76="管理者",'事業所名を入力してください！'!$B76="サービス管理責任者"),0,'事業所名を入力してください！'!$AN76)</f>
        <v>0</v>
      </c>
    </row>
    <row r="57" spans="2:11">
      <c r="B57" s="75">
        <v>55</v>
      </c>
      <c r="C57" s="76" t="e">
        <f t="shared" si="0"/>
        <v>#N/A</v>
      </c>
      <c r="D57" s="76" t="e">
        <f t="shared" si="1"/>
        <v>#N/A</v>
      </c>
      <c r="E57" s="77" t="e">
        <f t="shared" si="2"/>
        <v>#N/A</v>
      </c>
      <c r="F57" s="81"/>
      <c r="H57" s="54"/>
      <c r="I57" s="53">
        <f t="shared" si="3"/>
        <v>0</v>
      </c>
      <c r="J57" s="53">
        <f>'事業所名を入力してください！'!$F77</f>
        <v>0</v>
      </c>
      <c r="K57" s="53">
        <f>IF(OR('事業所名を入力してください！'!$B77="管理者",'事業所名を入力してください！'!$B77="サービス管理責任者"),0,'事業所名を入力してください！'!$AN77)</f>
        <v>0</v>
      </c>
    </row>
    <row r="58" spans="2:11">
      <c r="B58" s="75">
        <v>56</v>
      </c>
      <c r="C58" s="76" t="e">
        <f t="shared" si="0"/>
        <v>#N/A</v>
      </c>
      <c r="D58" s="76" t="e">
        <f t="shared" si="1"/>
        <v>#N/A</v>
      </c>
      <c r="E58" s="77" t="e">
        <f t="shared" si="2"/>
        <v>#N/A</v>
      </c>
      <c r="F58" s="81"/>
      <c r="H58" s="54"/>
      <c r="I58" s="53">
        <f t="shared" si="3"/>
        <v>0</v>
      </c>
      <c r="J58" s="53">
        <f>'事業所名を入力してください！'!$F78</f>
        <v>0</v>
      </c>
      <c r="K58" s="53">
        <f>IF(OR('事業所名を入力してください！'!$B78="管理者",'事業所名を入力してください！'!$B78="サービス管理責任者"),0,'事業所名を入力してください！'!$AN78)</f>
        <v>0</v>
      </c>
    </row>
    <row r="59" spans="2:11">
      <c r="B59" s="75">
        <v>57</v>
      </c>
      <c r="C59" s="76" t="e">
        <f t="shared" si="0"/>
        <v>#N/A</v>
      </c>
      <c r="D59" s="76" t="e">
        <f t="shared" si="1"/>
        <v>#N/A</v>
      </c>
      <c r="E59" s="77" t="e">
        <f t="shared" si="2"/>
        <v>#N/A</v>
      </c>
      <c r="F59" s="81"/>
      <c r="H59" s="54"/>
      <c r="I59" s="53">
        <f t="shared" si="3"/>
        <v>0</v>
      </c>
      <c r="J59" s="53">
        <f>'事業所名を入力してください！'!$F79</f>
        <v>0</v>
      </c>
      <c r="K59" s="53">
        <f>IF(OR('事業所名を入力してください！'!$B79="管理者",'事業所名を入力してください！'!$B79="サービス管理責任者"),0,'事業所名を入力してください！'!$AN79)</f>
        <v>0</v>
      </c>
    </row>
    <row r="60" spans="2:11">
      <c r="B60" s="75">
        <v>58</v>
      </c>
      <c r="C60" s="76" t="e">
        <f t="shared" si="0"/>
        <v>#N/A</v>
      </c>
      <c r="D60" s="76" t="e">
        <f t="shared" si="1"/>
        <v>#N/A</v>
      </c>
      <c r="E60" s="77" t="e">
        <f t="shared" si="2"/>
        <v>#N/A</v>
      </c>
      <c r="F60" s="81"/>
      <c r="H60" s="54"/>
      <c r="I60" s="53">
        <f t="shared" si="3"/>
        <v>0</v>
      </c>
      <c r="J60" s="53">
        <f>'事業所名を入力してください！'!$F80</f>
        <v>0</v>
      </c>
      <c r="K60" s="53">
        <f>IF(OR('事業所名を入力してください！'!$B80="管理者",'事業所名を入力してください！'!$B80="サービス管理責任者"),0,'事業所名を入力してください！'!$AN80)</f>
        <v>0</v>
      </c>
    </row>
    <row r="61" spans="2:11">
      <c r="B61" s="75">
        <v>59</v>
      </c>
      <c r="C61" s="76" t="e">
        <f t="shared" si="0"/>
        <v>#N/A</v>
      </c>
      <c r="D61" s="76" t="e">
        <f t="shared" si="1"/>
        <v>#N/A</v>
      </c>
      <c r="E61" s="77" t="e">
        <f t="shared" si="2"/>
        <v>#N/A</v>
      </c>
      <c r="F61" s="81"/>
      <c r="H61" s="54"/>
      <c r="I61" s="53">
        <f t="shared" si="3"/>
        <v>0</v>
      </c>
      <c r="J61" s="53">
        <f>'事業所名を入力してください！'!$F81</f>
        <v>0</v>
      </c>
      <c r="K61" s="53">
        <f>IF(OR('事業所名を入力してください！'!$B81="管理者",'事業所名を入力してください！'!$B81="サービス管理責任者"),0,'事業所名を入力してください！'!$AN81)</f>
        <v>0</v>
      </c>
    </row>
    <row r="62" spans="2:11">
      <c r="B62" s="75">
        <v>60</v>
      </c>
      <c r="C62" s="76" t="e">
        <f t="shared" si="0"/>
        <v>#N/A</v>
      </c>
      <c r="D62" s="76" t="e">
        <f t="shared" si="1"/>
        <v>#N/A</v>
      </c>
      <c r="E62" s="77" t="e">
        <f t="shared" si="2"/>
        <v>#N/A</v>
      </c>
      <c r="F62" s="81"/>
      <c r="H62" s="54"/>
      <c r="I62" s="53">
        <f t="shared" si="3"/>
        <v>0</v>
      </c>
      <c r="J62" s="53">
        <f>'事業所名を入力してください！'!$F82</f>
        <v>0</v>
      </c>
      <c r="K62" s="53">
        <f>IF(OR('事業所名を入力してください！'!$B82="管理者",'事業所名を入力してください！'!$B82="サービス管理責任者"),0,'事業所名を入力してください！'!$AN82)</f>
        <v>0</v>
      </c>
    </row>
    <row r="63" spans="2:11">
      <c r="B63" s="75">
        <v>61</v>
      </c>
      <c r="C63" s="76" t="e">
        <f t="shared" si="0"/>
        <v>#N/A</v>
      </c>
      <c r="D63" s="76" t="e">
        <f t="shared" si="1"/>
        <v>#N/A</v>
      </c>
      <c r="E63" s="77" t="e">
        <f t="shared" si="2"/>
        <v>#N/A</v>
      </c>
      <c r="F63" s="81"/>
      <c r="H63" s="54"/>
      <c r="I63" s="53">
        <f>IF(J63=0,I61,I61+1)</f>
        <v>0</v>
      </c>
      <c r="J63" s="53">
        <f>'事業所名を入力してください！'!$F83</f>
        <v>0</v>
      </c>
      <c r="K63" s="53">
        <f>IF(OR('事業所名を入力してください！'!$B83="管理者",'事業所名を入力してください！'!$B83="サービス管理責任者"),0,'事業所名を入力してください！'!$AN83)</f>
        <v>0</v>
      </c>
    </row>
    <row r="64" spans="2:11">
      <c r="B64" s="75">
        <v>62</v>
      </c>
      <c r="C64" s="76" t="e">
        <f t="shared" si="0"/>
        <v>#N/A</v>
      </c>
      <c r="D64" s="76" t="e">
        <f t="shared" si="1"/>
        <v>#N/A</v>
      </c>
      <c r="E64" s="77" t="e">
        <f t="shared" si="2"/>
        <v>#N/A</v>
      </c>
      <c r="F64" s="81"/>
      <c r="H64" s="54"/>
      <c r="I64" s="53">
        <f>IF(J64=0,I62,I62+1)</f>
        <v>0</v>
      </c>
      <c r="J64" s="53">
        <f>'事業所名を入力してください！'!$F84</f>
        <v>0</v>
      </c>
      <c r="K64" s="53">
        <f>IF(OR('事業所名を入力してください！'!$B84="管理者",'事業所名を入力してください！'!$B84="サービス管理責任者"),0,'事業所名を入力してください！'!$AN84)</f>
        <v>0</v>
      </c>
    </row>
    <row r="65" spans="2:11">
      <c r="B65" s="75">
        <v>63</v>
      </c>
      <c r="C65" s="76" t="e">
        <f t="shared" si="0"/>
        <v>#N/A</v>
      </c>
      <c r="D65" s="76" t="e">
        <f t="shared" si="1"/>
        <v>#N/A</v>
      </c>
      <c r="E65" s="77" t="e">
        <f t="shared" si="2"/>
        <v>#N/A</v>
      </c>
      <c r="F65" s="81"/>
      <c r="H65" s="54"/>
      <c r="I65" s="53">
        <f t="shared" si="3"/>
        <v>0</v>
      </c>
      <c r="J65" s="53">
        <f>'事業所名を入力してください！'!$F85</f>
        <v>0</v>
      </c>
      <c r="K65" s="53">
        <f>IF(OR('事業所名を入力してください！'!$B85="管理者",'事業所名を入力してください！'!$B85="サービス管理責任者"),0,'事業所名を入力してください！'!$AN85)</f>
        <v>0</v>
      </c>
    </row>
    <row r="66" spans="2:11">
      <c r="B66" s="75">
        <v>64</v>
      </c>
      <c r="C66" s="76" t="e">
        <f t="shared" si="0"/>
        <v>#N/A</v>
      </c>
      <c r="D66" s="76" t="e">
        <f t="shared" si="1"/>
        <v>#N/A</v>
      </c>
      <c r="E66" s="77" t="e">
        <f t="shared" si="2"/>
        <v>#N/A</v>
      </c>
      <c r="F66" s="81"/>
      <c r="H66" s="54"/>
      <c r="I66" s="53">
        <f t="shared" si="3"/>
        <v>0</v>
      </c>
      <c r="J66" s="53">
        <f>'事業所名を入力してください！'!$F86</f>
        <v>0</v>
      </c>
      <c r="K66" s="53">
        <f>IF(OR('事業所名を入力してください！'!$B86="管理者",'事業所名を入力してください！'!$B86="サービス管理責任者"),0,'事業所名を入力してください！'!$AN86)</f>
        <v>0</v>
      </c>
    </row>
    <row r="67" spans="2:11">
      <c r="B67" s="75">
        <v>65</v>
      </c>
      <c r="C67" s="76" t="e">
        <f t="shared" ref="C67:C130" si="4">VLOOKUP(B67,$I:$K,2,FALSE)</f>
        <v>#N/A</v>
      </c>
      <c r="D67" s="76" t="e">
        <f t="shared" ref="D67:D130" si="5">VLOOKUP(B67,$I:$K,3,FALSE)</f>
        <v>#N/A</v>
      </c>
      <c r="E67" s="77" t="e">
        <f t="shared" si="2"/>
        <v>#N/A</v>
      </c>
      <c r="F67" s="81"/>
      <c r="H67" s="54"/>
      <c r="I67" s="53">
        <f t="shared" si="3"/>
        <v>0</v>
      </c>
      <c r="J67" s="53">
        <f>'事業所名を入力してください！'!$F87</f>
        <v>0</v>
      </c>
      <c r="K67" s="53">
        <f>IF(OR('事業所名を入力してください！'!$B87="管理者",'事業所名を入力してください！'!$B87="サービス管理責任者"),0,'事業所名を入力してください！'!$AN87)</f>
        <v>0</v>
      </c>
    </row>
    <row r="68" spans="2:11">
      <c r="B68" s="75">
        <v>66</v>
      </c>
      <c r="C68" s="76" t="e">
        <f t="shared" si="4"/>
        <v>#N/A</v>
      </c>
      <c r="D68" s="76" t="e">
        <f t="shared" si="5"/>
        <v>#N/A</v>
      </c>
      <c r="E68" s="77" t="e">
        <f t="shared" ref="E68:E131" si="6">SUMIF($C:$C,C68,$D:$D)</f>
        <v>#N/A</v>
      </c>
      <c r="F68" s="81"/>
      <c r="H68" s="54"/>
      <c r="I68" s="53">
        <f t="shared" si="3"/>
        <v>0</v>
      </c>
      <c r="J68" s="53">
        <f>'事業所名を入力してください！'!$F88</f>
        <v>0</v>
      </c>
      <c r="K68" s="53">
        <f>IF(OR('事業所名を入力してください！'!$B88="管理者",'事業所名を入力してください！'!$B88="サービス管理責任者"),0,'事業所名を入力してください！'!$AN88)</f>
        <v>0</v>
      </c>
    </row>
    <row r="69" spans="2:11">
      <c r="B69" s="75">
        <v>67</v>
      </c>
      <c r="C69" s="76" t="e">
        <f t="shared" si="4"/>
        <v>#N/A</v>
      </c>
      <c r="D69" s="76" t="e">
        <f t="shared" si="5"/>
        <v>#N/A</v>
      </c>
      <c r="E69" s="77" t="e">
        <f t="shared" si="6"/>
        <v>#N/A</v>
      </c>
      <c r="F69" s="81"/>
      <c r="H69" s="54"/>
      <c r="I69" s="53">
        <f t="shared" ref="I69:I132" si="7">IF(J69=0,I68,I68+1)</f>
        <v>0</v>
      </c>
      <c r="J69" s="53">
        <f>'事業所名を入力してください！'!$F89</f>
        <v>0</v>
      </c>
      <c r="K69" s="53">
        <f>IF(OR('事業所名を入力してください！'!$B89="管理者",'事業所名を入力してください！'!$B89="サービス管理責任者"),0,'事業所名を入力してください！'!$AN89)</f>
        <v>0</v>
      </c>
    </row>
    <row r="70" spans="2:11">
      <c r="B70" s="75">
        <v>68</v>
      </c>
      <c r="C70" s="76" t="e">
        <f t="shared" si="4"/>
        <v>#N/A</v>
      </c>
      <c r="D70" s="76" t="e">
        <f t="shared" si="5"/>
        <v>#N/A</v>
      </c>
      <c r="E70" s="77" t="e">
        <f t="shared" si="6"/>
        <v>#N/A</v>
      </c>
      <c r="F70" s="81"/>
      <c r="H70" s="54"/>
      <c r="I70" s="53">
        <f t="shared" si="7"/>
        <v>0</v>
      </c>
      <c r="J70" s="53">
        <f>'事業所名を入力してください！'!$F90</f>
        <v>0</v>
      </c>
      <c r="K70" s="53">
        <f>IF(OR('事業所名を入力してください！'!$B90="管理者",'事業所名を入力してください！'!$B90="サービス管理責任者"),0,'事業所名を入力してください！'!$AN90)</f>
        <v>0</v>
      </c>
    </row>
    <row r="71" spans="2:11">
      <c r="B71" s="75">
        <v>69</v>
      </c>
      <c r="C71" s="76" t="e">
        <f t="shared" si="4"/>
        <v>#N/A</v>
      </c>
      <c r="D71" s="76" t="e">
        <f t="shared" si="5"/>
        <v>#N/A</v>
      </c>
      <c r="E71" s="77" t="e">
        <f t="shared" si="6"/>
        <v>#N/A</v>
      </c>
      <c r="F71" s="81"/>
      <c r="H71" s="54"/>
      <c r="I71" s="53">
        <f t="shared" si="7"/>
        <v>0</v>
      </c>
      <c r="J71" s="53">
        <f>'事業所名を入力してください！'!$F91</f>
        <v>0</v>
      </c>
      <c r="K71" s="53">
        <f>IF(OR('事業所名を入力してください！'!$B91="管理者",'事業所名を入力してください！'!$B91="サービス管理責任者"),0,'事業所名を入力してください！'!$AN91)</f>
        <v>0</v>
      </c>
    </row>
    <row r="72" spans="2:11">
      <c r="B72" s="75">
        <v>70</v>
      </c>
      <c r="C72" s="76" t="e">
        <f t="shared" si="4"/>
        <v>#N/A</v>
      </c>
      <c r="D72" s="76" t="e">
        <f t="shared" si="5"/>
        <v>#N/A</v>
      </c>
      <c r="E72" s="77" t="e">
        <f t="shared" si="6"/>
        <v>#N/A</v>
      </c>
      <c r="F72" s="81"/>
      <c r="H72" s="54"/>
      <c r="I72" s="53">
        <f t="shared" si="7"/>
        <v>0</v>
      </c>
      <c r="J72" s="53">
        <f>'事業所名を入力してください！'!$F92</f>
        <v>0</v>
      </c>
      <c r="K72" s="53">
        <f>IF(OR('事業所名を入力してください！'!$B92="管理者",'事業所名を入力してください！'!$B92="サービス管理責任者"),0,'事業所名を入力してください！'!$AN92)</f>
        <v>0</v>
      </c>
    </row>
    <row r="73" spans="2:11">
      <c r="B73" s="75">
        <v>71</v>
      </c>
      <c r="C73" s="76" t="e">
        <f t="shared" si="4"/>
        <v>#N/A</v>
      </c>
      <c r="D73" s="76" t="e">
        <f t="shared" si="5"/>
        <v>#N/A</v>
      </c>
      <c r="E73" s="77" t="e">
        <f t="shared" si="6"/>
        <v>#N/A</v>
      </c>
      <c r="F73" s="81"/>
      <c r="H73" s="54"/>
      <c r="I73" s="53">
        <f t="shared" si="7"/>
        <v>0</v>
      </c>
      <c r="J73" s="53">
        <f>'事業所名を入力してください！'!$F93</f>
        <v>0</v>
      </c>
      <c r="K73" s="53">
        <f>IF(OR('事業所名を入力してください！'!$B93="管理者",'事業所名を入力してください！'!$B93="サービス管理責任者"),0,'事業所名を入力してください！'!$AN93)</f>
        <v>0</v>
      </c>
    </row>
    <row r="74" spans="2:11">
      <c r="B74" s="75">
        <v>72</v>
      </c>
      <c r="C74" s="76" t="e">
        <f t="shared" si="4"/>
        <v>#N/A</v>
      </c>
      <c r="D74" s="76" t="e">
        <f t="shared" si="5"/>
        <v>#N/A</v>
      </c>
      <c r="E74" s="77" t="e">
        <f t="shared" si="6"/>
        <v>#N/A</v>
      </c>
      <c r="F74" s="81"/>
      <c r="H74" s="54"/>
      <c r="I74" s="53">
        <f t="shared" si="7"/>
        <v>0</v>
      </c>
      <c r="J74" s="53">
        <f>'事業所名を入力してください！'!$F94</f>
        <v>0</v>
      </c>
      <c r="K74" s="53">
        <f>IF(OR('事業所名を入力してください！'!$B94="管理者",'事業所名を入力してください！'!$B94="サービス管理責任者"),0,'事業所名を入力してください！'!$AN94)</f>
        <v>0</v>
      </c>
    </row>
    <row r="75" spans="2:11">
      <c r="B75" s="75">
        <v>73</v>
      </c>
      <c r="C75" s="76" t="e">
        <f t="shared" si="4"/>
        <v>#N/A</v>
      </c>
      <c r="D75" s="76" t="e">
        <f t="shared" si="5"/>
        <v>#N/A</v>
      </c>
      <c r="E75" s="77" t="e">
        <f t="shared" si="6"/>
        <v>#N/A</v>
      </c>
      <c r="F75" s="81"/>
      <c r="H75" s="54"/>
      <c r="I75" s="53">
        <f t="shared" si="7"/>
        <v>0</v>
      </c>
      <c r="J75" s="53">
        <f>'事業所名を入力してください！'!$F95</f>
        <v>0</v>
      </c>
      <c r="K75" s="53">
        <f>IF(OR('事業所名を入力してください！'!$B95="管理者",'事業所名を入力してください！'!$B95="サービス管理責任者"),0,'事業所名を入力してください！'!$AN95)</f>
        <v>0</v>
      </c>
    </row>
    <row r="76" spans="2:11">
      <c r="B76" s="75">
        <v>74</v>
      </c>
      <c r="C76" s="76" t="e">
        <f t="shared" si="4"/>
        <v>#N/A</v>
      </c>
      <c r="D76" s="76" t="e">
        <f t="shared" si="5"/>
        <v>#N/A</v>
      </c>
      <c r="E76" s="77" t="e">
        <f t="shared" si="6"/>
        <v>#N/A</v>
      </c>
      <c r="F76" s="81"/>
      <c r="H76" s="54"/>
      <c r="I76" s="53">
        <f t="shared" si="7"/>
        <v>0</v>
      </c>
      <c r="J76" s="53">
        <f>'事業所名を入力してください！'!$F96</f>
        <v>0</v>
      </c>
      <c r="K76" s="53">
        <f>IF(OR('事業所名を入力してください！'!$B96="管理者",'事業所名を入力してください！'!$B96="サービス管理責任者"),0,'事業所名を入力してください！'!$AN96)</f>
        <v>0</v>
      </c>
    </row>
    <row r="77" spans="2:11">
      <c r="B77" s="75">
        <v>75</v>
      </c>
      <c r="C77" s="76" t="e">
        <f t="shared" si="4"/>
        <v>#N/A</v>
      </c>
      <c r="D77" s="76" t="e">
        <f t="shared" si="5"/>
        <v>#N/A</v>
      </c>
      <c r="E77" s="77" t="e">
        <f t="shared" si="6"/>
        <v>#N/A</v>
      </c>
      <c r="F77" s="81"/>
      <c r="H77" s="54"/>
      <c r="I77" s="53">
        <f t="shared" si="7"/>
        <v>0</v>
      </c>
      <c r="J77" s="53">
        <f>'事業所名を入力してください！'!$F97</f>
        <v>0</v>
      </c>
      <c r="K77" s="53">
        <f>IF(OR('事業所名を入力してください！'!$B97="管理者",'事業所名を入力してください！'!$B97="サービス管理責任者"),0,'事業所名を入力してください！'!$AN97)</f>
        <v>0</v>
      </c>
    </row>
    <row r="78" spans="2:11">
      <c r="B78" s="75">
        <v>76</v>
      </c>
      <c r="C78" s="76" t="e">
        <f t="shared" si="4"/>
        <v>#N/A</v>
      </c>
      <c r="D78" s="76" t="e">
        <f t="shared" si="5"/>
        <v>#N/A</v>
      </c>
      <c r="E78" s="77" t="e">
        <f t="shared" si="6"/>
        <v>#N/A</v>
      </c>
      <c r="F78" s="81"/>
      <c r="H78" s="54"/>
      <c r="I78" s="53">
        <f t="shared" si="7"/>
        <v>0</v>
      </c>
      <c r="J78" s="53">
        <f>'事業所名を入力してください！'!$F98</f>
        <v>0</v>
      </c>
      <c r="K78" s="53">
        <f>IF(OR('事業所名を入力してください！'!$B98="管理者",'事業所名を入力してください！'!$B98="サービス管理責任者"),0,'事業所名を入力してください！'!$AN98)</f>
        <v>0</v>
      </c>
    </row>
    <row r="79" spans="2:11">
      <c r="B79" s="75">
        <v>77</v>
      </c>
      <c r="C79" s="76" t="e">
        <f t="shared" si="4"/>
        <v>#N/A</v>
      </c>
      <c r="D79" s="76" t="e">
        <f t="shared" si="5"/>
        <v>#N/A</v>
      </c>
      <c r="E79" s="77" t="e">
        <f t="shared" si="6"/>
        <v>#N/A</v>
      </c>
      <c r="F79" s="81"/>
      <c r="H79" s="54"/>
      <c r="I79" s="53">
        <f t="shared" si="7"/>
        <v>0</v>
      </c>
      <c r="J79" s="53">
        <f>'事業所名を入力してください！'!$F99</f>
        <v>0</v>
      </c>
      <c r="K79" s="53">
        <f>IF(OR('事業所名を入力してください！'!$B99="管理者",'事業所名を入力してください！'!$B99="サービス管理責任者"),0,'事業所名を入力してください！'!$AN99)</f>
        <v>0</v>
      </c>
    </row>
    <row r="80" spans="2:11">
      <c r="B80" s="75">
        <v>78</v>
      </c>
      <c r="C80" s="76" t="e">
        <f t="shared" si="4"/>
        <v>#N/A</v>
      </c>
      <c r="D80" s="76" t="e">
        <f t="shared" si="5"/>
        <v>#N/A</v>
      </c>
      <c r="E80" s="77" t="e">
        <f t="shared" si="6"/>
        <v>#N/A</v>
      </c>
      <c r="F80" s="81"/>
      <c r="H80" s="54"/>
      <c r="I80" s="53">
        <f t="shared" si="7"/>
        <v>0</v>
      </c>
      <c r="J80" s="53">
        <f>'事業所名を入力してください！'!$F100</f>
        <v>0</v>
      </c>
      <c r="K80" s="53">
        <f>IF(OR('事業所名を入力してください！'!$B100="管理者",'事業所名を入力してください！'!$B100="サービス管理責任者"),0,'事業所名を入力してください！'!$AN100)</f>
        <v>0</v>
      </c>
    </row>
    <row r="81" spans="2:11">
      <c r="B81" s="75">
        <v>79</v>
      </c>
      <c r="C81" s="76" t="e">
        <f t="shared" si="4"/>
        <v>#N/A</v>
      </c>
      <c r="D81" s="76" t="e">
        <f t="shared" si="5"/>
        <v>#N/A</v>
      </c>
      <c r="E81" s="77" t="e">
        <f t="shared" si="6"/>
        <v>#N/A</v>
      </c>
      <c r="F81" s="81"/>
      <c r="H81" s="54"/>
      <c r="I81" s="53">
        <f t="shared" si="7"/>
        <v>0</v>
      </c>
      <c r="J81" s="53">
        <f>'事業所名を入力してください！'!$F101</f>
        <v>0</v>
      </c>
      <c r="K81" s="53">
        <f>IF(OR('事業所名を入力してください！'!$B101="管理者",'事業所名を入力してください！'!$B101="サービス管理責任者"),0,'事業所名を入力してください！'!$AN101)</f>
        <v>0</v>
      </c>
    </row>
    <row r="82" spans="2:11">
      <c r="B82" s="75">
        <v>80</v>
      </c>
      <c r="C82" s="76" t="e">
        <f t="shared" si="4"/>
        <v>#N/A</v>
      </c>
      <c r="D82" s="76" t="e">
        <f t="shared" si="5"/>
        <v>#N/A</v>
      </c>
      <c r="E82" s="77" t="e">
        <f t="shared" si="6"/>
        <v>#N/A</v>
      </c>
      <c r="F82" s="81"/>
      <c r="H82" s="54"/>
      <c r="I82" s="53">
        <f t="shared" si="7"/>
        <v>0</v>
      </c>
      <c r="J82" s="53">
        <f>'事業所名を入力してください！'!$F102</f>
        <v>0</v>
      </c>
      <c r="K82" s="53">
        <f>IF(OR('事業所名を入力してください！'!$B102="管理者",'事業所名を入力してください！'!$B102="サービス管理責任者"),0,'事業所名を入力してください！'!$AN102)</f>
        <v>0</v>
      </c>
    </row>
    <row r="83" spans="2:11">
      <c r="B83" s="75">
        <v>81</v>
      </c>
      <c r="C83" s="76" t="e">
        <f t="shared" si="4"/>
        <v>#N/A</v>
      </c>
      <c r="D83" s="76" t="e">
        <f t="shared" si="5"/>
        <v>#N/A</v>
      </c>
      <c r="E83" s="77" t="e">
        <f t="shared" si="6"/>
        <v>#N/A</v>
      </c>
      <c r="F83" s="81"/>
      <c r="H83" s="54"/>
      <c r="I83" s="53">
        <f t="shared" si="7"/>
        <v>0</v>
      </c>
      <c r="J83" s="53">
        <f>'事業所名を入力してください！'!$F103</f>
        <v>0</v>
      </c>
      <c r="K83" s="53">
        <f>IF(OR('事業所名を入力してください！'!$B103="管理者",'事業所名を入力してください！'!$B103="サービス管理責任者"),0,'事業所名を入力してください！'!$AN103)</f>
        <v>0</v>
      </c>
    </row>
    <row r="84" spans="2:11">
      <c r="B84" s="75">
        <v>82</v>
      </c>
      <c r="C84" s="76" t="e">
        <f t="shared" si="4"/>
        <v>#N/A</v>
      </c>
      <c r="D84" s="76" t="e">
        <f t="shared" si="5"/>
        <v>#N/A</v>
      </c>
      <c r="E84" s="77" t="e">
        <f t="shared" si="6"/>
        <v>#N/A</v>
      </c>
      <c r="F84" s="81"/>
      <c r="H84" s="54"/>
      <c r="I84" s="53">
        <f t="shared" si="7"/>
        <v>0</v>
      </c>
      <c r="J84" s="53">
        <f>'事業所名を入力してください！'!$F104</f>
        <v>0</v>
      </c>
      <c r="K84" s="53">
        <f>IF(OR('事業所名を入力してください！'!$B104="管理者",'事業所名を入力してください！'!$B104="サービス管理責任者"),0,'事業所名を入力してください！'!$AN104)</f>
        <v>0</v>
      </c>
    </row>
    <row r="85" spans="2:11">
      <c r="B85" s="75">
        <v>83</v>
      </c>
      <c r="C85" s="76" t="e">
        <f t="shared" si="4"/>
        <v>#N/A</v>
      </c>
      <c r="D85" s="76" t="e">
        <f t="shared" si="5"/>
        <v>#N/A</v>
      </c>
      <c r="E85" s="77" t="e">
        <f t="shared" si="6"/>
        <v>#N/A</v>
      </c>
      <c r="F85" s="81"/>
      <c r="H85" s="54"/>
      <c r="I85" s="53">
        <f t="shared" si="7"/>
        <v>0</v>
      </c>
      <c r="J85" s="53">
        <f>'事業所名を入力してください！'!$F105</f>
        <v>0</v>
      </c>
      <c r="K85" s="53">
        <f>IF(OR('事業所名を入力してください！'!$B105="管理者",'事業所名を入力してください！'!$B105="サービス管理責任者"),0,'事業所名を入力してください！'!$AN105)</f>
        <v>0</v>
      </c>
    </row>
    <row r="86" spans="2:11">
      <c r="B86" s="75">
        <v>84</v>
      </c>
      <c r="C86" s="76" t="e">
        <f t="shared" si="4"/>
        <v>#N/A</v>
      </c>
      <c r="D86" s="76" t="e">
        <f t="shared" si="5"/>
        <v>#N/A</v>
      </c>
      <c r="E86" s="77" t="e">
        <f t="shared" si="6"/>
        <v>#N/A</v>
      </c>
      <c r="F86" s="81"/>
      <c r="H86" s="54"/>
      <c r="I86" s="53">
        <f t="shared" si="7"/>
        <v>0</v>
      </c>
      <c r="J86" s="53">
        <f>'事業所名を入力してください！'!$F106</f>
        <v>0</v>
      </c>
      <c r="K86" s="53">
        <f>IF(OR('事業所名を入力してください！'!$B106="管理者",'事業所名を入力してください！'!$B106="サービス管理責任者"),0,'事業所名を入力してください！'!$AN106)</f>
        <v>0</v>
      </c>
    </row>
    <row r="87" spans="2:11">
      <c r="B87" s="75">
        <v>85</v>
      </c>
      <c r="C87" s="76" t="e">
        <f t="shared" si="4"/>
        <v>#N/A</v>
      </c>
      <c r="D87" s="76" t="e">
        <f t="shared" si="5"/>
        <v>#N/A</v>
      </c>
      <c r="E87" s="77" t="e">
        <f t="shared" si="6"/>
        <v>#N/A</v>
      </c>
      <c r="F87" s="81"/>
      <c r="H87" s="54"/>
      <c r="I87" s="53">
        <f t="shared" si="7"/>
        <v>0</v>
      </c>
      <c r="J87" s="53">
        <f>'事業所名を入力してください！'!$F107</f>
        <v>0</v>
      </c>
      <c r="K87" s="53">
        <f>IF(OR('事業所名を入力してください！'!$B107="管理者",'事業所名を入力してください！'!$B107="サービス管理責任者"),0,'事業所名を入力してください！'!$AN107)</f>
        <v>0</v>
      </c>
    </row>
    <row r="88" spans="2:11">
      <c r="B88" s="75">
        <v>86</v>
      </c>
      <c r="C88" s="76" t="e">
        <f t="shared" si="4"/>
        <v>#N/A</v>
      </c>
      <c r="D88" s="76" t="e">
        <f t="shared" si="5"/>
        <v>#N/A</v>
      </c>
      <c r="E88" s="77" t="e">
        <f t="shared" si="6"/>
        <v>#N/A</v>
      </c>
      <c r="F88" s="81"/>
      <c r="H88" s="54"/>
      <c r="I88" s="53">
        <f t="shared" si="7"/>
        <v>0</v>
      </c>
      <c r="J88" s="53">
        <f>'事業所名を入力してください！'!$F108</f>
        <v>0</v>
      </c>
      <c r="K88" s="53">
        <f>IF(OR('事業所名を入力してください！'!$B108="管理者",'事業所名を入力してください！'!$B108="サービス管理責任者"),0,'事業所名を入力してください！'!$AN108)</f>
        <v>0</v>
      </c>
    </row>
    <row r="89" spans="2:11">
      <c r="B89" s="75">
        <v>87</v>
      </c>
      <c r="C89" s="76" t="e">
        <f t="shared" si="4"/>
        <v>#N/A</v>
      </c>
      <c r="D89" s="76" t="e">
        <f t="shared" si="5"/>
        <v>#N/A</v>
      </c>
      <c r="E89" s="77" t="e">
        <f t="shared" si="6"/>
        <v>#N/A</v>
      </c>
      <c r="F89" s="81"/>
      <c r="H89" s="54"/>
      <c r="I89" s="53">
        <f t="shared" si="7"/>
        <v>0</v>
      </c>
      <c r="J89" s="53">
        <f>'事業所名を入力してください！'!$F109</f>
        <v>0</v>
      </c>
      <c r="K89" s="53">
        <f>IF(OR('事業所名を入力してください！'!$B109="管理者",'事業所名を入力してください！'!$B109="サービス管理責任者"),0,'事業所名を入力してください！'!$AN109)</f>
        <v>0</v>
      </c>
    </row>
    <row r="90" spans="2:11">
      <c r="B90" s="75">
        <v>88</v>
      </c>
      <c r="C90" s="76" t="e">
        <f t="shared" si="4"/>
        <v>#N/A</v>
      </c>
      <c r="D90" s="76" t="e">
        <f t="shared" si="5"/>
        <v>#N/A</v>
      </c>
      <c r="E90" s="77" t="e">
        <f t="shared" si="6"/>
        <v>#N/A</v>
      </c>
      <c r="F90" s="81"/>
      <c r="H90" s="54"/>
      <c r="I90" s="53">
        <f t="shared" si="7"/>
        <v>0</v>
      </c>
      <c r="J90" s="53">
        <f>'事業所名を入力してください！'!$F110</f>
        <v>0</v>
      </c>
      <c r="K90" s="53">
        <f>IF(OR('事業所名を入力してください！'!$B110="管理者",'事業所名を入力してください！'!$B110="サービス管理責任者"),0,'事業所名を入力してください！'!$AN110)</f>
        <v>0</v>
      </c>
    </row>
    <row r="91" spans="2:11">
      <c r="B91" s="75">
        <v>89</v>
      </c>
      <c r="C91" s="76" t="e">
        <f t="shared" si="4"/>
        <v>#N/A</v>
      </c>
      <c r="D91" s="76" t="e">
        <f t="shared" si="5"/>
        <v>#N/A</v>
      </c>
      <c r="E91" s="77" t="e">
        <f t="shared" si="6"/>
        <v>#N/A</v>
      </c>
      <c r="F91" s="81"/>
      <c r="H91" s="54"/>
      <c r="I91" s="53">
        <f t="shared" si="7"/>
        <v>0</v>
      </c>
      <c r="J91" s="53">
        <f>'事業所名を入力してください！'!$F111</f>
        <v>0</v>
      </c>
      <c r="K91" s="53">
        <f>IF(OR('事業所名を入力してください！'!$B111="管理者",'事業所名を入力してください！'!$B111="サービス管理責任者"),0,'事業所名を入力してください！'!$AN111)</f>
        <v>0</v>
      </c>
    </row>
    <row r="92" spans="2:11">
      <c r="B92" s="75">
        <v>90</v>
      </c>
      <c r="C92" s="76" t="e">
        <f t="shared" si="4"/>
        <v>#N/A</v>
      </c>
      <c r="D92" s="76" t="e">
        <f t="shared" si="5"/>
        <v>#N/A</v>
      </c>
      <c r="E92" s="77" t="e">
        <f t="shared" si="6"/>
        <v>#N/A</v>
      </c>
      <c r="F92" s="81"/>
      <c r="H92" s="54"/>
      <c r="I92" s="53">
        <f t="shared" si="7"/>
        <v>0</v>
      </c>
      <c r="J92" s="53">
        <f>'事業所名を入力してください！'!$F112</f>
        <v>0</v>
      </c>
      <c r="K92" s="53">
        <f>IF(OR('事業所名を入力してください！'!$B112="管理者",'事業所名を入力してください！'!$B112="サービス管理責任者"),0,'事業所名を入力してください！'!$AN112)</f>
        <v>0</v>
      </c>
    </row>
    <row r="93" spans="2:11">
      <c r="B93" s="75">
        <v>91</v>
      </c>
      <c r="C93" s="76" t="e">
        <f t="shared" si="4"/>
        <v>#N/A</v>
      </c>
      <c r="D93" s="76" t="e">
        <f t="shared" si="5"/>
        <v>#N/A</v>
      </c>
      <c r="E93" s="77" t="e">
        <f t="shared" si="6"/>
        <v>#N/A</v>
      </c>
      <c r="F93" s="81"/>
      <c r="H93" s="54"/>
      <c r="I93" s="53">
        <f t="shared" si="7"/>
        <v>0</v>
      </c>
      <c r="J93" s="53">
        <f>'事業所名を入力してください！'!$F113</f>
        <v>0</v>
      </c>
      <c r="K93" s="53">
        <f>IF(OR('事業所名を入力してください！'!$B113="管理者",'事業所名を入力してください！'!$B113="サービス管理責任者"),0,'事業所名を入力してください！'!$AN113)</f>
        <v>0</v>
      </c>
    </row>
    <row r="94" spans="2:11">
      <c r="B94" s="75">
        <v>92</v>
      </c>
      <c r="C94" s="76" t="e">
        <f t="shared" si="4"/>
        <v>#N/A</v>
      </c>
      <c r="D94" s="76" t="e">
        <f t="shared" si="5"/>
        <v>#N/A</v>
      </c>
      <c r="E94" s="77" t="e">
        <f t="shared" si="6"/>
        <v>#N/A</v>
      </c>
      <c r="F94" s="81"/>
      <c r="H94" s="54"/>
      <c r="I94" s="53">
        <f t="shared" si="7"/>
        <v>0</v>
      </c>
      <c r="J94" s="53">
        <f>'事業所名を入力してください！'!$F114</f>
        <v>0</v>
      </c>
      <c r="K94" s="53">
        <f>IF(OR('事業所名を入力してください！'!$B114="管理者",'事業所名を入力してください！'!$B114="サービス管理責任者"),0,'事業所名を入力してください！'!$AN114)</f>
        <v>0</v>
      </c>
    </row>
    <row r="95" spans="2:11">
      <c r="B95" s="75">
        <v>93</v>
      </c>
      <c r="C95" s="76" t="e">
        <f t="shared" si="4"/>
        <v>#N/A</v>
      </c>
      <c r="D95" s="76" t="e">
        <f t="shared" si="5"/>
        <v>#N/A</v>
      </c>
      <c r="E95" s="77" t="e">
        <f t="shared" si="6"/>
        <v>#N/A</v>
      </c>
      <c r="F95" s="81"/>
      <c r="H95" s="54"/>
      <c r="I95" s="53">
        <f t="shared" si="7"/>
        <v>0</v>
      </c>
      <c r="J95" s="53">
        <f>'事業所名を入力してください！'!$F115</f>
        <v>0</v>
      </c>
      <c r="K95" s="53">
        <f>IF(OR('事業所名を入力してください！'!$B115="管理者",'事業所名を入力してください！'!$B115="サービス管理責任者"),0,'事業所名を入力してください！'!$AN115)</f>
        <v>0</v>
      </c>
    </row>
    <row r="96" spans="2:11">
      <c r="B96" s="75">
        <v>94</v>
      </c>
      <c r="C96" s="76" t="e">
        <f t="shared" si="4"/>
        <v>#N/A</v>
      </c>
      <c r="D96" s="76" t="e">
        <f t="shared" si="5"/>
        <v>#N/A</v>
      </c>
      <c r="E96" s="77" t="e">
        <f t="shared" si="6"/>
        <v>#N/A</v>
      </c>
      <c r="F96" s="81"/>
      <c r="H96" s="54"/>
      <c r="I96" s="53">
        <f t="shared" si="7"/>
        <v>0</v>
      </c>
      <c r="J96" s="53">
        <f>'事業所名を入力してください！'!$F116</f>
        <v>0</v>
      </c>
      <c r="K96" s="53">
        <f>IF(OR('事業所名を入力してください！'!$B116="管理者",'事業所名を入力してください！'!$B116="サービス管理責任者"),0,'事業所名を入力してください！'!$AN116)</f>
        <v>0</v>
      </c>
    </row>
    <row r="97" spans="2:11">
      <c r="B97" s="75">
        <v>95</v>
      </c>
      <c r="C97" s="76" t="e">
        <f t="shared" si="4"/>
        <v>#N/A</v>
      </c>
      <c r="D97" s="76" t="e">
        <f t="shared" si="5"/>
        <v>#N/A</v>
      </c>
      <c r="E97" s="77" t="e">
        <f t="shared" si="6"/>
        <v>#N/A</v>
      </c>
      <c r="F97" s="81"/>
      <c r="H97" s="54"/>
      <c r="I97" s="53">
        <f t="shared" si="7"/>
        <v>0</v>
      </c>
      <c r="J97" s="53">
        <f>'事業所名を入力してください！'!$F117</f>
        <v>0</v>
      </c>
      <c r="K97" s="53">
        <f>IF(OR('事業所名を入力してください！'!$B117="管理者",'事業所名を入力してください！'!$B117="サービス管理責任者"),0,'事業所名を入力してください！'!$AN117)</f>
        <v>0</v>
      </c>
    </row>
    <row r="98" spans="2:11">
      <c r="B98" s="75">
        <v>96</v>
      </c>
      <c r="C98" s="76" t="e">
        <f t="shared" si="4"/>
        <v>#N/A</v>
      </c>
      <c r="D98" s="76" t="e">
        <f t="shared" si="5"/>
        <v>#N/A</v>
      </c>
      <c r="E98" s="77" t="e">
        <f t="shared" si="6"/>
        <v>#N/A</v>
      </c>
      <c r="F98" s="81"/>
      <c r="H98" s="54"/>
      <c r="I98" s="53">
        <f t="shared" si="7"/>
        <v>0</v>
      </c>
      <c r="J98" s="53">
        <f>'事業所名を入力してください！'!$F118</f>
        <v>0</v>
      </c>
      <c r="K98" s="53">
        <f>IF(OR('事業所名を入力してください！'!$B118="管理者",'事業所名を入力してください！'!$B118="サービス管理責任者"),0,'事業所名を入力してください！'!$AN118)</f>
        <v>0</v>
      </c>
    </row>
    <row r="99" spans="2:11">
      <c r="B99" s="75">
        <v>97</v>
      </c>
      <c r="C99" s="76" t="e">
        <f t="shared" si="4"/>
        <v>#N/A</v>
      </c>
      <c r="D99" s="76" t="e">
        <f t="shared" si="5"/>
        <v>#N/A</v>
      </c>
      <c r="E99" s="77" t="e">
        <f t="shared" si="6"/>
        <v>#N/A</v>
      </c>
      <c r="F99" s="81"/>
      <c r="H99" s="54"/>
      <c r="I99" s="53">
        <f t="shared" si="7"/>
        <v>0</v>
      </c>
      <c r="J99" s="53">
        <f>'事業所名を入力してください！'!$F119</f>
        <v>0</v>
      </c>
      <c r="K99" s="53">
        <f>IF(OR('事業所名を入力してください！'!$B119="管理者",'事業所名を入力してください！'!$B119="サービス管理責任者"),0,'事業所名を入力してください！'!$AN119)</f>
        <v>0</v>
      </c>
    </row>
    <row r="100" spans="2:11">
      <c r="B100" s="75">
        <v>98</v>
      </c>
      <c r="C100" s="76" t="e">
        <f t="shared" si="4"/>
        <v>#N/A</v>
      </c>
      <c r="D100" s="76" t="e">
        <f t="shared" si="5"/>
        <v>#N/A</v>
      </c>
      <c r="E100" s="77" t="e">
        <f t="shared" si="6"/>
        <v>#N/A</v>
      </c>
      <c r="F100" s="81"/>
      <c r="H100" s="54"/>
      <c r="I100" s="53">
        <f t="shared" si="7"/>
        <v>0</v>
      </c>
      <c r="J100" s="53">
        <f>'事業所名を入力してください！'!$F120</f>
        <v>0</v>
      </c>
      <c r="K100" s="53">
        <f>IF(OR('事業所名を入力してください！'!$B120="管理者",'事業所名を入力してください！'!$B120="サービス管理責任者"),0,'事業所名を入力してください！'!$AN120)</f>
        <v>0</v>
      </c>
    </row>
    <row r="101" spans="2:11">
      <c r="B101" s="75">
        <v>99</v>
      </c>
      <c r="C101" s="76" t="e">
        <f t="shared" si="4"/>
        <v>#N/A</v>
      </c>
      <c r="D101" s="76" t="e">
        <f t="shared" si="5"/>
        <v>#N/A</v>
      </c>
      <c r="E101" s="77" t="e">
        <f t="shared" si="6"/>
        <v>#N/A</v>
      </c>
      <c r="F101" s="81"/>
      <c r="H101" s="54"/>
      <c r="I101" s="53">
        <f t="shared" si="7"/>
        <v>0</v>
      </c>
      <c r="J101" s="53">
        <f>'事業所名を入力してください！'!$F121</f>
        <v>0</v>
      </c>
      <c r="K101" s="53">
        <f>IF(OR('事業所名を入力してください！'!$B121="管理者",'事業所名を入力してください！'!$B121="サービス管理責任者"),0,'事業所名を入力してください！'!$AN121)</f>
        <v>0</v>
      </c>
    </row>
    <row r="102" spans="2:11">
      <c r="B102" s="75">
        <v>100</v>
      </c>
      <c r="C102" s="76" t="e">
        <f t="shared" si="4"/>
        <v>#N/A</v>
      </c>
      <c r="D102" s="76" t="e">
        <f t="shared" si="5"/>
        <v>#N/A</v>
      </c>
      <c r="E102" s="77" t="e">
        <f t="shared" si="6"/>
        <v>#N/A</v>
      </c>
      <c r="F102" s="81"/>
      <c r="H102" s="54"/>
      <c r="I102" s="53">
        <f t="shared" si="7"/>
        <v>0</v>
      </c>
      <c r="J102" s="53">
        <f>'事業所名を入力してください！'!$F122</f>
        <v>0</v>
      </c>
      <c r="K102" s="53">
        <f>IF(OR('事業所名を入力してください！'!$B122="管理者",'事業所名を入力してください！'!$B122="サービス管理責任者"),0,'事業所名を入力してください！'!$AN122)</f>
        <v>0</v>
      </c>
    </row>
    <row r="103" spans="2:11">
      <c r="B103" s="75">
        <v>101</v>
      </c>
      <c r="C103" s="76" t="e">
        <f t="shared" si="4"/>
        <v>#N/A</v>
      </c>
      <c r="D103" s="76" t="e">
        <f t="shared" si="5"/>
        <v>#N/A</v>
      </c>
      <c r="E103" s="77" t="e">
        <f t="shared" si="6"/>
        <v>#N/A</v>
      </c>
      <c r="F103" s="81"/>
      <c r="H103" s="54"/>
      <c r="I103" s="53">
        <f t="shared" si="7"/>
        <v>0</v>
      </c>
      <c r="J103" s="53">
        <f>'事業所名を入力してください！'!$F123</f>
        <v>0</v>
      </c>
      <c r="K103" s="53">
        <f>IF(OR('事業所名を入力してください！'!$B123="管理者",'事業所名を入力してください！'!$B123="サービス管理責任者"),0,'事業所名を入力してください！'!$AN123)</f>
        <v>0</v>
      </c>
    </row>
    <row r="104" spans="2:11">
      <c r="B104" s="75">
        <v>102</v>
      </c>
      <c r="C104" s="76" t="e">
        <f t="shared" si="4"/>
        <v>#N/A</v>
      </c>
      <c r="D104" s="76" t="e">
        <f t="shared" si="5"/>
        <v>#N/A</v>
      </c>
      <c r="E104" s="77" t="e">
        <f t="shared" si="6"/>
        <v>#N/A</v>
      </c>
      <c r="F104" s="81"/>
      <c r="H104" s="54"/>
      <c r="I104" s="53">
        <f t="shared" si="7"/>
        <v>0</v>
      </c>
      <c r="J104" s="53">
        <f>'事業所名を入力してください！'!$F124</f>
        <v>0</v>
      </c>
      <c r="K104" s="53">
        <f>IF(OR('事業所名を入力してください！'!$B124="管理者",'事業所名を入力してください！'!$B124="サービス管理責任者"),0,'事業所名を入力してください！'!$AN124)</f>
        <v>0</v>
      </c>
    </row>
    <row r="105" spans="2:11">
      <c r="B105" s="75">
        <v>103</v>
      </c>
      <c r="C105" s="76" t="e">
        <f t="shared" si="4"/>
        <v>#N/A</v>
      </c>
      <c r="D105" s="76" t="e">
        <f t="shared" si="5"/>
        <v>#N/A</v>
      </c>
      <c r="E105" s="77" t="e">
        <f t="shared" si="6"/>
        <v>#N/A</v>
      </c>
      <c r="F105" s="81"/>
      <c r="H105" s="54"/>
      <c r="I105" s="53">
        <f t="shared" si="7"/>
        <v>0</v>
      </c>
      <c r="J105" s="53">
        <f>'事業所名を入力してください！'!$F125</f>
        <v>0</v>
      </c>
      <c r="K105" s="53">
        <f>IF(OR('事業所名を入力してください！'!$B125="管理者",'事業所名を入力してください！'!$B125="サービス管理責任者"),0,'事業所名を入力してください！'!$AN125)</f>
        <v>0</v>
      </c>
    </row>
    <row r="106" spans="2:11">
      <c r="B106" s="75">
        <v>104</v>
      </c>
      <c r="C106" s="76" t="e">
        <f t="shared" si="4"/>
        <v>#N/A</v>
      </c>
      <c r="D106" s="76" t="e">
        <f t="shared" si="5"/>
        <v>#N/A</v>
      </c>
      <c r="E106" s="77" t="e">
        <f t="shared" si="6"/>
        <v>#N/A</v>
      </c>
      <c r="F106" s="81"/>
      <c r="H106" s="54"/>
      <c r="I106" s="53">
        <f t="shared" si="7"/>
        <v>0</v>
      </c>
      <c r="J106" s="53">
        <f>'事業所名を入力してください！'!$F126</f>
        <v>0</v>
      </c>
      <c r="K106" s="53">
        <f>IF(OR('事業所名を入力してください！'!$B126="管理者",'事業所名を入力してください！'!$B126="サービス管理責任者"),0,'事業所名を入力してください！'!$AN126)</f>
        <v>0</v>
      </c>
    </row>
    <row r="107" spans="2:11">
      <c r="B107" s="75">
        <v>105</v>
      </c>
      <c r="C107" s="76" t="e">
        <f t="shared" si="4"/>
        <v>#N/A</v>
      </c>
      <c r="D107" s="76" t="e">
        <f t="shared" si="5"/>
        <v>#N/A</v>
      </c>
      <c r="E107" s="77" t="e">
        <f t="shared" si="6"/>
        <v>#N/A</v>
      </c>
      <c r="F107" s="81"/>
      <c r="H107" s="54"/>
      <c r="I107" s="53">
        <f t="shared" si="7"/>
        <v>0</v>
      </c>
      <c r="J107" s="53">
        <f>'事業所名を入力してください！'!$F127</f>
        <v>0</v>
      </c>
      <c r="K107" s="53">
        <f>IF(OR('事業所名を入力してください！'!$B127="管理者",'事業所名を入力してください！'!$B127="サービス管理責任者"),0,'事業所名を入力してください！'!$AN127)</f>
        <v>0</v>
      </c>
    </row>
    <row r="108" spans="2:11">
      <c r="B108" s="75">
        <v>106</v>
      </c>
      <c r="C108" s="76" t="e">
        <f t="shared" si="4"/>
        <v>#N/A</v>
      </c>
      <c r="D108" s="76" t="e">
        <f t="shared" si="5"/>
        <v>#N/A</v>
      </c>
      <c r="E108" s="77" t="e">
        <f t="shared" si="6"/>
        <v>#N/A</v>
      </c>
      <c r="F108" s="81"/>
      <c r="H108" s="54"/>
      <c r="I108" s="53">
        <f t="shared" si="7"/>
        <v>0</v>
      </c>
      <c r="J108" s="53">
        <f>'事業所名を入力してください！'!$F128</f>
        <v>0</v>
      </c>
      <c r="K108" s="53">
        <f>IF(OR('事業所名を入力してください！'!$B128="管理者",'事業所名を入力してください！'!$B128="サービス管理責任者"),0,'事業所名を入力してください！'!$AN128)</f>
        <v>0</v>
      </c>
    </row>
    <row r="109" spans="2:11">
      <c r="B109" s="75">
        <v>107</v>
      </c>
      <c r="C109" s="76" t="e">
        <f t="shared" si="4"/>
        <v>#N/A</v>
      </c>
      <c r="D109" s="76" t="e">
        <f t="shared" si="5"/>
        <v>#N/A</v>
      </c>
      <c r="E109" s="77" t="e">
        <f t="shared" si="6"/>
        <v>#N/A</v>
      </c>
      <c r="F109" s="81"/>
      <c r="H109" s="54"/>
      <c r="I109" s="53">
        <f t="shared" si="7"/>
        <v>0</v>
      </c>
      <c r="J109" s="53">
        <f>'事業所名を入力してください！'!$F129</f>
        <v>0</v>
      </c>
      <c r="K109" s="53">
        <f>IF(OR('事業所名を入力してください！'!$B129="管理者",'事業所名を入力してください！'!$B129="サービス管理責任者"),0,'事業所名を入力してください！'!$AN129)</f>
        <v>0</v>
      </c>
    </row>
    <row r="110" spans="2:11">
      <c r="B110" s="75">
        <v>108</v>
      </c>
      <c r="C110" s="76" t="e">
        <f t="shared" si="4"/>
        <v>#N/A</v>
      </c>
      <c r="D110" s="76" t="e">
        <f t="shared" si="5"/>
        <v>#N/A</v>
      </c>
      <c r="E110" s="77" t="e">
        <f t="shared" si="6"/>
        <v>#N/A</v>
      </c>
      <c r="F110" s="81"/>
      <c r="H110" s="54"/>
      <c r="I110" s="53">
        <f t="shared" si="7"/>
        <v>0</v>
      </c>
      <c r="J110" s="53">
        <f>'事業所名を入力してください！'!$F130</f>
        <v>0</v>
      </c>
      <c r="K110" s="53">
        <f>IF(OR('事業所名を入力してください！'!$B130="管理者",'事業所名を入力してください！'!$B130="サービス管理責任者"),0,'事業所名を入力してください！'!$AN130)</f>
        <v>0</v>
      </c>
    </row>
    <row r="111" spans="2:11">
      <c r="B111" s="75">
        <v>109</v>
      </c>
      <c r="C111" s="76" t="e">
        <f t="shared" si="4"/>
        <v>#N/A</v>
      </c>
      <c r="D111" s="76" t="e">
        <f t="shared" si="5"/>
        <v>#N/A</v>
      </c>
      <c r="E111" s="77" t="e">
        <f t="shared" si="6"/>
        <v>#N/A</v>
      </c>
      <c r="F111" s="81"/>
      <c r="H111" s="54"/>
      <c r="I111" s="53">
        <f t="shared" si="7"/>
        <v>0</v>
      </c>
      <c r="J111" s="53">
        <f>'事業所名を入力してください！'!$F131</f>
        <v>0</v>
      </c>
      <c r="K111" s="53">
        <f>IF(OR('事業所名を入力してください！'!$B131="管理者",'事業所名を入力してください！'!$B131="サービス管理責任者"),0,'事業所名を入力してください！'!$AN131)</f>
        <v>0</v>
      </c>
    </row>
    <row r="112" spans="2:11">
      <c r="B112" s="75">
        <v>110</v>
      </c>
      <c r="C112" s="76" t="e">
        <f t="shared" si="4"/>
        <v>#N/A</v>
      </c>
      <c r="D112" s="76" t="e">
        <f t="shared" si="5"/>
        <v>#N/A</v>
      </c>
      <c r="E112" s="77" t="e">
        <f t="shared" si="6"/>
        <v>#N/A</v>
      </c>
      <c r="F112" s="81"/>
      <c r="H112" s="54"/>
      <c r="I112" s="53">
        <f t="shared" si="7"/>
        <v>0</v>
      </c>
      <c r="J112" s="53">
        <f>'事業所名を入力してください！'!$F132</f>
        <v>0</v>
      </c>
      <c r="K112" s="53">
        <f>IF(OR('事業所名を入力してください！'!$B132="管理者",'事業所名を入力してください！'!$B132="サービス管理責任者"),0,'事業所名を入力してください！'!$AN132)</f>
        <v>0</v>
      </c>
    </row>
    <row r="113" spans="2:11">
      <c r="B113" s="75">
        <v>111</v>
      </c>
      <c r="C113" s="76" t="e">
        <f t="shared" si="4"/>
        <v>#N/A</v>
      </c>
      <c r="D113" s="76" t="e">
        <f t="shared" si="5"/>
        <v>#N/A</v>
      </c>
      <c r="E113" s="77" t="e">
        <f t="shared" si="6"/>
        <v>#N/A</v>
      </c>
      <c r="F113" s="81"/>
      <c r="H113" s="54"/>
      <c r="I113" s="53">
        <f t="shared" si="7"/>
        <v>0</v>
      </c>
      <c r="J113" s="53">
        <f>'事業所名を入力してください！'!$F133</f>
        <v>0</v>
      </c>
      <c r="K113" s="53">
        <f>IF(OR('事業所名を入力してください！'!$B133="管理者",'事業所名を入力してください！'!$B133="サービス管理責任者"),0,'事業所名を入力してください！'!$AN133)</f>
        <v>0</v>
      </c>
    </row>
    <row r="114" spans="2:11">
      <c r="B114" s="75">
        <v>112</v>
      </c>
      <c r="C114" s="76" t="e">
        <f t="shared" si="4"/>
        <v>#N/A</v>
      </c>
      <c r="D114" s="76" t="e">
        <f t="shared" si="5"/>
        <v>#N/A</v>
      </c>
      <c r="E114" s="77" t="e">
        <f t="shared" si="6"/>
        <v>#N/A</v>
      </c>
      <c r="F114" s="81"/>
      <c r="H114" s="54"/>
      <c r="I114" s="53">
        <f t="shared" si="7"/>
        <v>0</v>
      </c>
      <c r="J114" s="53">
        <f>'事業所名を入力してください！'!$F134</f>
        <v>0</v>
      </c>
      <c r="K114" s="53">
        <f>IF(OR('事業所名を入力してください！'!$B134="管理者",'事業所名を入力してください！'!$B134="サービス管理責任者"),0,'事業所名を入力してください！'!$AN134)</f>
        <v>0</v>
      </c>
    </row>
    <row r="115" spans="2:11">
      <c r="B115" s="75">
        <v>113</v>
      </c>
      <c r="C115" s="76" t="e">
        <f t="shared" si="4"/>
        <v>#N/A</v>
      </c>
      <c r="D115" s="76" t="e">
        <f t="shared" si="5"/>
        <v>#N/A</v>
      </c>
      <c r="E115" s="77" t="e">
        <f t="shared" si="6"/>
        <v>#N/A</v>
      </c>
      <c r="F115" s="81"/>
      <c r="H115" s="54"/>
      <c r="I115" s="53">
        <f t="shared" si="7"/>
        <v>0</v>
      </c>
      <c r="J115" s="53">
        <f>'事業所名を入力してください！'!$F135</f>
        <v>0</v>
      </c>
      <c r="K115" s="53">
        <f>IF(OR('事業所名を入力してください！'!$B135="管理者",'事業所名を入力してください！'!$B135="サービス管理責任者"),0,'事業所名を入力してください！'!$AN135)</f>
        <v>0</v>
      </c>
    </row>
    <row r="116" spans="2:11">
      <c r="B116" s="75">
        <v>114</v>
      </c>
      <c r="C116" s="76" t="e">
        <f t="shared" si="4"/>
        <v>#N/A</v>
      </c>
      <c r="D116" s="76" t="e">
        <f t="shared" si="5"/>
        <v>#N/A</v>
      </c>
      <c r="E116" s="77" t="e">
        <f t="shared" si="6"/>
        <v>#N/A</v>
      </c>
      <c r="F116" s="81"/>
      <c r="H116" s="54"/>
      <c r="I116" s="53">
        <f t="shared" si="7"/>
        <v>0</v>
      </c>
      <c r="J116" s="53">
        <f>'事業所名を入力してください！'!$F136</f>
        <v>0</v>
      </c>
      <c r="K116" s="53">
        <f>IF(OR('事業所名を入力してください！'!$B136="管理者",'事業所名を入力してください！'!$B136="サービス管理責任者"),0,'事業所名を入力してください！'!$AN136)</f>
        <v>0</v>
      </c>
    </row>
    <row r="117" spans="2:11">
      <c r="B117" s="75">
        <v>115</v>
      </c>
      <c r="C117" s="76" t="e">
        <f t="shared" si="4"/>
        <v>#N/A</v>
      </c>
      <c r="D117" s="76" t="e">
        <f t="shared" si="5"/>
        <v>#N/A</v>
      </c>
      <c r="E117" s="77" t="e">
        <f t="shared" si="6"/>
        <v>#N/A</v>
      </c>
      <c r="F117" s="81"/>
      <c r="H117" s="54"/>
      <c r="I117" s="53">
        <f t="shared" si="7"/>
        <v>0</v>
      </c>
      <c r="J117" s="53">
        <f>'事業所名を入力してください！'!$F137</f>
        <v>0</v>
      </c>
      <c r="K117" s="53">
        <f>IF(OR('事業所名を入力してください！'!$B137="管理者",'事業所名を入力してください！'!$B137="サービス管理責任者"),0,'事業所名を入力してください！'!$AN137)</f>
        <v>0</v>
      </c>
    </row>
    <row r="118" spans="2:11">
      <c r="B118" s="75">
        <v>116</v>
      </c>
      <c r="C118" s="76" t="e">
        <f t="shared" si="4"/>
        <v>#N/A</v>
      </c>
      <c r="D118" s="76" t="e">
        <f t="shared" si="5"/>
        <v>#N/A</v>
      </c>
      <c r="E118" s="77" t="e">
        <f t="shared" si="6"/>
        <v>#N/A</v>
      </c>
      <c r="F118" s="81"/>
      <c r="H118" s="54"/>
      <c r="I118" s="53">
        <f t="shared" si="7"/>
        <v>0</v>
      </c>
      <c r="J118" s="53">
        <f>'事業所名を入力してください！'!$F138</f>
        <v>0</v>
      </c>
      <c r="K118" s="53">
        <f>IF(OR('事業所名を入力してください！'!$B138="管理者",'事業所名を入力してください！'!$B138="サービス管理責任者"),0,'事業所名を入力してください！'!$AN138)</f>
        <v>0</v>
      </c>
    </row>
    <row r="119" spans="2:11">
      <c r="B119" s="75">
        <v>117</v>
      </c>
      <c r="C119" s="76" t="e">
        <f t="shared" si="4"/>
        <v>#N/A</v>
      </c>
      <c r="D119" s="76" t="e">
        <f t="shared" si="5"/>
        <v>#N/A</v>
      </c>
      <c r="E119" s="77" t="e">
        <f t="shared" si="6"/>
        <v>#N/A</v>
      </c>
      <c r="F119" s="81"/>
      <c r="H119" s="54"/>
      <c r="I119" s="53">
        <f t="shared" si="7"/>
        <v>0</v>
      </c>
      <c r="J119" s="53">
        <f>'事業所名を入力してください！'!$F139</f>
        <v>0</v>
      </c>
      <c r="K119" s="53">
        <f>IF(OR('事業所名を入力してください！'!$B139="管理者",'事業所名を入力してください！'!$B139="サービス管理責任者"),0,'事業所名を入力してください！'!$AN139)</f>
        <v>0</v>
      </c>
    </row>
    <row r="120" spans="2:11">
      <c r="B120" s="75">
        <v>118</v>
      </c>
      <c r="C120" s="76" t="e">
        <f t="shared" si="4"/>
        <v>#N/A</v>
      </c>
      <c r="D120" s="76" t="e">
        <f t="shared" si="5"/>
        <v>#N/A</v>
      </c>
      <c r="E120" s="77" t="e">
        <f t="shared" si="6"/>
        <v>#N/A</v>
      </c>
      <c r="F120" s="81"/>
      <c r="H120" s="54"/>
      <c r="I120" s="53">
        <f t="shared" si="7"/>
        <v>0</v>
      </c>
      <c r="J120" s="53">
        <f>'事業所名を入力してください！'!$F140</f>
        <v>0</v>
      </c>
      <c r="K120" s="53">
        <f>IF(OR('事業所名を入力してください！'!$B140="管理者",'事業所名を入力してください！'!$B140="サービス管理責任者"),0,'事業所名を入力してください！'!$AN140)</f>
        <v>0</v>
      </c>
    </row>
    <row r="121" spans="2:11">
      <c r="B121" s="75">
        <v>119</v>
      </c>
      <c r="C121" s="76" t="e">
        <f t="shared" si="4"/>
        <v>#N/A</v>
      </c>
      <c r="D121" s="76" t="e">
        <f t="shared" si="5"/>
        <v>#N/A</v>
      </c>
      <c r="E121" s="77" t="e">
        <f t="shared" si="6"/>
        <v>#N/A</v>
      </c>
      <c r="F121" s="81"/>
      <c r="H121" s="54"/>
      <c r="I121" s="53">
        <f t="shared" si="7"/>
        <v>0</v>
      </c>
      <c r="J121" s="53">
        <f>'事業所名を入力してください！'!$F141</f>
        <v>0</v>
      </c>
      <c r="K121" s="53">
        <f>IF(OR('事業所名を入力してください！'!$B141="管理者",'事業所名を入力してください！'!$B141="サービス管理責任者"),0,'事業所名を入力してください！'!$AN141)</f>
        <v>0</v>
      </c>
    </row>
    <row r="122" spans="2:11">
      <c r="B122" s="75">
        <v>120</v>
      </c>
      <c r="C122" s="76" t="e">
        <f t="shared" si="4"/>
        <v>#N/A</v>
      </c>
      <c r="D122" s="76" t="e">
        <f t="shared" si="5"/>
        <v>#N/A</v>
      </c>
      <c r="E122" s="77" t="e">
        <f t="shared" si="6"/>
        <v>#N/A</v>
      </c>
      <c r="F122" s="81"/>
      <c r="H122" s="54"/>
      <c r="I122" s="53">
        <f t="shared" si="7"/>
        <v>0</v>
      </c>
      <c r="J122" s="53">
        <f>'事業所名を入力してください！'!$F142</f>
        <v>0</v>
      </c>
      <c r="K122" s="53">
        <f>IF(OR('事業所名を入力してください！'!$B142="管理者",'事業所名を入力してください！'!$B142="サービス管理責任者"),0,'事業所名を入力してください！'!$AN142)</f>
        <v>0</v>
      </c>
    </row>
    <row r="123" spans="2:11">
      <c r="B123" s="75">
        <v>121</v>
      </c>
      <c r="C123" s="76" t="e">
        <f t="shared" si="4"/>
        <v>#N/A</v>
      </c>
      <c r="D123" s="76" t="e">
        <f t="shared" si="5"/>
        <v>#N/A</v>
      </c>
      <c r="E123" s="77" t="e">
        <f t="shared" si="6"/>
        <v>#N/A</v>
      </c>
      <c r="F123" s="81"/>
      <c r="H123" s="54"/>
      <c r="I123" s="53">
        <f t="shared" si="7"/>
        <v>0</v>
      </c>
      <c r="J123" s="53">
        <f>'事業所名を入力してください！'!$F143</f>
        <v>0</v>
      </c>
      <c r="K123" s="53">
        <f>IF(OR('事業所名を入力してください！'!$B143="管理者",'事業所名を入力してください！'!$B143="サービス管理責任者"),0,'事業所名を入力してください！'!$AN143)</f>
        <v>0</v>
      </c>
    </row>
    <row r="124" spans="2:11">
      <c r="B124" s="75">
        <v>122</v>
      </c>
      <c r="C124" s="76" t="e">
        <f t="shared" si="4"/>
        <v>#N/A</v>
      </c>
      <c r="D124" s="76" t="e">
        <f t="shared" si="5"/>
        <v>#N/A</v>
      </c>
      <c r="E124" s="77" t="e">
        <f t="shared" si="6"/>
        <v>#N/A</v>
      </c>
      <c r="F124" s="81"/>
      <c r="H124" s="54"/>
      <c r="I124" s="53">
        <f t="shared" si="7"/>
        <v>0</v>
      </c>
      <c r="J124" s="53">
        <f>'事業所名を入力してください！'!$F144</f>
        <v>0</v>
      </c>
      <c r="K124" s="53">
        <f>IF(OR('事業所名を入力してください！'!$B144="管理者",'事業所名を入力してください！'!$B144="サービス管理責任者"),0,'事業所名を入力してください！'!$AN144)</f>
        <v>0</v>
      </c>
    </row>
    <row r="125" spans="2:11">
      <c r="B125" s="75">
        <v>123</v>
      </c>
      <c r="C125" s="76" t="e">
        <f t="shared" si="4"/>
        <v>#N/A</v>
      </c>
      <c r="D125" s="76" t="e">
        <f t="shared" si="5"/>
        <v>#N/A</v>
      </c>
      <c r="E125" s="77" t="e">
        <f t="shared" si="6"/>
        <v>#N/A</v>
      </c>
      <c r="F125" s="81"/>
      <c r="H125" s="54"/>
      <c r="I125" s="53">
        <f t="shared" si="7"/>
        <v>0</v>
      </c>
      <c r="J125" s="53">
        <f>'事業所名を入力してください！'!$F145</f>
        <v>0</v>
      </c>
      <c r="K125" s="53">
        <f>IF(OR('事業所名を入力してください！'!$B145="管理者",'事業所名を入力してください！'!$B145="サービス管理責任者"),0,'事業所名を入力してください！'!$AN145)</f>
        <v>0</v>
      </c>
    </row>
    <row r="126" spans="2:11">
      <c r="B126" s="75">
        <v>124</v>
      </c>
      <c r="C126" s="76" t="e">
        <f t="shared" si="4"/>
        <v>#N/A</v>
      </c>
      <c r="D126" s="76" t="e">
        <f t="shared" si="5"/>
        <v>#N/A</v>
      </c>
      <c r="E126" s="77" t="e">
        <f t="shared" si="6"/>
        <v>#N/A</v>
      </c>
      <c r="F126" s="81"/>
      <c r="H126" s="54"/>
      <c r="I126" s="53">
        <f t="shared" si="7"/>
        <v>0</v>
      </c>
      <c r="J126" s="53">
        <f>'事業所名を入力してください！'!$F146</f>
        <v>0</v>
      </c>
      <c r="K126" s="53">
        <f>IF(OR('事業所名を入力してください！'!$B146="管理者",'事業所名を入力してください！'!$B146="サービス管理責任者"),0,'事業所名を入力してください！'!$AN146)</f>
        <v>0</v>
      </c>
    </row>
    <row r="127" spans="2:11">
      <c r="B127" s="75">
        <v>125</v>
      </c>
      <c r="C127" s="76" t="e">
        <f t="shared" si="4"/>
        <v>#N/A</v>
      </c>
      <c r="D127" s="76" t="e">
        <f t="shared" si="5"/>
        <v>#N/A</v>
      </c>
      <c r="E127" s="77" t="e">
        <f t="shared" si="6"/>
        <v>#N/A</v>
      </c>
      <c r="F127" s="81"/>
      <c r="H127" s="54"/>
      <c r="I127" s="53">
        <f t="shared" si="7"/>
        <v>0</v>
      </c>
      <c r="J127" s="53">
        <f>'事業所名を入力してください！'!$F147</f>
        <v>0</v>
      </c>
      <c r="K127" s="53">
        <f>IF(OR('事業所名を入力してください！'!$B147="管理者",'事業所名を入力してください！'!$B147="サービス管理責任者"),0,'事業所名を入力してください！'!$AN147)</f>
        <v>0</v>
      </c>
    </row>
    <row r="128" spans="2:11">
      <c r="B128" s="75">
        <v>126</v>
      </c>
      <c r="C128" s="76" t="e">
        <f t="shared" si="4"/>
        <v>#N/A</v>
      </c>
      <c r="D128" s="76" t="e">
        <f t="shared" si="5"/>
        <v>#N/A</v>
      </c>
      <c r="E128" s="77" t="e">
        <f t="shared" si="6"/>
        <v>#N/A</v>
      </c>
      <c r="F128" s="81"/>
      <c r="H128" s="54"/>
      <c r="I128" s="53">
        <f t="shared" si="7"/>
        <v>0</v>
      </c>
      <c r="J128" s="53">
        <f>'事業所名を入力してください！'!$F148</f>
        <v>0</v>
      </c>
      <c r="K128" s="53">
        <f>IF(OR('事業所名を入力してください！'!$B148="管理者",'事業所名を入力してください！'!$B148="サービス管理責任者"),0,'事業所名を入力してください！'!$AN148)</f>
        <v>0</v>
      </c>
    </row>
    <row r="129" spans="2:11">
      <c r="B129" s="75">
        <v>127</v>
      </c>
      <c r="C129" s="76" t="e">
        <f t="shared" si="4"/>
        <v>#N/A</v>
      </c>
      <c r="D129" s="76" t="e">
        <f t="shared" si="5"/>
        <v>#N/A</v>
      </c>
      <c r="E129" s="77" t="e">
        <f t="shared" si="6"/>
        <v>#N/A</v>
      </c>
      <c r="F129" s="81"/>
      <c r="H129" s="54"/>
      <c r="I129" s="53">
        <f t="shared" si="7"/>
        <v>0</v>
      </c>
      <c r="J129" s="53">
        <f>'事業所名を入力してください！'!$F149</f>
        <v>0</v>
      </c>
      <c r="K129" s="53">
        <f>IF(OR('事業所名を入力してください！'!$B149="管理者",'事業所名を入力してください！'!$B149="サービス管理責任者"),0,'事業所名を入力してください！'!$AN149)</f>
        <v>0</v>
      </c>
    </row>
    <row r="130" spans="2:11">
      <c r="B130" s="75">
        <v>128</v>
      </c>
      <c r="C130" s="76" t="e">
        <f t="shared" si="4"/>
        <v>#N/A</v>
      </c>
      <c r="D130" s="76" t="e">
        <f t="shared" si="5"/>
        <v>#N/A</v>
      </c>
      <c r="E130" s="77" t="e">
        <f t="shared" si="6"/>
        <v>#N/A</v>
      </c>
      <c r="F130" s="81"/>
      <c r="H130" s="54"/>
      <c r="I130" s="53">
        <f t="shared" si="7"/>
        <v>0</v>
      </c>
      <c r="J130" s="53">
        <f>'事業所名を入力してください！'!$F150</f>
        <v>0</v>
      </c>
      <c r="K130" s="53">
        <f>IF(OR('事業所名を入力してください！'!$B150="管理者",'事業所名を入力してください！'!$B150="サービス管理責任者"),0,'事業所名を入力してください！'!$AN150)</f>
        <v>0</v>
      </c>
    </row>
    <row r="131" spans="2:11">
      <c r="B131" s="75">
        <v>129</v>
      </c>
      <c r="C131" s="76" t="e">
        <f t="shared" ref="C131:C194" si="8">VLOOKUP(B131,$I:$K,2,FALSE)</f>
        <v>#N/A</v>
      </c>
      <c r="D131" s="76" t="e">
        <f t="shared" ref="D131:D194" si="9">VLOOKUP(B131,$I:$K,3,FALSE)</f>
        <v>#N/A</v>
      </c>
      <c r="E131" s="77" t="e">
        <f t="shared" si="6"/>
        <v>#N/A</v>
      </c>
      <c r="F131" s="81"/>
      <c r="H131" s="54"/>
      <c r="I131" s="53">
        <f t="shared" si="7"/>
        <v>0</v>
      </c>
      <c r="J131" s="53">
        <f>'事業所名を入力してください！'!$F151</f>
        <v>0</v>
      </c>
      <c r="K131" s="53">
        <f>IF(OR('事業所名を入力してください！'!$B151="管理者",'事業所名を入力してください！'!$B151="サービス管理責任者"),0,'事業所名を入力してください！'!$AN151)</f>
        <v>0</v>
      </c>
    </row>
    <row r="132" spans="2:11">
      <c r="B132" s="75">
        <v>130</v>
      </c>
      <c r="C132" s="76" t="e">
        <f t="shared" si="8"/>
        <v>#N/A</v>
      </c>
      <c r="D132" s="76" t="e">
        <f t="shared" si="9"/>
        <v>#N/A</v>
      </c>
      <c r="E132" s="77" t="e">
        <f t="shared" ref="E132:E195" si="10">SUMIF($C:$C,C132,$D:$D)</f>
        <v>#N/A</v>
      </c>
      <c r="F132" s="81"/>
      <c r="H132" s="54"/>
      <c r="I132" s="53">
        <f t="shared" si="7"/>
        <v>0</v>
      </c>
      <c r="J132" s="53">
        <f>'事業所名を入力してください！'!$F152</f>
        <v>0</v>
      </c>
      <c r="K132" s="53">
        <f>IF(OR('事業所名を入力してください！'!$B152="管理者",'事業所名を入力してください！'!$B152="サービス管理責任者"),0,'事業所名を入力してください！'!$AN152)</f>
        <v>0</v>
      </c>
    </row>
    <row r="133" spans="2:11">
      <c r="B133" s="75">
        <v>131</v>
      </c>
      <c r="C133" s="76" t="e">
        <f t="shared" si="8"/>
        <v>#N/A</v>
      </c>
      <c r="D133" s="76" t="e">
        <f t="shared" si="9"/>
        <v>#N/A</v>
      </c>
      <c r="E133" s="77" t="e">
        <f t="shared" si="10"/>
        <v>#N/A</v>
      </c>
      <c r="F133" s="81"/>
      <c r="H133" s="54"/>
      <c r="I133" s="53">
        <f t="shared" ref="I133:I196" si="11">IF(J133=0,I132,I132+1)</f>
        <v>0</v>
      </c>
      <c r="J133" s="53">
        <f>'事業所名を入力してください！'!$F153</f>
        <v>0</v>
      </c>
      <c r="K133" s="53">
        <f>IF(OR('事業所名を入力してください！'!$B153="管理者",'事業所名を入力してください！'!$B153="サービス管理責任者"),0,'事業所名を入力してください！'!$AN153)</f>
        <v>0</v>
      </c>
    </row>
    <row r="134" spans="2:11">
      <c r="B134" s="75">
        <v>132</v>
      </c>
      <c r="C134" s="76" t="e">
        <f t="shared" si="8"/>
        <v>#N/A</v>
      </c>
      <c r="D134" s="76" t="e">
        <f t="shared" si="9"/>
        <v>#N/A</v>
      </c>
      <c r="E134" s="77" t="e">
        <f t="shared" si="10"/>
        <v>#N/A</v>
      </c>
      <c r="F134" s="81"/>
      <c r="H134" s="54"/>
      <c r="I134" s="53">
        <f t="shared" si="11"/>
        <v>0</v>
      </c>
      <c r="J134" s="53">
        <f>'事業所名を入力してください！'!$F154</f>
        <v>0</v>
      </c>
      <c r="K134" s="53">
        <f>IF(OR('事業所名を入力してください！'!$B154="管理者",'事業所名を入力してください！'!$B154="サービス管理責任者"),0,'事業所名を入力してください！'!$AN154)</f>
        <v>0</v>
      </c>
    </row>
    <row r="135" spans="2:11">
      <c r="B135" s="75">
        <v>133</v>
      </c>
      <c r="C135" s="76" t="e">
        <f t="shared" si="8"/>
        <v>#N/A</v>
      </c>
      <c r="D135" s="76" t="e">
        <f t="shared" si="9"/>
        <v>#N/A</v>
      </c>
      <c r="E135" s="77" t="e">
        <f t="shared" si="10"/>
        <v>#N/A</v>
      </c>
      <c r="F135" s="81"/>
      <c r="H135" s="54"/>
      <c r="I135" s="53">
        <f t="shared" si="11"/>
        <v>0</v>
      </c>
      <c r="J135" s="53">
        <f>'事業所名を入力してください！'!$F155</f>
        <v>0</v>
      </c>
      <c r="K135" s="53">
        <f>IF(OR('事業所名を入力してください！'!$B155="管理者",'事業所名を入力してください！'!$B155="サービス管理責任者"),0,'事業所名を入力してください！'!$AN155)</f>
        <v>0</v>
      </c>
    </row>
    <row r="136" spans="2:11">
      <c r="B136" s="75">
        <v>134</v>
      </c>
      <c r="C136" s="76" t="e">
        <f t="shared" si="8"/>
        <v>#N/A</v>
      </c>
      <c r="D136" s="76" t="e">
        <f t="shared" si="9"/>
        <v>#N/A</v>
      </c>
      <c r="E136" s="77" t="e">
        <f t="shared" si="10"/>
        <v>#N/A</v>
      </c>
      <c r="F136" s="81"/>
      <c r="H136" s="54"/>
      <c r="I136" s="53">
        <f t="shared" si="11"/>
        <v>0</v>
      </c>
      <c r="J136" s="53">
        <f>'事業所名を入力してください！'!$F156</f>
        <v>0</v>
      </c>
      <c r="K136" s="53">
        <f>IF(OR('事業所名を入力してください！'!$B156="管理者",'事業所名を入力してください！'!$B156="サービス管理責任者"),0,'事業所名を入力してください！'!$AN156)</f>
        <v>0</v>
      </c>
    </row>
    <row r="137" spans="2:11">
      <c r="B137" s="75">
        <v>135</v>
      </c>
      <c r="C137" s="76" t="e">
        <f t="shared" si="8"/>
        <v>#N/A</v>
      </c>
      <c r="D137" s="76" t="e">
        <f t="shared" si="9"/>
        <v>#N/A</v>
      </c>
      <c r="E137" s="77" t="e">
        <f t="shared" si="10"/>
        <v>#N/A</v>
      </c>
      <c r="F137" s="81"/>
      <c r="H137" s="54"/>
      <c r="I137" s="53">
        <f t="shared" si="11"/>
        <v>0</v>
      </c>
      <c r="J137" s="53">
        <f>'事業所名を入力してください！'!$F157</f>
        <v>0</v>
      </c>
      <c r="K137" s="53">
        <f>IF(OR('事業所名を入力してください！'!$B157="管理者",'事業所名を入力してください！'!$B157="サービス管理責任者"),0,'事業所名を入力してください！'!$AN157)</f>
        <v>0</v>
      </c>
    </row>
    <row r="138" spans="2:11">
      <c r="B138" s="75">
        <v>136</v>
      </c>
      <c r="C138" s="76" t="e">
        <f t="shared" si="8"/>
        <v>#N/A</v>
      </c>
      <c r="D138" s="76" t="e">
        <f t="shared" si="9"/>
        <v>#N/A</v>
      </c>
      <c r="E138" s="77" t="e">
        <f t="shared" si="10"/>
        <v>#N/A</v>
      </c>
      <c r="F138" s="81"/>
      <c r="H138" s="54"/>
      <c r="I138" s="53">
        <f t="shared" si="11"/>
        <v>0</v>
      </c>
      <c r="J138" s="53">
        <f>'事業所名を入力してください！'!$F158</f>
        <v>0</v>
      </c>
      <c r="K138" s="53">
        <f>IF(OR('事業所名を入力してください！'!$B158="管理者",'事業所名を入力してください！'!$B158="サービス管理責任者"),0,'事業所名を入力してください！'!$AN158)</f>
        <v>0</v>
      </c>
    </row>
    <row r="139" spans="2:11">
      <c r="B139" s="75">
        <v>137</v>
      </c>
      <c r="C139" s="76" t="e">
        <f t="shared" si="8"/>
        <v>#N/A</v>
      </c>
      <c r="D139" s="76" t="e">
        <f t="shared" si="9"/>
        <v>#N/A</v>
      </c>
      <c r="E139" s="77" t="e">
        <f t="shared" si="10"/>
        <v>#N/A</v>
      </c>
      <c r="F139" s="81"/>
      <c r="H139" s="54"/>
      <c r="I139" s="53">
        <f t="shared" si="11"/>
        <v>0</v>
      </c>
      <c r="J139" s="53">
        <f>'事業所名を入力してください！'!$F159</f>
        <v>0</v>
      </c>
      <c r="K139" s="53">
        <f>IF(OR('事業所名を入力してください！'!$B159="管理者",'事業所名を入力してください！'!$B159="サービス管理責任者"),0,'事業所名を入力してください！'!$AN159)</f>
        <v>0</v>
      </c>
    </row>
    <row r="140" spans="2:11">
      <c r="B140" s="75">
        <v>138</v>
      </c>
      <c r="C140" s="76" t="e">
        <f t="shared" si="8"/>
        <v>#N/A</v>
      </c>
      <c r="D140" s="76" t="e">
        <f t="shared" si="9"/>
        <v>#N/A</v>
      </c>
      <c r="E140" s="77" t="e">
        <f t="shared" si="10"/>
        <v>#N/A</v>
      </c>
      <c r="F140" s="81"/>
      <c r="H140" s="54"/>
      <c r="I140" s="53">
        <f t="shared" si="11"/>
        <v>0</v>
      </c>
      <c r="J140" s="53">
        <f>'事業所名を入力してください！'!$F160</f>
        <v>0</v>
      </c>
      <c r="K140" s="53">
        <f>IF(OR('事業所名を入力してください！'!$B160="管理者",'事業所名を入力してください！'!$B160="サービス管理責任者"),0,'事業所名を入力してください！'!$AN160)</f>
        <v>0</v>
      </c>
    </row>
    <row r="141" spans="2:11">
      <c r="B141" s="75">
        <v>139</v>
      </c>
      <c r="C141" s="76" t="e">
        <f t="shared" si="8"/>
        <v>#N/A</v>
      </c>
      <c r="D141" s="76" t="e">
        <f t="shared" si="9"/>
        <v>#N/A</v>
      </c>
      <c r="E141" s="77" t="e">
        <f t="shared" si="10"/>
        <v>#N/A</v>
      </c>
      <c r="F141" s="81"/>
      <c r="H141" s="54"/>
      <c r="I141" s="53">
        <f t="shared" si="11"/>
        <v>0</v>
      </c>
      <c r="J141" s="53">
        <f>'事業所名を入力してください！'!$F161</f>
        <v>0</v>
      </c>
      <c r="K141" s="53">
        <f>IF(OR('事業所名を入力してください！'!$B161="管理者",'事業所名を入力してください！'!$B161="サービス管理責任者"),0,'事業所名を入力してください！'!$AN161)</f>
        <v>0</v>
      </c>
    </row>
    <row r="142" spans="2:11">
      <c r="B142" s="75">
        <v>140</v>
      </c>
      <c r="C142" s="76" t="e">
        <f t="shared" si="8"/>
        <v>#N/A</v>
      </c>
      <c r="D142" s="76" t="e">
        <f t="shared" si="9"/>
        <v>#N/A</v>
      </c>
      <c r="E142" s="77" t="e">
        <f t="shared" si="10"/>
        <v>#N/A</v>
      </c>
      <c r="F142" s="81"/>
      <c r="H142" s="54"/>
      <c r="I142" s="53">
        <f t="shared" si="11"/>
        <v>0</v>
      </c>
      <c r="J142" s="53">
        <f>'事業所名を入力してください！'!$F162</f>
        <v>0</v>
      </c>
      <c r="K142" s="53">
        <f>IF(OR('事業所名を入力してください！'!$B162="管理者",'事業所名を入力してください！'!$B162="サービス管理責任者"),0,'事業所名を入力してください！'!$AN162)</f>
        <v>0</v>
      </c>
    </row>
    <row r="143" spans="2:11">
      <c r="B143" s="75">
        <v>141</v>
      </c>
      <c r="C143" s="76" t="e">
        <f t="shared" si="8"/>
        <v>#N/A</v>
      </c>
      <c r="D143" s="76" t="e">
        <f t="shared" si="9"/>
        <v>#N/A</v>
      </c>
      <c r="E143" s="77" t="e">
        <f t="shared" si="10"/>
        <v>#N/A</v>
      </c>
      <c r="F143" s="81"/>
      <c r="H143" s="54"/>
      <c r="I143" s="53">
        <f t="shared" si="11"/>
        <v>0</v>
      </c>
      <c r="J143" s="53">
        <f>'事業所名を入力してください！'!$F163</f>
        <v>0</v>
      </c>
      <c r="K143" s="53">
        <f>IF(OR('事業所名を入力してください！'!$B163="管理者",'事業所名を入力してください！'!$B163="サービス管理責任者"),0,'事業所名を入力してください！'!$AN163)</f>
        <v>0</v>
      </c>
    </row>
    <row r="144" spans="2:11">
      <c r="B144" s="75">
        <v>142</v>
      </c>
      <c r="C144" s="76" t="e">
        <f t="shared" si="8"/>
        <v>#N/A</v>
      </c>
      <c r="D144" s="76" t="e">
        <f t="shared" si="9"/>
        <v>#N/A</v>
      </c>
      <c r="E144" s="77" t="e">
        <f t="shared" si="10"/>
        <v>#N/A</v>
      </c>
      <c r="F144" s="81"/>
      <c r="H144" s="54"/>
      <c r="I144" s="53">
        <f t="shared" si="11"/>
        <v>0</v>
      </c>
      <c r="J144" s="53">
        <f>'事業所名を入力してください！'!$F164</f>
        <v>0</v>
      </c>
      <c r="K144" s="53">
        <f>IF(OR('事業所名を入力してください！'!$B164="管理者",'事業所名を入力してください！'!$B164="サービス管理責任者"),0,'事業所名を入力してください！'!$AN164)</f>
        <v>0</v>
      </c>
    </row>
    <row r="145" spans="2:11">
      <c r="B145" s="75">
        <v>143</v>
      </c>
      <c r="C145" s="76" t="e">
        <f t="shared" si="8"/>
        <v>#N/A</v>
      </c>
      <c r="D145" s="76" t="e">
        <f t="shared" si="9"/>
        <v>#N/A</v>
      </c>
      <c r="E145" s="77" t="e">
        <f t="shared" si="10"/>
        <v>#N/A</v>
      </c>
      <c r="F145" s="81"/>
      <c r="H145" s="54"/>
      <c r="I145" s="53">
        <f t="shared" si="11"/>
        <v>0</v>
      </c>
      <c r="J145" s="53">
        <f>'事業所名を入力してください！'!$F165</f>
        <v>0</v>
      </c>
      <c r="K145" s="53">
        <f>IF(OR('事業所名を入力してください！'!$B165="管理者",'事業所名を入力してください！'!$B165="サービス管理責任者"),0,'事業所名を入力してください！'!$AN165)</f>
        <v>0</v>
      </c>
    </row>
    <row r="146" spans="2:11">
      <c r="B146" s="75">
        <v>144</v>
      </c>
      <c r="C146" s="76" t="e">
        <f t="shared" si="8"/>
        <v>#N/A</v>
      </c>
      <c r="D146" s="76" t="e">
        <f t="shared" si="9"/>
        <v>#N/A</v>
      </c>
      <c r="E146" s="77" t="e">
        <f t="shared" si="10"/>
        <v>#N/A</v>
      </c>
      <c r="F146" s="81"/>
      <c r="H146" s="54"/>
      <c r="I146" s="53">
        <f t="shared" si="11"/>
        <v>0</v>
      </c>
      <c r="J146" s="53">
        <f>'事業所名を入力してください！'!$F166</f>
        <v>0</v>
      </c>
      <c r="K146" s="53">
        <f>IF(OR('事業所名を入力してください！'!$B166="管理者",'事業所名を入力してください！'!$B166="サービス管理責任者"),0,'事業所名を入力してください！'!$AN166)</f>
        <v>0</v>
      </c>
    </row>
    <row r="147" spans="2:11">
      <c r="B147" s="75">
        <v>145</v>
      </c>
      <c r="C147" s="76" t="e">
        <f t="shared" si="8"/>
        <v>#N/A</v>
      </c>
      <c r="D147" s="76" t="e">
        <f t="shared" si="9"/>
        <v>#N/A</v>
      </c>
      <c r="E147" s="77" t="e">
        <f t="shared" si="10"/>
        <v>#N/A</v>
      </c>
      <c r="F147" s="81"/>
      <c r="H147" s="54"/>
      <c r="I147" s="53">
        <f t="shared" si="11"/>
        <v>0</v>
      </c>
      <c r="J147" s="53">
        <f>'事業所名を入力してください！'!$F167</f>
        <v>0</v>
      </c>
      <c r="K147" s="53">
        <f>IF(OR('事業所名を入力してください！'!$B167="管理者",'事業所名を入力してください！'!$B167="サービス管理責任者"),0,'事業所名を入力してください！'!$AN167)</f>
        <v>0</v>
      </c>
    </row>
    <row r="148" spans="2:11">
      <c r="B148" s="75">
        <v>146</v>
      </c>
      <c r="C148" s="76" t="e">
        <f t="shared" si="8"/>
        <v>#N/A</v>
      </c>
      <c r="D148" s="76" t="e">
        <f t="shared" si="9"/>
        <v>#N/A</v>
      </c>
      <c r="E148" s="77" t="e">
        <f t="shared" si="10"/>
        <v>#N/A</v>
      </c>
      <c r="F148" s="81"/>
      <c r="H148" s="54"/>
      <c r="I148" s="53">
        <f t="shared" si="11"/>
        <v>0</v>
      </c>
      <c r="J148" s="53">
        <f>'事業所名を入力してください！'!$F168</f>
        <v>0</v>
      </c>
      <c r="K148" s="53">
        <f>IF(OR('事業所名を入力してください！'!$B168="管理者",'事業所名を入力してください！'!$B168="サービス管理責任者"),0,'事業所名を入力してください！'!$AN168)</f>
        <v>0</v>
      </c>
    </row>
    <row r="149" spans="2:11">
      <c r="B149" s="75">
        <v>147</v>
      </c>
      <c r="C149" s="76" t="e">
        <f t="shared" si="8"/>
        <v>#N/A</v>
      </c>
      <c r="D149" s="76" t="e">
        <f t="shared" si="9"/>
        <v>#N/A</v>
      </c>
      <c r="E149" s="77" t="e">
        <f t="shared" si="10"/>
        <v>#N/A</v>
      </c>
      <c r="F149" s="81"/>
      <c r="H149" s="54"/>
      <c r="I149" s="53">
        <f t="shared" si="11"/>
        <v>0</v>
      </c>
      <c r="J149" s="53">
        <f>'事業所名を入力してください！'!$F169</f>
        <v>0</v>
      </c>
      <c r="K149" s="53">
        <f>IF(OR('事業所名を入力してください！'!$B169="管理者",'事業所名を入力してください！'!$B169="サービス管理責任者"),0,'事業所名を入力してください！'!$AN169)</f>
        <v>0</v>
      </c>
    </row>
    <row r="150" spans="2:11">
      <c r="B150" s="75">
        <v>148</v>
      </c>
      <c r="C150" s="76" t="e">
        <f t="shared" si="8"/>
        <v>#N/A</v>
      </c>
      <c r="D150" s="76" t="e">
        <f t="shared" si="9"/>
        <v>#N/A</v>
      </c>
      <c r="E150" s="77" t="e">
        <f t="shared" si="10"/>
        <v>#N/A</v>
      </c>
      <c r="F150" s="81"/>
      <c r="H150" s="54"/>
      <c r="I150" s="53">
        <f t="shared" si="11"/>
        <v>0</v>
      </c>
      <c r="J150" s="53">
        <f>'事業所名を入力してください！'!$F170</f>
        <v>0</v>
      </c>
      <c r="K150" s="53">
        <f>IF(OR('事業所名を入力してください！'!$B170="管理者",'事業所名を入力してください！'!$B170="サービス管理責任者"),0,'事業所名を入力してください！'!$AN170)</f>
        <v>0</v>
      </c>
    </row>
    <row r="151" spans="2:11">
      <c r="B151" s="75">
        <v>149</v>
      </c>
      <c r="C151" s="76" t="e">
        <f t="shared" si="8"/>
        <v>#N/A</v>
      </c>
      <c r="D151" s="76" t="e">
        <f t="shared" si="9"/>
        <v>#N/A</v>
      </c>
      <c r="E151" s="77" t="e">
        <f t="shared" si="10"/>
        <v>#N/A</v>
      </c>
      <c r="F151" s="81"/>
      <c r="H151" s="54"/>
      <c r="I151" s="53">
        <f t="shared" si="11"/>
        <v>0</v>
      </c>
      <c r="J151" s="53">
        <f>'事業所名を入力してください！'!$F171</f>
        <v>0</v>
      </c>
      <c r="K151" s="53">
        <f>IF(OR('事業所名を入力してください！'!$B171="管理者",'事業所名を入力してください！'!$B171="サービス管理責任者"),0,'事業所名を入力してください！'!$AN171)</f>
        <v>0</v>
      </c>
    </row>
    <row r="152" spans="2:11">
      <c r="B152" s="75">
        <v>150</v>
      </c>
      <c r="C152" s="76" t="e">
        <f t="shared" si="8"/>
        <v>#N/A</v>
      </c>
      <c r="D152" s="76" t="e">
        <f t="shared" si="9"/>
        <v>#N/A</v>
      </c>
      <c r="E152" s="77" t="e">
        <f t="shared" si="10"/>
        <v>#N/A</v>
      </c>
      <c r="F152" s="81"/>
      <c r="H152" s="54"/>
      <c r="I152" s="53">
        <f t="shared" si="11"/>
        <v>0</v>
      </c>
      <c r="J152" s="53">
        <f>'事業所名を入力してください！'!$F172</f>
        <v>0</v>
      </c>
      <c r="K152" s="53">
        <f>IF(OR('事業所名を入力してください！'!$B172="管理者",'事業所名を入力してください！'!$B172="サービス管理責任者"),0,'事業所名を入力してください！'!$AN172)</f>
        <v>0</v>
      </c>
    </row>
    <row r="153" spans="2:11">
      <c r="B153" s="75">
        <v>151</v>
      </c>
      <c r="C153" s="76" t="e">
        <f t="shared" si="8"/>
        <v>#N/A</v>
      </c>
      <c r="D153" s="76" t="e">
        <f t="shared" si="9"/>
        <v>#N/A</v>
      </c>
      <c r="E153" s="77" t="e">
        <f t="shared" si="10"/>
        <v>#N/A</v>
      </c>
      <c r="F153" s="81"/>
      <c r="H153" s="54"/>
      <c r="I153" s="53">
        <f t="shared" si="11"/>
        <v>0</v>
      </c>
      <c r="J153" s="53">
        <f>'事業所名を入力してください！'!$F173</f>
        <v>0</v>
      </c>
      <c r="K153" s="53">
        <f>IF(OR('事業所名を入力してください！'!$B173="管理者",'事業所名を入力してください！'!$B173="サービス管理責任者"),0,'事業所名を入力してください！'!$AN173)</f>
        <v>0</v>
      </c>
    </row>
    <row r="154" spans="2:11">
      <c r="B154" s="75">
        <v>152</v>
      </c>
      <c r="C154" s="76" t="e">
        <f t="shared" si="8"/>
        <v>#N/A</v>
      </c>
      <c r="D154" s="76" t="e">
        <f t="shared" si="9"/>
        <v>#N/A</v>
      </c>
      <c r="E154" s="77" t="e">
        <f t="shared" si="10"/>
        <v>#N/A</v>
      </c>
      <c r="F154" s="81"/>
      <c r="H154" s="54"/>
      <c r="I154" s="53">
        <f t="shared" si="11"/>
        <v>0</v>
      </c>
      <c r="J154" s="53">
        <f>'事業所名を入力してください！'!$F174</f>
        <v>0</v>
      </c>
      <c r="K154" s="53">
        <f>IF(OR('事業所名を入力してください！'!$B174="管理者",'事業所名を入力してください！'!$B174="サービス管理責任者"),0,'事業所名を入力してください！'!$AN174)</f>
        <v>0</v>
      </c>
    </row>
    <row r="155" spans="2:11">
      <c r="B155" s="75">
        <v>153</v>
      </c>
      <c r="C155" s="76" t="e">
        <f t="shared" si="8"/>
        <v>#N/A</v>
      </c>
      <c r="D155" s="76" t="e">
        <f t="shared" si="9"/>
        <v>#N/A</v>
      </c>
      <c r="E155" s="77" t="e">
        <f t="shared" si="10"/>
        <v>#N/A</v>
      </c>
      <c r="F155" s="81"/>
      <c r="H155" s="54"/>
      <c r="I155" s="53">
        <f t="shared" si="11"/>
        <v>0</v>
      </c>
      <c r="J155" s="53">
        <f>'事業所名を入力してください！'!$F175</f>
        <v>0</v>
      </c>
      <c r="K155" s="53">
        <f>IF(OR('事業所名を入力してください！'!$B175="管理者",'事業所名を入力してください！'!$B175="サービス管理責任者"),0,'事業所名を入力してください！'!$AN175)</f>
        <v>0</v>
      </c>
    </row>
    <row r="156" spans="2:11">
      <c r="B156" s="75">
        <v>154</v>
      </c>
      <c r="C156" s="76" t="e">
        <f t="shared" si="8"/>
        <v>#N/A</v>
      </c>
      <c r="D156" s="76" t="e">
        <f t="shared" si="9"/>
        <v>#N/A</v>
      </c>
      <c r="E156" s="77" t="e">
        <f t="shared" si="10"/>
        <v>#N/A</v>
      </c>
      <c r="F156" s="81"/>
      <c r="H156" s="54"/>
      <c r="I156" s="53">
        <f t="shared" si="11"/>
        <v>0</v>
      </c>
      <c r="J156" s="53">
        <f>'事業所名を入力してください！'!$F176</f>
        <v>0</v>
      </c>
      <c r="K156" s="53">
        <f>IF(OR('事業所名を入力してください！'!$B176="管理者",'事業所名を入力してください！'!$B176="サービス管理責任者"),0,'事業所名を入力してください！'!$AN176)</f>
        <v>0</v>
      </c>
    </row>
    <row r="157" spans="2:11">
      <c r="B157" s="75">
        <v>155</v>
      </c>
      <c r="C157" s="76" t="e">
        <f t="shared" si="8"/>
        <v>#N/A</v>
      </c>
      <c r="D157" s="76" t="e">
        <f t="shared" si="9"/>
        <v>#N/A</v>
      </c>
      <c r="E157" s="77" t="e">
        <f t="shared" si="10"/>
        <v>#N/A</v>
      </c>
      <c r="F157" s="81"/>
      <c r="H157" s="54"/>
      <c r="I157" s="53">
        <f t="shared" si="11"/>
        <v>0</v>
      </c>
      <c r="J157" s="53">
        <f>'事業所名を入力してください！'!$F177</f>
        <v>0</v>
      </c>
      <c r="K157" s="53">
        <f>IF(OR('事業所名を入力してください！'!$B177="管理者",'事業所名を入力してください！'!$B177="サービス管理責任者"),0,'事業所名を入力してください！'!$AN177)</f>
        <v>0</v>
      </c>
    </row>
    <row r="158" spans="2:11">
      <c r="B158" s="75">
        <v>156</v>
      </c>
      <c r="C158" s="76" t="e">
        <f t="shared" si="8"/>
        <v>#N/A</v>
      </c>
      <c r="D158" s="76" t="e">
        <f t="shared" si="9"/>
        <v>#N/A</v>
      </c>
      <c r="E158" s="77" t="e">
        <f t="shared" si="10"/>
        <v>#N/A</v>
      </c>
      <c r="F158" s="81"/>
      <c r="H158" s="54"/>
      <c r="I158" s="53">
        <f t="shared" si="11"/>
        <v>0</v>
      </c>
      <c r="J158" s="53">
        <f>'事業所名を入力してください！'!$F178</f>
        <v>0</v>
      </c>
      <c r="K158" s="53">
        <f>IF(OR('事業所名を入力してください！'!$B178="管理者",'事業所名を入力してください！'!$B178="サービス管理責任者"),0,'事業所名を入力してください！'!$AN178)</f>
        <v>0</v>
      </c>
    </row>
    <row r="159" spans="2:11">
      <c r="B159" s="75">
        <v>157</v>
      </c>
      <c r="C159" s="76" t="e">
        <f t="shared" si="8"/>
        <v>#N/A</v>
      </c>
      <c r="D159" s="76" t="e">
        <f t="shared" si="9"/>
        <v>#N/A</v>
      </c>
      <c r="E159" s="77" t="e">
        <f t="shared" si="10"/>
        <v>#N/A</v>
      </c>
      <c r="F159" s="81"/>
      <c r="H159" s="54"/>
      <c r="I159" s="53">
        <f t="shared" si="11"/>
        <v>0</v>
      </c>
      <c r="J159" s="53">
        <f>'事業所名を入力してください！'!$F179</f>
        <v>0</v>
      </c>
      <c r="K159" s="53">
        <f>IF(OR('事業所名を入力してください！'!$B179="管理者",'事業所名を入力してください！'!$B179="サービス管理責任者"),0,'事業所名を入力してください！'!$AN179)</f>
        <v>0</v>
      </c>
    </row>
    <row r="160" spans="2:11">
      <c r="B160" s="75">
        <v>158</v>
      </c>
      <c r="C160" s="76" t="e">
        <f t="shared" si="8"/>
        <v>#N/A</v>
      </c>
      <c r="D160" s="76" t="e">
        <f t="shared" si="9"/>
        <v>#N/A</v>
      </c>
      <c r="E160" s="77" t="e">
        <f t="shared" si="10"/>
        <v>#N/A</v>
      </c>
      <c r="F160" s="81"/>
      <c r="H160" s="54"/>
      <c r="I160" s="53">
        <f t="shared" si="11"/>
        <v>0</v>
      </c>
      <c r="J160" s="53">
        <f>'事業所名を入力してください！'!$F180</f>
        <v>0</v>
      </c>
      <c r="K160" s="53">
        <f>IF(OR('事業所名を入力してください！'!$B180="管理者",'事業所名を入力してください！'!$B180="サービス管理責任者"),0,'事業所名を入力してください！'!$AN180)</f>
        <v>0</v>
      </c>
    </row>
    <row r="161" spans="2:11">
      <c r="B161" s="75">
        <v>159</v>
      </c>
      <c r="C161" s="76" t="e">
        <f t="shared" si="8"/>
        <v>#N/A</v>
      </c>
      <c r="D161" s="76" t="e">
        <f t="shared" si="9"/>
        <v>#N/A</v>
      </c>
      <c r="E161" s="77" t="e">
        <f t="shared" si="10"/>
        <v>#N/A</v>
      </c>
      <c r="F161" s="81"/>
      <c r="H161" s="54"/>
      <c r="I161" s="53">
        <f t="shared" si="11"/>
        <v>0</v>
      </c>
      <c r="J161" s="53">
        <f>'事業所名を入力してください！'!$F181</f>
        <v>0</v>
      </c>
      <c r="K161" s="53">
        <f>IF(OR('事業所名を入力してください！'!$B181="管理者",'事業所名を入力してください！'!$B181="サービス管理責任者"),0,'事業所名を入力してください！'!$AN181)</f>
        <v>0</v>
      </c>
    </row>
    <row r="162" spans="2:11">
      <c r="B162" s="75">
        <v>160</v>
      </c>
      <c r="C162" s="76" t="e">
        <f t="shared" si="8"/>
        <v>#N/A</v>
      </c>
      <c r="D162" s="76" t="e">
        <f t="shared" si="9"/>
        <v>#N/A</v>
      </c>
      <c r="E162" s="77" t="e">
        <f t="shared" si="10"/>
        <v>#N/A</v>
      </c>
      <c r="F162" s="81"/>
      <c r="H162" s="54"/>
      <c r="I162" s="53">
        <f t="shared" si="11"/>
        <v>0</v>
      </c>
      <c r="J162" s="53">
        <f>'事業所名を入力してください！'!$F182</f>
        <v>0</v>
      </c>
      <c r="K162" s="53">
        <f>IF(OR('事業所名を入力してください！'!$B182="管理者",'事業所名を入力してください！'!$B182="サービス管理責任者"),0,'事業所名を入力してください！'!$AN182)</f>
        <v>0</v>
      </c>
    </row>
    <row r="163" spans="2:11">
      <c r="B163" s="75">
        <v>161</v>
      </c>
      <c r="C163" s="76" t="e">
        <f t="shared" si="8"/>
        <v>#N/A</v>
      </c>
      <c r="D163" s="76" t="e">
        <f t="shared" si="9"/>
        <v>#N/A</v>
      </c>
      <c r="E163" s="77" t="e">
        <f t="shared" si="10"/>
        <v>#N/A</v>
      </c>
      <c r="F163" s="81"/>
      <c r="H163" s="54"/>
      <c r="I163" s="53">
        <f t="shared" si="11"/>
        <v>0</v>
      </c>
      <c r="J163" s="53">
        <f>'事業所名を入力してください！'!$F183</f>
        <v>0</v>
      </c>
      <c r="K163" s="53">
        <f>IF(OR('事業所名を入力してください！'!$B183="管理者",'事業所名を入力してください！'!$B183="サービス管理責任者"),0,'事業所名を入力してください！'!$AN183)</f>
        <v>0</v>
      </c>
    </row>
    <row r="164" spans="2:11">
      <c r="B164" s="75">
        <v>162</v>
      </c>
      <c r="C164" s="76" t="e">
        <f t="shared" si="8"/>
        <v>#N/A</v>
      </c>
      <c r="D164" s="76" t="e">
        <f t="shared" si="9"/>
        <v>#N/A</v>
      </c>
      <c r="E164" s="77" t="e">
        <f t="shared" si="10"/>
        <v>#N/A</v>
      </c>
      <c r="F164" s="81"/>
      <c r="H164" s="54"/>
      <c r="I164" s="53">
        <f t="shared" si="11"/>
        <v>0</v>
      </c>
      <c r="J164" s="53">
        <f>'事業所名を入力してください！'!$F184</f>
        <v>0</v>
      </c>
      <c r="K164" s="53">
        <f>IF(OR('事業所名を入力してください！'!$B184="管理者",'事業所名を入力してください！'!$B184="サービス管理責任者"),0,'事業所名を入力してください！'!$AN184)</f>
        <v>0</v>
      </c>
    </row>
    <row r="165" spans="2:11">
      <c r="B165" s="75">
        <v>163</v>
      </c>
      <c r="C165" s="76" t="e">
        <f t="shared" si="8"/>
        <v>#N/A</v>
      </c>
      <c r="D165" s="76" t="e">
        <f t="shared" si="9"/>
        <v>#N/A</v>
      </c>
      <c r="E165" s="77" t="e">
        <f t="shared" si="10"/>
        <v>#N/A</v>
      </c>
      <c r="F165" s="81"/>
      <c r="H165" s="54"/>
      <c r="I165" s="53">
        <f t="shared" si="11"/>
        <v>0</v>
      </c>
      <c r="J165" s="53">
        <f>'事業所名を入力してください！'!$F185</f>
        <v>0</v>
      </c>
      <c r="K165" s="53">
        <f>IF(OR('事業所名を入力してください！'!$B185="管理者",'事業所名を入力してください！'!$B185="サービス管理責任者"),0,'事業所名を入力してください！'!$AN185)</f>
        <v>0</v>
      </c>
    </row>
    <row r="166" spans="2:11">
      <c r="B166" s="75">
        <v>164</v>
      </c>
      <c r="C166" s="76" t="e">
        <f t="shared" si="8"/>
        <v>#N/A</v>
      </c>
      <c r="D166" s="76" t="e">
        <f t="shared" si="9"/>
        <v>#N/A</v>
      </c>
      <c r="E166" s="77" t="e">
        <f t="shared" si="10"/>
        <v>#N/A</v>
      </c>
      <c r="F166" s="81"/>
      <c r="H166" s="54"/>
      <c r="I166" s="53">
        <f t="shared" si="11"/>
        <v>0</v>
      </c>
      <c r="J166" s="53">
        <f>'事業所名を入力してください！'!$F186</f>
        <v>0</v>
      </c>
      <c r="K166" s="53">
        <f>IF(OR('事業所名を入力してください！'!$B186="管理者",'事業所名を入力してください！'!$B186="サービス管理責任者"),0,'事業所名を入力してください！'!$AN186)</f>
        <v>0</v>
      </c>
    </row>
    <row r="167" spans="2:11">
      <c r="B167" s="75">
        <v>165</v>
      </c>
      <c r="C167" s="76" t="e">
        <f t="shared" si="8"/>
        <v>#N/A</v>
      </c>
      <c r="D167" s="76" t="e">
        <f t="shared" si="9"/>
        <v>#N/A</v>
      </c>
      <c r="E167" s="77" t="e">
        <f t="shared" si="10"/>
        <v>#N/A</v>
      </c>
      <c r="F167" s="81"/>
      <c r="H167" s="54"/>
      <c r="I167" s="53">
        <f t="shared" si="11"/>
        <v>0</v>
      </c>
      <c r="J167" s="53">
        <f>'事業所名を入力してください！'!$F187</f>
        <v>0</v>
      </c>
      <c r="K167" s="53">
        <f>IF(OR('事業所名を入力してください！'!$B187="管理者",'事業所名を入力してください！'!$B187="サービス管理責任者"),0,'事業所名を入力してください！'!$AN187)</f>
        <v>0</v>
      </c>
    </row>
    <row r="168" spans="2:11">
      <c r="B168" s="75">
        <v>166</v>
      </c>
      <c r="C168" s="76" t="e">
        <f t="shared" si="8"/>
        <v>#N/A</v>
      </c>
      <c r="D168" s="76" t="e">
        <f t="shared" si="9"/>
        <v>#N/A</v>
      </c>
      <c r="E168" s="77" t="e">
        <f t="shared" si="10"/>
        <v>#N/A</v>
      </c>
      <c r="F168" s="81"/>
      <c r="H168" s="54"/>
      <c r="I168" s="53">
        <f t="shared" si="11"/>
        <v>0</v>
      </c>
      <c r="J168" s="53">
        <f>'事業所名を入力してください！'!$F188</f>
        <v>0</v>
      </c>
      <c r="K168" s="53">
        <f>IF(OR('事業所名を入力してください！'!$B188="管理者",'事業所名を入力してください！'!$B188="サービス管理責任者"),0,'事業所名を入力してください！'!$AN188)</f>
        <v>0</v>
      </c>
    </row>
    <row r="169" spans="2:11">
      <c r="B169" s="75">
        <v>167</v>
      </c>
      <c r="C169" s="76" t="e">
        <f t="shared" si="8"/>
        <v>#N/A</v>
      </c>
      <c r="D169" s="76" t="e">
        <f t="shared" si="9"/>
        <v>#N/A</v>
      </c>
      <c r="E169" s="77" t="e">
        <f t="shared" si="10"/>
        <v>#N/A</v>
      </c>
      <c r="F169" s="81"/>
      <c r="H169" s="54"/>
      <c r="I169" s="53">
        <f t="shared" si="11"/>
        <v>0</v>
      </c>
      <c r="J169" s="53">
        <f>'事業所名を入力してください！'!$F189</f>
        <v>0</v>
      </c>
      <c r="K169" s="53">
        <f>IF(OR('事業所名を入力してください！'!$B189="管理者",'事業所名を入力してください！'!$B189="サービス管理責任者"),0,'事業所名を入力してください！'!$AN189)</f>
        <v>0</v>
      </c>
    </row>
    <row r="170" spans="2:11">
      <c r="B170" s="75">
        <v>168</v>
      </c>
      <c r="C170" s="76" t="e">
        <f t="shared" si="8"/>
        <v>#N/A</v>
      </c>
      <c r="D170" s="76" t="e">
        <f t="shared" si="9"/>
        <v>#N/A</v>
      </c>
      <c r="E170" s="77" t="e">
        <f t="shared" si="10"/>
        <v>#N/A</v>
      </c>
      <c r="F170" s="81"/>
      <c r="H170" s="54"/>
      <c r="I170" s="53">
        <f t="shared" si="11"/>
        <v>0</v>
      </c>
      <c r="J170" s="53">
        <f>'事業所名を入力してください！'!$F190</f>
        <v>0</v>
      </c>
      <c r="K170" s="53">
        <f>IF(OR('事業所名を入力してください！'!$B190="管理者",'事業所名を入力してください！'!$B190="サービス管理責任者"),0,'事業所名を入力してください！'!$AN190)</f>
        <v>0</v>
      </c>
    </row>
    <row r="171" spans="2:11">
      <c r="B171" s="75">
        <v>169</v>
      </c>
      <c r="C171" s="76" t="e">
        <f t="shared" si="8"/>
        <v>#N/A</v>
      </c>
      <c r="D171" s="76" t="e">
        <f t="shared" si="9"/>
        <v>#N/A</v>
      </c>
      <c r="E171" s="77" t="e">
        <f t="shared" si="10"/>
        <v>#N/A</v>
      </c>
      <c r="F171" s="81"/>
      <c r="H171" s="54"/>
      <c r="I171" s="53">
        <f t="shared" si="11"/>
        <v>0</v>
      </c>
      <c r="J171" s="53">
        <f>'事業所名を入力してください！'!$F191</f>
        <v>0</v>
      </c>
      <c r="K171" s="53">
        <f>IF(OR('事業所名を入力してください！'!$B191="管理者",'事業所名を入力してください！'!$B191="サービス管理責任者"),0,'事業所名を入力してください！'!$AN191)</f>
        <v>0</v>
      </c>
    </row>
    <row r="172" spans="2:11">
      <c r="B172" s="75">
        <v>170</v>
      </c>
      <c r="C172" s="76" t="e">
        <f t="shared" si="8"/>
        <v>#N/A</v>
      </c>
      <c r="D172" s="76" t="e">
        <f t="shared" si="9"/>
        <v>#N/A</v>
      </c>
      <c r="E172" s="77" t="e">
        <f t="shared" si="10"/>
        <v>#N/A</v>
      </c>
      <c r="F172" s="81"/>
      <c r="H172" s="54"/>
      <c r="I172" s="53">
        <f t="shared" si="11"/>
        <v>0</v>
      </c>
      <c r="J172" s="53">
        <f>'事業所名を入力してください！'!$F192</f>
        <v>0</v>
      </c>
      <c r="K172" s="53">
        <f>IF(OR('事業所名を入力してください！'!$B192="管理者",'事業所名を入力してください！'!$B192="サービス管理責任者"),0,'事業所名を入力してください！'!$AN192)</f>
        <v>0</v>
      </c>
    </row>
    <row r="173" spans="2:11">
      <c r="B173" s="75">
        <v>171</v>
      </c>
      <c r="C173" s="76" t="e">
        <f t="shared" si="8"/>
        <v>#N/A</v>
      </c>
      <c r="D173" s="76" t="e">
        <f t="shared" si="9"/>
        <v>#N/A</v>
      </c>
      <c r="E173" s="77" t="e">
        <f t="shared" si="10"/>
        <v>#N/A</v>
      </c>
      <c r="F173" s="81"/>
      <c r="H173" s="54"/>
      <c r="I173" s="53">
        <f t="shared" si="11"/>
        <v>0</v>
      </c>
      <c r="J173" s="53">
        <f>'事業所名を入力してください！'!$F193</f>
        <v>0</v>
      </c>
      <c r="K173" s="53">
        <f>IF(OR('事業所名を入力してください！'!$B193="管理者",'事業所名を入力してください！'!$B193="サービス管理責任者"),0,'事業所名を入力してください！'!$AN193)</f>
        <v>0</v>
      </c>
    </row>
    <row r="174" spans="2:11">
      <c r="B174" s="75">
        <v>172</v>
      </c>
      <c r="C174" s="76" t="e">
        <f t="shared" si="8"/>
        <v>#N/A</v>
      </c>
      <c r="D174" s="76" t="e">
        <f t="shared" si="9"/>
        <v>#N/A</v>
      </c>
      <c r="E174" s="77" t="e">
        <f t="shared" si="10"/>
        <v>#N/A</v>
      </c>
      <c r="F174" s="81"/>
      <c r="H174" s="54"/>
      <c r="I174" s="53">
        <f t="shared" si="11"/>
        <v>0</v>
      </c>
      <c r="J174" s="53">
        <f>'事業所名を入力してください！'!$F194</f>
        <v>0</v>
      </c>
      <c r="K174" s="53">
        <f>IF(OR('事業所名を入力してください！'!$B194="管理者",'事業所名を入力してください！'!$B194="サービス管理責任者"),0,'事業所名を入力してください！'!$AN194)</f>
        <v>0</v>
      </c>
    </row>
    <row r="175" spans="2:11">
      <c r="B175" s="75">
        <v>173</v>
      </c>
      <c r="C175" s="76" t="e">
        <f t="shared" si="8"/>
        <v>#N/A</v>
      </c>
      <c r="D175" s="76" t="e">
        <f t="shared" si="9"/>
        <v>#N/A</v>
      </c>
      <c r="E175" s="77" t="e">
        <f t="shared" si="10"/>
        <v>#N/A</v>
      </c>
      <c r="F175" s="81"/>
      <c r="H175" s="54"/>
      <c r="I175" s="53">
        <f t="shared" si="11"/>
        <v>0</v>
      </c>
      <c r="J175" s="53">
        <f>'事業所名を入力してください！'!$F195</f>
        <v>0</v>
      </c>
      <c r="K175" s="53">
        <f>IF(OR('事業所名を入力してください！'!$B195="管理者",'事業所名を入力してください！'!$B195="サービス管理責任者"),0,'事業所名を入力してください！'!$AN195)</f>
        <v>0</v>
      </c>
    </row>
    <row r="176" spans="2:11">
      <c r="B176" s="75">
        <v>174</v>
      </c>
      <c r="C176" s="76" t="e">
        <f t="shared" si="8"/>
        <v>#N/A</v>
      </c>
      <c r="D176" s="76" t="e">
        <f t="shared" si="9"/>
        <v>#N/A</v>
      </c>
      <c r="E176" s="77" t="e">
        <f t="shared" si="10"/>
        <v>#N/A</v>
      </c>
      <c r="F176" s="81"/>
      <c r="H176" s="54"/>
      <c r="I176" s="53">
        <f t="shared" si="11"/>
        <v>0</v>
      </c>
      <c r="J176" s="53">
        <f>'事業所名を入力してください！'!$F196</f>
        <v>0</v>
      </c>
      <c r="K176" s="53">
        <f>IF(OR('事業所名を入力してください！'!$B196="管理者",'事業所名を入力してください！'!$B196="サービス管理責任者"),0,'事業所名を入力してください！'!$AN196)</f>
        <v>0</v>
      </c>
    </row>
    <row r="177" spans="2:11">
      <c r="B177" s="75">
        <v>175</v>
      </c>
      <c r="C177" s="76" t="e">
        <f t="shared" si="8"/>
        <v>#N/A</v>
      </c>
      <c r="D177" s="76" t="e">
        <f t="shared" si="9"/>
        <v>#N/A</v>
      </c>
      <c r="E177" s="77" t="e">
        <f t="shared" si="10"/>
        <v>#N/A</v>
      </c>
      <c r="F177" s="81"/>
      <c r="H177" s="54"/>
      <c r="I177" s="53">
        <f t="shared" si="11"/>
        <v>0</v>
      </c>
      <c r="J177" s="53">
        <f>'事業所名を入力してください！'!$F197</f>
        <v>0</v>
      </c>
      <c r="K177" s="53">
        <f>IF(OR('事業所名を入力してください！'!$B197="管理者",'事業所名を入力してください！'!$B197="サービス管理責任者"),0,'事業所名を入力してください！'!$AN197)</f>
        <v>0</v>
      </c>
    </row>
    <row r="178" spans="2:11">
      <c r="B178" s="75">
        <v>176</v>
      </c>
      <c r="C178" s="76" t="e">
        <f t="shared" si="8"/>
        <v>#N/A</v>
      </c>
      <c r="D178" s="76" t="e">
        <f t="shared" si="9"/>
        <v>#N/A</v>
      </c>
      <c r="E178" s="77" t="e">
        <f t="shared" si="10"/>
        <v>#N/A</v>
      </c>
      <c r="F178" s="81"/>
      <c r="H178" s="54"/>
      <c r="I178" s="53">
        <f t="shared" si="11"/>
        <v>0</v>
      </c>
      <c r="J178" s="53">
        <f>'事業所名を入力してください！'!$F198</f>
        <v>0</v>
      </c>
      <c r="K178" s="53">
        <f>IF(OR('事業所名を入力してください！'!$B198="管理者",'事業所名を入力してください！'!$B198="サービス管理責任者"),0,'事業所名を入力してください！'!$AN198)</f>
        <v>0</v>
      </c>
    </row>
    <row r="179" spans="2:11">
      <c r="B179" s="75">
        <v>177</v>
      </c>
      <c r="C179" s="76" t="e">
        <f t="shared" si="8"/>
        <v>#N/A</v>
      </c>
      <c r="D179" s="76" t="e">
        <f t="shared" si="9"/>
        <v>#N/A</v>
      </c>
      <c r="E179" s="77" t="e">
        <f t="shared" si="10"/>
        <v>#N/A</v>
      </c>
      <c r="F179" s="81"/>
      <c r="H179" s="54"/>
      <c r="I179" s="53">
        <f t="shared" si="11"/>
        <v>0</v>
      </c>
      <c r="J179" s="53">
        <f>'事業所名を入力してください！'!$F199</f>
        <v>0</v>
      </c>
      <c r="K179" s="53">
        <f>IF(OR('事業所名を入力してください！'!$B199="管理者",'事業所名を入力してください！'!$B199="サービス管理責任者"),0,'事業所名を入力してください！'!$AN199)</f>
        <v>0</v>
      </c>
    </row>
    <row r="180" spans="2:11">
      <c r="B180" s="75">
        <v>178</v>
      </c>
      <c r="C180" s="76" t="e">
        <f t="shared" si="8"/>
        <v>#N/A</v>
      </c>
      <c r="D180" s="76" t="e">
        <f t="shared" si="9"/>
        <v>#N/A</v>
      </c>
      <c r="E180" s="77" t="e">
        <f t="shared" si="10"/>
        <v>#N/A</v>
      </c>
      <c r="F180" s="81"/>
      <c r="H180" s="54"/>
      <c r="I180" s="53">
        <f t="shared" si="11"/>
        <v>0</v>
      </c>
      <c r="J180" s="53">
        <f>'事業所名を入力してください！'!$F200</f>
        <v>0</v>
      </c>
      <c r="K180" s="53">
        <f>IF(OR('事業所名を入力してください！'!$B200="管理者",'事業所名を入力してください！'!$B200="サービス管理責任者"),0,'事業所名を入力してください！'!$AN200)</f>
        <v>0</v>
      </c>
    </row>
    <row r="181" spans="2:11">
      <c r="B181" s="75">
        <v>179</v>
      </c>
      <c r="C181" s="76" t="e">
        <f t="shared" si="8"/>
        <v>#N/A</v>
      </c>
      <c r="D181" s="76" t="e">
        <f t="shared" si="9"/>
        <v>#N/A</v>
      </c>
      <c r="E181" s="77" t="e">
        <f t="shared" si="10"/>
        <v>#N/A</v>
      </c>
      <c r="F181" s="81"/>
      <c r="H181" s="54"/>
      <c r="I181" s="53">
        <f t="shared" si="11"/>
        <v>0</v>
      </c>
      <c r="J181" s="53">
        <f>'事業所名を入力してください！'!$F201</f>
        <v>0</v>
      </c>
      <c r="K181" s="53">
        <f>IF(OR('事業所名を入力してください！'!$B201="管理者",'事業所名を入力してください！'!$B201="サービス管理責任者"),0,'事業所名を入力してください！'!$AN201)</f>
        <v>0</v>
      </c>
    </row>
    <row r="182" spans="2:11">
      <c r="B182" s="75">
        <v>180</v>
      </c>
      <c r="C182" s="76" t="e">
        <f t="shared" si="8"/>
        <v>#N/A</v>
      </c>
      <c r="D182" s="76" t="e">
        <f t="shared" si="9"/>
        <v>#N/A</v>
      </c>
      <c r="E182" s="77" t="e">
        <f t="shared" si="10"/>
        <v>#N/A</v>
      </c>
      <c r="F182" s="81"/>
      <c r="H182" s="54"/>
      <c r="I182" s="53">
        <f t="shared" si="11"/>
        <v>0</v>
      </c>
      <c r="J182" s="53">
        <f>'事業所名を入力してください！'!$F202</f>
        <v>0</v>
      </c>
      <c r="K182" s="53">
        <f>IF(OR('事業所名を入力してください！'!$B202="管理者",'事業所名を入力してください！'!$B202="サービス管理責任者"),0,'事業所名を入力してください！'!$AN202)</f>
        <v>0</v>
      </c>
    </row>
    <row r="183" spans="2:11">
      <c r="B183" s="75">
        <v>181</v>
      </c>
      <c r="C183" s="76" t="e">
        <f t="shared" si="8"/>
        <v>#N/A</v>
      </c>
      <c r="D183" s="76" t="e">
        <f t="shared" si="9"/>
        <v>#N/A</v>
      </c>
      <c r="E183" s="77" t="e">
        <f t="shared" si="10"/>
        <v>#N/A</v>
      </c>
      <c r="F183" s="81"/>
      <c r="H183" s="54"/>
      <c r="I183" s="53">
        <f t="shared" si="11"/>
        <v>0</v>
      </c>
      <c r="J183" s="53">
        <f>'事業所名を入力してください！'!$F203</f>
        <v>0</v>
      </c>
      <c r="K183" s="53">
        <f>IF(OR('事業所名を入力してください！'!$B203="管理者",'事業所名を入力してください！'!$B203="サービス管理責任者"),0,'事業所名を入力してください！'!$AN203)</f>
        <v>0</v>
      </c>
    </row>
    <row r="184" spans="2:11">
      <c r="B184" s="75">
        <v>182</v>
      </c>
      <c r="C184" s="76" t="e">
        <f t="shared" si="8"/>
        <v>#N/A</v>
      </c>
      <c r="D184" s="76" t="e">
        <f t="shared" si="9"/>
        <v>#N/A</v>
      </c>
      <c r="E184" s="77" t="e">
        <f t="shared" si="10"/>
        <v>#N/A</v>
      </c>
      <c r="F184" s="81"/>
      <c r="H184" s="54"/>
      <c r="I184" s="53">
        <f t="shared" si="11"/>
        <v>0</v>
      </c>
      <c r="J184" s="53">
        <f>'事業所名を入力してください！'!$F204</f>
        <v>0</v>
      </c>
      <c r="K184" s="53">
        <f>IF(OR('事業所名を入力してください！'!$B204="管理者",'事業所名を入力してください！'!$B204="サービス管理責任者"),0,'事業所名を入力してください！'!$AN204)</f>
        <v>0</v>
      </c>
    </row>
    <row r="185" spans="2:11">
      <c r="B185" s="75">
        <v>183</v>
      </c>
      <c r="C185" s="76" t="e">
        <f t="shared" si="8"/>
        <v>#N/A</v>
      </c>
      <c r="D185" s="76" t="e">
        <f t="shared" si="9"/>
        <v>#N/A</v>
      </c>
      <c r="E185" s="77" t="e">
        <f t="shared" si="10"/>
        <v>#N/A</v>
      </c>
      <c r="F185" s="81"/>
      <c r="H185" s="54"/>
      <c r="I185" s="53">
        <f t="shared" si="11"/>
        <v>0</v>
      </c>
      <c r="J185" s="53">
        <f>'事業所名を入力してください！'!$F205</f>
        <v>0</v>
      </c>
      <c r="K185" s="53">
        <f>IF(OR('事業所名を入力してください！'!$B205="管理者",'事業所名を入力してください！'!$B205="サービス管理責任者"),0,'事業所名を入力してください！'!$AN205)</f>
        <v>0</v>
      </c>
    </row>
    <row r="186" spans="2:11">
      <c r="B186" s="75">
        <v>184</v>
      </c>
      <c r="C186" s="76" t="e">
        <f t="shared" si="8"/>
        <v>#N/A</v>
      </c>
      <c r="D186" s="76" t="e">
        <f t="shared" si="9"/>
        <v>#N/A</v>
      </c>
      <c r="E186" s="77" t="e">
        <f t="shared" si="10"/>
        <v>#N/A</v>
      </c>
      <c r="F186" s="81"/>
      <c r="H186" s="54"/>
      <c r="I186" s="53">
        <f t="shared" si="11"/>
        <v>0</v>
      </c>
      <c r="J186" s="53">
        <f>'事業所名を入力してください！'!$F206</f>
        <v>0</v>
      </c>
      <c r="K186" s="53">
        <f>IF(OR('事業所名を入力してください！'!$B206="管理者",'事業所名を入力してください！'!$B206="サービス管理責任者"),0,'事業所名を入力してください！'!$AN206)</f>
        <v>0</v>
      </c>
    </row>
    <row r="187" spans="2:11">
      <c r="B187" s="75">
        <v>185</v>
      </c>
      <c r="C187" s="76" t="e">
        <f t="shared" si="8"/>
        <v>#N/A</v>
      </c>
      <c r="D187" s="76" t="e">
        <f t="shared" si="9"/>
        <v>#N/A</v>
      </c>
      <c r="E187" s="77" t="e">
        <f t="shared" si="10"/>
        <v>#N/A</v>
      </c>
      <c r="F187" s="81"/>
      <c r="H187" s="54"/>
      <c r="I187" s="53">
        <f t="shared" si="11"/>
        <v>0</v>
      </c>
      <c r="J187" s="53">
        <f>'事業所名を入力してください！'!$F207</f>
        <v>0</v>
      </c>
      <c r="K187" s="53">
        <f>IF(OR('事業所名を入力してください！'!$B207="管理者",'事業所名を入力してください！'!$B207="サービス管理責任者"),0,'事業所名を入力してください！'!$AN207)</f>
        <v>0</v>
      </c>
    </row>
    <row r="188" spans="2:11">
      <c r="B188" s="75">
        <v>186</v>
      </c>
      <c r="C188" s="76" t="e">
        <f t="shared" si="8"/>
        <v>#N/A</v>
      </c>
      <c r="D188" s="76" t="e">
        <f t="shared" si="9"/>
        <v>#N/A</v>
      </c>
      <c r="E188" s="77" t="e">
        <f t="shared" si="10"/>
        <v>#N/A</v>
      </c>
      <c r="F188" s="81"/>
      <c r="H188" s="54"/>
      <c r="I188" s="53">
        <f t="shared" si="11"/>
        <v>0</v>
      </c>
      <c r="J188" s="53">
        <f>'事業所名を入力してください！'!$F208</f>
        <v>0</v>
      </c>
      <c r="K188" s="53">
        <f>IF(OR('事業所名を入力してください！'!$B208="管理者",'事業所名を入力してください！'!$B208="サービス管理責任者"),0,'事業所名を入力してください！'!$AN208)</f>
        <v>0</v>
      </c>
    </row>
    <row r="189" spans="2:11">
      <c r="B189" s="75">
        <v>187</v>
      </c>
      <c r="C189" s="76" t="e">
        <f t="shared" si="8"/>
        <v>#N/A</v>
      </c>
      <c r="D189" s="76" t="e">
        <f t="shared" si="9"/>
        <v>#N/A</v>
      </c>
      <c r="E189" s="77" t="e">
        <f t="shared" si="10"/>
        <v>#N/A</v>
      </c>
      <c r="F189" s="81"/>
      <c r="H189" s="54"/>
      <c r="I189" s="53">
        <f t="shared" si="11"/>
        <v>0</v>
      </c>
      <c r="J189" s="53">
        <f>'事業所名を入力してください！'!$F209</f>
        <v>0</v>
      </c>
      <c r="K189" s="53">
        <f>IF(OR('事業所名を入力してください！'!$B209="管理者",'事業所名を入力してください！'!$B209="サービス管理責任者"),0,'事業所名を入力してください！'!$AN209)</f>
        <v>0</v>
      </c>
    </row>
    <row r="190" spans="2:11">
      <c r="B190" s="75">
        <v>188</v>
      </c>
      <c r="C190" s="76" t="e">
        <f t="shared" si="8"/>
        <v>#N/A</v>
      </c>
      <c r="D190" s="76" t="e">
        <f t="shared" si="9"/>
        <v>#N/A</v>
      </c>
      <c r="E190" s="77" t="e">
        <f t="shared" si="10"/>
        <v>#N/A</v>
      </c>
      <c r="F190" s="81"/>
      <c r="H190" s="54"/>
      <c r="I190" s="53">
        <f t="shared" si="11"/>
        <v>0</v>
      </c>
      <c r="J190" s="53">
        <f>'事業所名を入力してください！'!$F210</f>
        <v>0</v>
      </c>
      <c r="K190" s="53">
        <f>IF(OR('事業所名を入力してください！'!$B210="管理者",'事業所名を入力してください！'!$B210="サービス管理責任者"),0,'事業所名を入力してください！'!$AN210)</f>
        <v>0</v>
      </c>
    </row>
    <row r="191" spans="2:11">
      <c r="B191" s="75">
        <v>189</v>
      </c>
      <c r="C191" s="76" t="e">
        <f t="shared" si="8"/>
        <v>#N/A</v>
      </c>
      <c r="D191" s="76" t="e">
        <f t="shared" si="9"/>
        <v>#N/A</v>
      </c>
      <c r="E191" s="77" t="e">
        <f t="shared" si="10"/>
        <v>#N/A</v>
      </c>
      <c r="F191" s="81"/>
      <c r="H191" s="54"/>
      <c r="I191" s="53">
        <f t="shared" si="11"/>
        <v>0</v>
      </c>
      <c r="J191" s="53">
        <f>'事業所名を入力してください！'!$F211</f>
        <v>0</v>
      </c>
      <c r="K191" s="53">
        <f>IF(OR('事業所名を入力してください！'!$B211="管理者",'事業所名を入力してください！'!$B211="サービス管理責任者"),0,'事業所名を入力してください！'!$AN211)</f>
        <v>0</v>
      </c>
    </row>
    <row r="192" spans="2:11">
      <c r="B192" s="75">
        <v>190</v>
      </c>
      <c r="C192" s="76" t="e">
        <f t="shared" si="8"/>
        <v>#N/A</v>
      </c>
      <c r="D192" s="76" t="e">
        <f t="shared" si="9"/>
        <v>#N/A</v>
      </c>
      <c r="E192" s="77" t="e">
        <f t="shared" si="10"/>
        <v>#N/A</v>
      </c>
      <c r="F192" s="81"/>
      <c r="H192" s="54"/>
      <c r="I192" s="53">
        <f t="shared" si="11"/>
        <v>0</v>
      </c>
      <c r="J192" s="53">
        <f>'事業所名を入力してください！'!$F212</f>
        <v>0</v>
      </c>
      <c r="K192" s="53">
        <f>IF(OR('事業所名を入力してください！'!$B212="管理者",'事業所名を入力してください！'!$B212="サービス管理責任者"),0,'事業所名を入力してください！'!$AN212)</f>
        <v>0</v>
      </c>
    </row>
    <row r="193" spans="2:11">
      <c r="B193" s="75">
        <v>191</v>
      </c>
      <c r="C193" s="76" t="e">
        <f t="shared" si="8"/>
        <v>#N/A</v>
      </c>
      <c r="D193" s="76" t="e">
        <f t="shared" si="9"/>
        <v>#N/A</v>
      </c>
      <c r="E193" s="77" t="e">
        <f t="shared" si="10"/>
        <v>#N/A</v>
      </c>
      <c r="F193" s="81"/>
      <c r="H193" s="54"/>
      <c r="I193" s="53">
        <f t="shared" si="11"/>
        <v>0</v>
      </c>
      <c r="J193" s="53">
        <f>'事業所名を入力してください！'!$F213</f>
        <v>0</v>
      </c>
      <c r="K193" s="53">
        <f>IF(OR('事業所名を入力してください！'!$B213="管理者",'事業所名を入力してください！'!$B213="サービス管理責任者"),0,'事業所名を入力してください！'!$AN213)</f>
        <v>0</v>
      </c>
    </row>
    <row r="194" spans="2:11">
      <c r="B194" s="75">
        <v>192</v>
      </c>
      <c r="C194" s="76" t="e">
        <f t="shared" si="8"/>
        <v>#N/A</v>
      </c>
      <c r="D194" s="76" t="e">
        <f t="shared" si="9"/>
        <v>#N/A</v>
      </c>
      <c r="E194" s="77" t="e">
        <f t="shared" si="10"/>
        <v>#N/A</v>
      </c>
      <c r="F194" s="81"/>
      <c r="H194" s="54"/>
      <c r="I194" s="53">
        <f t="shared" si="11"/>
        <v>0</v>
      </c>
      <c r="J194" s="53">
        <f>'事業所名を入力してください！'!$F214</f>
        <v>0</v>
      </c>
      <c r="K194" s="53">
        <f>IF(OR('事業所名を入力してください！'!$B214="管理者",'事業所名を入力してください！'!$B214="サービス管理責任者"),0,'事業所名を入力してください！'!$AN214)</f>
        <v>0</v>
      </c>
    </row>
    <row r="195" spans="2:11">
      <c r="B195" s="75">
        <v>193</v>
      </c>
      <c r="C195" s="76" t="e">
        <f t="shared" ref="C195:C258" si="12">VLOOKUP(B195,$I:$K,2,FALSE)</f>
        <v>#N/A</v>
      </c>
      <c r="D195" s="76" t="e">
        <f t="shared" ref="D195:D258" si="13">VLOOKUP(B195,$I:$K,3,FALSE)</f>
        <v>#N/A</v>
      </c>
      <c r="E195" s="77" t="e">
        <f t="shared" si="10"/>
        <v>#N/A</v>
      </c>
      <c r="F195" s="81"/>
      <c r="H195" s="54"/>
      <c r="I195" s="53">
        <f t="shared" si="11"/>
        <v>0</v>
      </c>
      <c r="J195" s="53">
        <f>'事業所名を入力してください！'!$F215</f>
        <v>0</v>
      </c>
      <c r="K195" s="53">
        <f>IF(OR('事業所名を入力してください！'!$B215="管理者",'事業所名を入力してください！'!$B215="サービス管理責任者"),0,'事業所名を入力してください！'!$AN215)</f>
        <v>0</v>
      </c>
    </row>
    <row r="196" spans="2:11">
      <c r="B196" s="75">
        <v>194</v>
      </c>
      <c r="C196" s="76" t="e">
        <f t="shared" si="12"/>
        <v>#N/A</v>
      </c>
      <c r="D196" s="76" t="e">
        <f t="shared" si="13"/>
        <v>#N/A</v>
      </c>
      <c r="E196" s="77" t="e">
        <f t="shared" ref="E196:E259" si="14">SUMIF($C:$C,C196,$D:$D)</f>
        <v>#N/A</v>
      </c>
      <c r="F196" s="81"/>
      <c r="H196" s="54"/>
      <c r="I196" s="53">
        <f t="shared" si="11"/>
        <v>0</v>
      </c>
      <c r="J196" s="53">
        <f>'事業所名を入力してください！'!$F216</f>
        <v>0</v>
      </c>
      <c r="K196" s="53">
        <f>IF(OR('事業所名を入力してください！'!$B216="管理者",'事業所名を入力してください！'!$B216="サービス管理責任者"),0,'事業所名を入力してください！'!$AN216)</f>
        <v>0</v>
      </c>
    </row>
    <row r="197" spans="2:11">
      <c r="B197" s="75">
        <v>195</v>
      </c>
      <c r="C197" s="76" t="e">
        <f t="shared" si="12"/>
        <v>#N/A</v>
      </c>
      <c r="D197" s="76" t="e">
        <f t="shared" si="13"/>
        <v>#N/A</v>
      </c>
      <c r="E197" s="77" t="e">
        <f t="shared" si="14"/>
        <v>#N/A</v>
      </c>
      <c r="F197" s="81"/>
      <c r="H197" s="54"/>
      <c r="I197" s="53">
        <f t="shared" ref="I197:I260" si="15">IF(J197=0,I196,I196+1)</f>
        <v>0</v>
      </c>
      <c r="J197" s="53">
        <f>'事業所名を入力してください！'!$F217</f>
        <v>0</v>
      </c>
      <c r="K197" s="53">
        <f>IF(OR('事業所名を入力してください！'!$B217="管理者",'事業所名を入力してください！'!$B217="サービス管理責任者"),0,'事業所名を入力してください！'!$AN217)</f>
        <v>0</v>
      </c>
    </row>
    <row r="198" spans="2:11">
      <c r="B198" s="75">
        <v>196</v>
      </c>
      <c r="C198" s="76" t="e">
        <f t="shared" si="12"/>
        <v>#N/A</v>
      </c>
      <c r="D198" s="76" t="e">
        <f t="shared" si="13"/>
        <v>#N/A</v>
      </c>
      <c r="E198" s="77" t="e">
        <f t="shared" si="14"/>
        <v>#N/A</v>
      </c>
      <c r="F198" s="81"/>
      <c r="H198" s="54"/>
      <c r="I198" s="53">
        <f t="shared" si="15"/>
        <v>0</v>
      </c>
      <c r="J198" s="53">
        <f>'事業所名を入力してください！'!$F218</f>
        <v>0</v>
      </c>
      <c r="K198" s="53">
        <f>IF(OR('事業所名を入力してください！'!$B218="管理者",'事業所名を入力してください！'!$B218="サービス管理責任者"),0,'事業所名を入力してください！'!$AN218)</f>
        <v>0</v>
      </c>
    </row>
    <row r="199" spans="2:11">
      <c r="B199" s="75">
        <v>197</v>
      </c>
      <c r="C199" s="76" t="e">
        <f t="shared" si="12"/>
        <v>#N/A</v>
      </c>
      <c r="D199" s="76" t="e">
        <f t="shared" si="13"/>
        <v>#N/A</v>
      </c>
      <c r="E199" s="77" t="e">
        <f t="shared" si="14"/>
        <v>#N/A</v>
      </c>
      <c r="F199" s="81"/>
      <c r="H199" s="54"/>
      <c r="I199" s="53">
        <f t="shared" si="15"/>
        <v>0</v>
      </c>
      <c r="J199" s="53">
        <f>'事業所名を入力してください！'!$F219</f>
        <v>0</v>
      </c>
      <c r="K199" s="53">
        <f>IF(OR('事業所名を入力してください！'!$B219="管理者",'事業所名を入力してください！'!$B219="サービス管理責任者"),0,'事業所名を入力してください！'!$AN219)</f>
        <v>0</v>
      </c>
    </row>
    <row r="200" spans="2:11">
      <c r="B200" s="75">
        <v>198</v>
      </c>
      <c r="C200" s="76" t="e">
        <f t="shared" si="12"/>
        <v>#N/A</v>
      </c>
      <c r="D200" s="76" t="e">
        <f t="shared" si="13"/>
        <v>#N/A</v>
      </c>
      <c r="E200" s="77" t="e">
        <f t="shared" si="14"/>
        <v>#N/A</v>
      </c>
      <c r="F200" s="81"/>
      <c r="H200" s="54"/>
      <c r="I200" s="53">
        <f t="shared" si="15"/>
        <v>0</v>
      </c>
      <c r="J200" s="53">
        <f>'事業所名を入力してください！'!$F220</f>
        <v>0</v>
      </c>
      <c r="K200" s="53">
        <f>IF(OR('事業所名を入力してください！'!$B220="管理者",'事業所名を入力してください！'!$B220="サービス管理責任者"),0,'事業所名を入力してください！'!$AN220)</f>
        <v>0</v>
      </c>
    </row>
    <row r="201" spans="2:11">
      <c r="B201" s="75">
        <v>199</v>
      </c>
      <c r="C201" s="76" t="e">
        <f t="shared" si="12"/>
        <v>#N/A</v>
      </c>
      <c r="D201" s="76" t="e">
        <f t="shared" si="13"/>
        <v>#N/A</v>
      </c>
      <c r="E201" s="77" t="e">
        <f t="shared" si="14"/>
        <v>#N/A</v>
      </c>
      <c r="F201" s="81"/>
      <c r="H201" s="54"/>
      <c r="I201" s="53">
        <f t="shared" si="15"/>
        <v>0</v>
      </c>
      <c r="J201" s="53">
        <f>'事業所名を入力してください！'!$F221</f>
        <v>0</v>
      </c>
      <c r="K201" s="53">
        <f>IF(OR('事業所名を入力してください！'!$B221="管理者",'事業所名を入力してください！'!$B221="サービス管理責任者"),0,'事業所名を入力してください！'!$AN221)</f>
        <v>0</v>
      </c>
    </row>
    <row r="202" spans="2:11">
      <c r="B202" s="75">
        <v>200</v>
      </c>
      <c r="C202" s="76" t="e">
        <f t="shared" si="12"/>
        <v>#N/A</v>
      </c>
      <c r="D202" s="76" t="e">
        <f t="shared" si="13"/>
        <v>#N/A</v>
      </c>
      <c r="E202" s="77" t="e">
        <f t="shared" si="14"/>
        <v>#N/A</v>
      </c>
      <c r="F202" s="81"/>
      <c r="H202" s="54"/>
      <c r="I202" s="53">
        <f t="shared" si="15"/>
        <v>0</v>
      </c>
      <c r="J202" s="53">
        <f>'事業所名を入力してください！'!$F222</f>
        <v>0</v>
      </c>
      <c r="K202" s="53">
        <f>IF(OR('事業所名を入力してください！'!$B222="管理者",'事業所名を入力してください！'!$B222="サービス管理責任者"),0,'事業所名を入力してください！'!$AN222)</f>
        <v>0</v>
      </c>
    </row>
    <row r="203" spans="2:11">
      <c r="B203" s="75">
        <v>201</v>
      </c>
      <c r="C203" s="76" t="e">
        <f t="shared" si="12"/>
        <v>#N/A</v>
      </c>
      <c r="D203" s="76" t="e">
        <f t="shared" si="13"/>
        <v>#N/A</v>
      </c>
      <c r="E203" s="77" t="e">
        <f t="shared" si="14"/>
        <v>#N/A</v>
      </c>
      <c r="F203" s="81"/>
      <c r="H203" s="54"/>
      <c r="I203" s="53">
        <f t="shared" si="15"/>
        <v>0</v>
      </c>
      <c r="J203" s="53">
        <f>'事業所名を入力してください！'!$F223</f>
        <v>0</v>
      </c>
      <c r="K203" s="53">
        <f>IF(OR('事業所名を入力してください！'!$B223="管理者",'事業所名を入力してください！'!$B223="サービス管理責任者"),0,'事業所名を入力してください！'!$AN223)</f>
        <v>0</v>
      </c>
    </row>
    <row r="204" spans="2:11">
      <c r="B204" s="75">
        <v>202</v>
      </c>
      <c r="C204" s="76" t="e">
        <f t="shared" si="12"/>
        <v>#N/A</v>
      </c>
      <c r="D204" s="76" t="e">
        <f t="shared" si="13"/>
        <v>#N/A</v>
      </c>
      <c r="E204" s="77" t="e">
        <f t="shared" si="14"/>
        <v>#N/A</v>
      </c>
      <c r="F204" s="81"/>
      <c r="H204" s="54"/>
      <c r="I204" s="53">
        <f t="shared" si="15"/>
        <v>0</v>
      </c>
      <c r="J204" s="53">
        <f>'事業所名を入力してください！'!$F224</f>
        <v>0</v>
      </c>
      <c r="K204" s="53">
        <f>IF(OR('事業所名を入力してください！'!$B224="管理者",'事業所名を入力してください！'!$B224="サービス管理責任者"),0,'事業所名を入力してください！'!$AN224)</f>
        <v>0</v>
      </c>
    </row>
    <row r="205" spans="2:11">
      <c r="B205" s="75">
        <v>203</v>
      </c>
      <c r="C205" s="76" t="e">
        <f t="shared" si="12"/>
        <v>#N/A</v>
      </c>
      <c r="D205" s="76" t="e">
        <f t="shared" si="13"/>
        <v>#N/A</v>
      </c>
      <c r="E205" s="77" t="e">
        <f t="shared" si="14"/>
        <v>#N/A</v>
      </c>
      <c r="F205" s="81"/>
      <c r="H205" s="54"/>
      <c r="I205" s="53">
        <f t="shared" si="15"/>
        <v>0</v>
      </c>
      <c r="J205" s="53">
        <f>'事業所名を入力してください！'!$F225</f>
        <v>0</v>
      </c>
      <c r="K205" s="53">
        <f>IF(OR('事業所名を入力してください！'!$B225="管理者",'事業所名を入力してください！'!$B225="サービス管理責任者"),0,'事業所名を入力してください！'!$AN225)</f>
        <v>0</v>
      </c>
    </row>
    <row r="206" spans="2:11">
      <c r="B206" s="75">
        <v>204</v>
      </c>
      <c r="C206" s="76" t="e">
        <f t="shared" si="12"/>
        <v>#N/A</v>
      </c>
      <c r="D206" s="76" t="e">
        <f t="shared" si="13"/>
        <v>#N/A</v>
      </c>
      <c r="E206" s="77" t="e">
        <f t="shared" si="14"/>
        <v>#N/A</v>
      </c>
      <c r="F206" s="81"/>
      <c r="H206" s="54"/>
      <c r="I206" s="53">
        <f t="shared" si="15"/>
        <v>0</v>
      </c>
      <c r="J206" s="53">
        <f>'事業所名を入力してください！'!$F226</f>
        <v>0</v>
      </c>
      <c r="K206" s="53">
        <f>IF(OR('事業所名を入力してください！'!$B226="管理者",'事業所名を入力してください！'!$B226="サービス管理責任者"),0,'事業所名を入力してください！'!$AN226)</f>
        <v>0</v>
      </c>
    </row>
    <row r="207" spans="2:11">
      <c r="B207" s="75">
        <v>205</v>
      </c>
      <c r="C207" s="76" t="e">
        <f t="shared" si="12"/>
        <v>#N/A</v>
      </c>
      <c r="D207" s="76" t="e">
        <f t="shared" si="13"/>
        <v>#N/A</v>
      </c>
      <c r="E207" s="77" t="e">
        <f t="shared" si="14"/>
        <v>#N/A</v>
      </c>
      <c r="F207" s="81"/>
      <c r="H207" s="54"/>
      <c r="I207" s="53">
        <f t="shared" si="15"/>
        <v>0</v>
      </c>
      <c r="J207" s="53">
        <f>'事業所名を入力してください！'!$F227</f>
        <v>0</v>
      </c>
      <c r="K207" s="53">
        <f>IF(OR('事業所名を入力してください！'!$B227="管理者",'事業所名を入力してください！'!$B227="サービス管理責任者"),0,'事業所名を入力してください！'!$AN227)</f>
        <v>0</v>
      </c>
    </row>
    <row r="208" spans="2:11">
      <c r="B208" s="75">
        <v>206</v>
      </c>
      <c r="C208" s="76" t="e">
        <f t="shared" si="12"/>
        <v>#N/A</v>
      </c>
      <c r="D208" s="76" t="e">
        <f t="shared" si="13"/>
        <v>#N/A</v>
      </c>
      <c r="E208" s="77" t="e">
        <f t="shared" si="14"/>
        <v>#N/A</v>
      </c>
      <c r="F208" s="81"/>
      <c r="H208" s="54"/>
      <c r="I208" s="53">
        <f t="shared" si="15"/>
        <v>0</v>
      </c>
      <c r="J208" s="53">
        <f>'事業所名を入力してください！'!$F228</f>
        <v>0</v>
      </c>
      <c r="K208" s="53">
        <f>IF(OR('事業所名を入力してください！'!$B228="管理者",'事業所名を入力してください！'!$B228="サービス管理責任者"),0,'事業所名を入力してください！'!$AN228)</f>
        <v>0</v>
      </c>
    </row>
    <row r="209" spans="2:11">
      <c r="B209" s="75">
        <v>207</v>
      </c>
      <c r="C209" s="76" t="e">
        <f t="shared" si="12"/>
        <v>#N/A</v>
      </c>
      <c r="D209" s="76" t="e">
        <f t="shared" si="13"/>
        <v>#N/A</v>
      </c>
      <c r="E209" s="77" t="e">
        <f t="shared" si="14"/>
        <v>#N/A</v>
      </c>
      <c r="F209" s="81"/>
      <c r="H209" s="54"/>
      <c r="I209" s="53">
        <f t="shared" si="15"/>
        <v>0</v>
      </c>
      <c r="J209" s="53">
        <f>'事業所名を入力してください！'!$F229</f>
        <v>0</v>
      </c>
      <c r="K209" s="53">
        <f>IF(OR('事業所名を入力してください！'!$B229="管理者",'事業所名を入力してください！'!$B229="サービス管理責任者"),0,'事業所名を入力してください！'!$AN229)</f>
        <v>0</v>
      </c>
    </row>
    <row r="210" spans="2:11">
      <c r="B210" s="75">
        <v>208</v>
      </c>
      <c r="C210" s="76" t="e">
        <f t="shared" si="12"/>
        <v>#N/A</v>
      </c>
      <c r="D210" s="76" t="e">
        <f t="shared" si="13"/>
        <v>#N/A</v>
      </c>
      <c r="E210" s="77" t="e">
        <f t="shared" si="14"/>
        <v>#N/A</v>
      </c>
      <c r="F210" s="81"/>
      <c r="H210" s="54"/>
      <c r="I210" s="53">
        <f t="shared" si="15"/>
        <v>0</v>
      </c>
      <c r="J210" s="53">
        <f>'事業所名を入力してください！'!$F230</f>
        <v>0</v>
      </c>
      <c r="K210" s="53">
        <f>IF(OR('事業所名を入力してください！'!$B230="管理者",'事業所名を入力してください！'!$B230="サービス管理責任者"),0,'事業所名を入力してください！'!$AN230)</f>
        <v>0</v>
      </c>
    </row>
    <row r="211" spans="2:11">
      <c r="B211" s="75">
        <v>209</v>
      </c>
      <c r="C211" s="76" t="e">
        <f t="shared" si="12"/>
        <v>#N/A</v>
      </c>
      <c r="D211" s="76" t="e">
        <f t="shared" si="13"/>
        <v>#N/A</v>
      </c>
      <c r="E211" s="77" t="e">
        <f t="shared" si="14"/>
        <v>#N/A</v>
      </c>
      <c r="F211" s="81"/>
      <c r="H211" s="54"/>
      <c r="I211" s="53">
        <f t="shared" si="15"/>
        <v>0</v>
      </c>
      <c r="J211" s="53">
        <f>'事業所名を入力してください！'!$F231</f>
        <v>0</v>
      </c>
      <c r="K211" s="53">
        <f>IF(OR('事業所名を入力してください！'!$B231="管理者",'事業所名を入力してください！'!$B231="サービス管理責任者"),0,'事業所名を入力してください！'!$AN231)</f>
        <v>0</v>
      </c>
    </row>
    <row r="212" spans="2:11">
      <c r="B212" s="75">
        <v>210</v>
      </c>
      <c r="C212" s="76" t="e">
        <f t="shared" si="12"/>
        <v>#N/A</v>
      </c>
      <c r="D212" s="76" t="e">
        <f t="shared" si="13"/>
        <v>#N/A</v>
      </c>
      <c r="E212" s="77" t="e">
        <f t="shared" si="14"/>
        <v>#N/A</v>
      </c>
      <c r="F212" s="81"/>
      <c r="H212" s="54"/>
      <c r="I212" s="53">
        <f t="shared" si="15"/>
        <v>0</v>
      </c>
      <c r="J212" s="53">
        <f>'事業所名を入力してください！'!$F232</f>
        <v>0</v>
      </c>
      <c r="K212" s="53">
        <f>IF(OR('事業所名を入力してください！'!$B232="管理者",'事業所名を入力してください！'!$B232="サービス管理責任者"),0,'事業所名を入力してください！'!$AN232)</f>
        <v>0</v>
      </c>
    </row>
    <row r="213" spans="2:11">
      <c r="B213" s="75">
        <v>211</v>
      </c>
      <c r="C213" s="76" t="e">
        <f t="shared" si="12"/>
        <v>#N/A</v>
      </c>
      <c r="D213" s="76" t="e">
        <f t="shared" si="13"/>
        <v>#N/A</v>
      </c>
      <c r="E213" s="77" t="e">
        <f t="shared" si="14"/>
        <v>#N/A</v>
      </c>
      <c r="F213" s="81"/>
      <c r="H213" s="54"/>
      <c r="I213" s="53">
        <f t="shared" si="15"/>
        <v>0</v>
      </c>
      <c r="J213" s="53">
        <f>'事業所名を入力してください！'!$F233</f>
        <v>0</v>
      </c>
      <c r="K213" s="53">
        <f>IF(OR('事業所名を入力してください！'!$B233="管理者",'事業所名を入力してください！'!$B233="サービス管理責任者"),0,'事業所名を入力してください！'!$AN233)</f>
        <v>0</v>
      </c>
    </row>
    <row r="214" spans="2:11">
      <c r="B214" s="75">
        <v>212</v>
      </c>
      <c r="C214" s="76" t="e">
        <f t="shared" si="12"/>
        <v>#N/A</v>
      </c>
      <c r="D214" s="76" t="e">
        <f t="shared" si="13"/>
        <v>#N/A</v>
      </c>
      <c r="E214" s="77" t="e">
        <f t="shared" si="14"/>
        <v>#N/A</v>
      </c>
      <c r="F214" s="81"/>
      <c r="H214" s="54"/>
      <c r="I214" s="53">
        <f t="shared" si="15"/>
        <v>0</v>
      </c>
      <c r="J214" s="53">
        <f>'事業所名を入力してください！'!$F234</f>
        <v>0</v>
      </c>
      <c r="K214" s="53">
        <f>IF(OR('事業所名を入力してください！'!$B234="管理者",'事業所名を入力してください！'!$B234="サービス管理責任者"),0,'事業所名を入力してください！'!$AN234)</f>
        <v>0</v>
      </c>
    </row>
    <row r="215" spans="2:11">
      <c r="B215" s="75">
        <v>213</v>
      </c>
      <c r="C215" s="76" t="e">
        <f t="shared" si="12"/>
        <v>#N/A</v>
      </c>
      <c r="D215" s="76" t="e">
        <f t="shared" si="13"/>
        <v>#N/A</v>
      </c>
      <c r="E215" s="77" t="e">
        <f t="shared" si="14"/>
        <v>#N/A</v>
      </c>
      <c r="F215" s="81"/>
      <c r="H215" s="54"/>
      <c r="I215" s="53">
        <f t="shared" si="15"/>
        <v>0</v>
      </c>
      <c r="J215" s="53">
        <f>'事業所名を入力してください！'!$F235</f>
        <v>0</v>
      </c>
      <c r="K215" s="53">
        <f>IF(OR('事業所名を入力してください！'!$B235="管理者",'事業所名を入力してください！'!$B235="サービス管理責任者"),0,'事業所名を入力してください！'!$AN235)</f>
        <v>0</v>
      </c>
    </row>
    <row r="216" spans="2:11">
      <c r="B216" s="75">
        <v>214</v>
      </c>
      <c r="C216" s="76" t="e">
        <f t="shared" si="12"/>
        <v>#N/A</v>
      </c>
      <c r="D216" s="76" t="e">
        <f t="shared" si="13"/>
        <v>#N/A</v>
      </c>
      <c r="E216" s="77" t="e">
        <f t="shared" si="14"/>
        <v>#N/A</v>
      </c>
      <c r="F216" s="81"/>
      <c r="H216" s="54"/>
      <c r="I216" s="53">
        <f t="shared" si="15"/>
        <v>0</v>
      </c>
      <c r="J216" s="53">
        <f>'事業所名を入力してください！'!$F236</f>
        <v>0</v>
      </c>
      <c r="K216" s="53">
        <f>IF(OR('事業所名を入力してください！'!$B236="管理者",'事業所名を入力してください！'!$B236="サービス管理責任者"),0,'事業所名を入力してください！'!$AN236)</f>
        <v>0</v>
      </c>
    </row>
    <row r="217" spans="2:11">
      <c r="B217" s="75">
        <v>215</v>
      </c>
      <c r="C217" s="76" t="e">
        <f t="shared" si="12"/>
        <v>#N/A</v>
      </c>
      <c r="D217" s="76" t="e">
        <f t="shared" si="13"/>
        <v>#N/A</v>
      </c>
      <c r="E217" s="77" t="e">
        <f t="shared" si="14"/>
        <v>#N/A</v>
      </c>
      <c r="F217" s="81"/>
      <c r="H217" s="54"/>
      <c r="I217" s="53">
        <f t="shared" si="15"/>
        <v>0</v>
      </c>
      <c r="J217" s="53">
        <f>'事業所名を入力してください！'!$F237</f>
        <v>0</v>
      </c>
      <c r="K217" s="53">
        <f>IF(OR('事業所名を入力してください！'!$B237="管理者",'事業所名を入力してください！'!$B237="サービス管理責任者"),0,'事業所名を入力してください！'!$AN237)</f>
        <v>0</v>
      </c>
    </row>
    <row r="218" spans="2:11">
      <c r="B218" s="75">
        <v>216</v>
      </c>
      <c r="C218" s="76" t="e">
        <f t="shared" si="12"/>
        <v>#N/A</v>
      </c>
      <c r="D218" s="76" t="e">
        <f t="shared" si="13"/>
        <v>#N/A</v>
      </c>
      <c r="E218" s="77" t="e">
        <f t="shared" si="14"/>
        <v>#N/A</v>
      </c>
      <c r="F218" s="81"/>
      <c r="H218" s="54"/>
      <c r="I218" s="53">
        <f t="shared" si="15"/>
        <v>0</v>
      </c>
      <c r="J218" s="53">
        <f>'事業所名を入力してください！'!$F238</f>
        <v>0</v>
      </c>
      <c r="K218" s="53">
        <f>IF(OR('事業所名を入力してください！'!$B238="管理者",'事業所名を入力してください！'!$B238="サービス管理責任者"),0,'事業所名を入力してください！'!$AN238)</f>
        <v>0</v>
      </c>
    </row>
    <row r="219" spans="2:11">
      <c r="B219" s="75">
        <v>217</v>
      </c>
      <c r="C219" s="76" t="e">
        <f t="shared" si="12"/>
        <v>#N/A</v>
      </c>
      <c r="D219" s="76" t="e">
        <f t="shared" si="13"/>
        <v>#N/A</v>
      </c>
      <c r="E219" s="77" t="e">
        <f t="shared" si="14"/>
        <v>#N/A</v>
      </c>
      <c r="F219" s="81"/>
      <c r="H219" s="54"/>
      <c r="I219" s="53">
        <f t="shared" si="15"/>
        <v>0</v>
      </c>
      <c r="J219" s="53">
        <f>'事業所名を入力してください！'!$F239</f>
        <v>0</v>
      </c>
      <c r="K219" s="53">
        <f>IF(OR('事業所名を入力してください！'!$B239="管理者",'事業所名を入力してください！'!$B239="サービス管理責任者"),0,'事業所名を入力してください！'!$AN239)</f>
        <v>0</v>
      </c>
    </row>
    <row r="220" spans="2:11">
      <c r="B220" s="75">
        <v>218</v>
      </c>
      <c r="C220" s="76" t="e">
        <f t="shared" si="12"/>
        <v>#N/A</v>
      </c>
      <c r="D220" s="76" t="e">
        <f t="shared" si="13"/>
        <v>#N/A</v>
      </c>
      <c r="E220" s="77" t="e">
        <f t="shared" si="14"/>
        <v>#N/A</v>
      </c>
      <c r="F220" s="81"/>
      <c r="H220" s="54"/>
      <c r="I220" s="53">
        <f t="shared" si="15"/>
        <v>0</v>
      </c>
      <c r="J220" s="53">
        <f>'事業所名を入力してください！'!$F240</f>
        <v>0</v>
      </c>
      <c r="K220" s="53">
        <f>IF(OR('事業所名を入力してください！'!$B240="管理者",'事業所名を入力してください！'!$B240="サービス管理責任者"),0,'事業所名を入力してください！'!$AN240)</f>
        <v>0</v>
      </c>
    </row>
    <row r="221" spans="2:11">
      <c r="B221" s="75">
        <v>219</v>
      </c>
      <c r="C221" s="76" t="e">
        <f t="shared" si="12"/>
        <v>#N/A</v>
      </c>
      <c r="D221" s="76" t="e">
        <f t="shared" si="13"/>
        <v>#N/A</v>
      </c>
      <c r="E221" s="77" t="e">
        <f t="shared" si="14"/>
        <v>#N/A</v>
      </c>
      <c r="F221" s="81"/>
      <c r="H221" s="54"/>
      <c r="I221" s="53">
        <f t="shared" si="15"/>
        <v>0</v>
      </c>
      <c r="J221" s="53">
        <f>'事業所名を入力してください！'!$F241</f>
        <v>0</v>
      </c>
      <c r="K221" s="53">
        <f>IF(OR('事業所名を入力してください！'!$B241="管理者",'事業所名を入力してください！'!$B241="サービス管理責任者"),0,'事業所名を入力してください！'!$AN241)</f>
        <v>0</v>
      </c>
    </row>
    <row r="222" spans="2:11">
      <c r="B222" s="75">
        <v>220</v>
      </c>
      <c r="C222" s="76" t="e">
        <f t="shared" si="12"/>
        <v>#N/A</v>
      </c>
      <c r="D222" s="76" t="e">
        <f t="shared" si="13"/>
        <v>#N/A</v>
      </c>
      <c r="E222" s="77" t="e">
        <f t="shared" si="14"/>
        <v>#N/A</v>
      </c>
      <c r="F222" s="81"/>
      <c r="H222" s="54"/>
      <c r="I222" s="53">
        <f t="shared" si="15"/>
        <v>0</v>
      </c>
      <c r="J222" s="53">
        <f>'事業所名を入力してください！'!$F242</f>
        <v>0</v>
      </c>
      <c r="K222" s="53">
        <f>IF(OR('事業所名を入力してください！'!$B242="管理者",'事業所名を入力してください！'!$B242="サービス管理責任者"),0,'事業所名を入力してください！'!$AN242)</f>
        <v>0</v>
      </c>
    </row>
    <row r="223" spans="2:11">
      <c r="B223" s="75">
        <v>221</v>
      </c>
      <c r="C223" s="76" t="e">
        <f t="shared" si="12"/>
        <v>#N/A</v>
      </c>
      <c r="D223" s="76" t="e">
        <f t="shared" si="13"/>
        <v>#N/A</v>
      </c>
      <c r="E223" s="77" t="e">
        <f t="shared" si="14"/>
        <v>#N/A</v>
      </c>
      <c r="F223" s="81"/>
      <c r="H223" s="54"/>
      <c r="I223" s="53">
        <f t="shared" si="15"/>
        <v>0</v>
      </c>
      <c r="J223" s="53">
        <f>'事業所名を入力してください！'!$F243</f>
        <v>0</v>
      </c>
      <c r="K223" s="53">
        <f>IF(OR('事業所名を入力してください！'!$B243="管理者",'事業所名を入力してください！'!$B243="サービス管理責任者"),0,'事業所名を入力してください！'!$AN243)</f>
        <v>0</v>
      </c>
    </row>
    <row r="224" spans="2:11">
      <c r="B224" s="75">
        <v>222</v>
      </c>
      <c r="C224" s="76" t="e">
        <f t="shared" si="12"/>
        <v>#N/A</v>
      </c>
      <c r="D224" s="76" t="e">
        <f t="shared" si="13"/>
        <v>#N/A</v>
      </c>
      <c r="E224" s="77" t="e">
        <f t="shared" si="14"/>
        <v>#N/A</v>
      </c>
      <c r="F224" s="81"/>
      <c r="H224" s="54"/>
      <c r="I224" s="53">
        <f t="shared" si="15"/>
        <v>0</v>
      </c>
      <c r="J224" s="53">
        <f>'事業所名を入力してください！'!$F244</f>
        <v>0</v>
      </c>
      <c r="K224" s="53">
        <f>IF(OR('事業所名を入力してください！'!$B244="管理者",'事業所名を入力してください！'!$B244="サービス管理責任者"),0,'事業所名を入力してください！'!$AN244)</f>
        <v>0</v>
      </c>
    </row>
    <row r="225" spans="2:11">
      <c r="B225" s="75">
        <v>223</v>
      </c>
      <c r="C225" s="76" t="e">
        <f t="shared" si="12"/>
        <v>#N/A</v>
      </c>
      <c r="D225" s="76" t="e">
        <f t="shared" si="13"/>
        <v>#N/A</v>
      </c>
      <c r="E225" s="77" t="e">
        <f t="shared" si="14"/>
        <v>#N/A</v>
      </c>
      <c r="F225" s="81"/>
      <c r="H225" s="54"/>
      <c r="I225" s="53">
        <f t="shared" si="15"/>
        <v>0</v>
      </c>
      <c r="J225" s="53">
        <f>'事業所名を入力してください！'!$F245</f>
        <v>0</v>
      </c>
      <c r="K225" s="53">
        <f>IF(OR('事業所名を入力してください！'!$B245="管理者",'事業所名を入力してください！'!$B245="サービス管理責任者"),0,'事業所名を入力してください！'!$AN245)</f>
        <v>0</v>
      </c>
    </row>
    <row r="226" spans="2:11">
      <c r="B226" s="75">
        <v>224</v>
      </c>
      <c r="C226" s="76" t="e">
        <f t="shared" si="12"/>
        <v>#N/A</v>
      </c>
      <c r="D226" s="76" t="e">
        <f t="shared" si="13"/>
        <v>#N/A</v>
      </c>
      <c r="E226" s="77" t="e">
        <f t="shared" si="14"/>
        <v>#N/A</v>
      </c>
      <c r="F226" s="81"/>
      <c r="H226" s="54"/>
      <c r="I226" s="53">
        <f t="shared" si="15"/>
        <v>0</v>
      </c>
      <c r="J226" s="53">
        <f>'事業所名を入力してください！'!$F246</f>
        <v>0</v>
      </c>
      <c r="K226" s="53">
        <f>IF(OR('事業所名を入力してください！'!$B246="管理者",'事業所名を入力してください！'!$B246="サービス管理責任者"),0,'事業所名を入力してください！'!$AN246)</f>
        <v>0</v>
      </c>
    </row>
    <row r="227" spans="2:11">
      <c r="B227" s="75">
        <v>225</v>
      </c>
      <c r="C227" s="76" t="e">
        <f t="shared" si="12"/>
        <v>#N/A</v>
      </c>
      <c r="D227" s="76" t="e">
        <f t="shared" si="13"/>
        <v>#N/A</v>
      </c>
      <c r="E227" s="77" t="e">
        <f t="shared" si="14"/>
        <v>#N/A</v>
      </c>
      <c r="F227" s="81"/>
      <c r="H227" s="54"/>
      <c r="I227" s="53">
        <f t="shared" si="15"/>
        <v>0</v>
      </c>
      <c r="J227" s="53">
        <f>'事業所名を入力してください！'!$F247</f>
        <v>0</v>
      </c>
      <c r="K227" s="53">
        <f>IF(OR('事業所名を入力してください！'!$B247="管理者",'事業所名を入力してください！'!$B247="サービス管理責任者"),0,'事業所名を入力してください！'!$AN247)</f>
        <v>0</v>
      </c>
    </row>
    <row r="228" spans="2:11">
      <c r="B228" s="75">
        <v>226</v>
      </c>
      <c r="C228" s="76" t="e">
        <f t="shared" si="12"/>
        <v>#N/A</v>
      </c>
      <c r="D228" s="76" t="e">
        <f t="shared" si="13"/>
        <v>#N/A</v>
      </c>
      <c r="E228" s="77" t="e">
        <f t="shared" si="14"/>
        <v>#N/A</v>
      </c>
      <c r="F228" s="81"/>
      <c r="H228" s="54"/>
      <c r="I228" s="53">
        <f t="shared" si="15"/>
        <v>0</v>
      </c>
      <c r="J228" s="53">
        <f>'事業所名を入力してください！'!$F248</f>
        <v>0</v>
      </c>
      <c r="K228" s="53">
        <f>IF(OR('事業所名を入力してください！'!$B248="管理者",'事業所名を入力してください！'!$B248="サービス管理責任者"),0,'事業所名を入力してください！'!$AN248)</f>
        <v>0</v>
      </c>
    </row>
    <row r="229" spans="2:11">
      <c r="B229" s="75">
        <v>227</v>
      </c>
      <c r="C229" s="76" t="e">
        <f t="shared" si="12"/>
        <v>#N/A</v>
      </c>
      <c r="D229" s="76" t="e">
        <f t="shared" si="13"/>
        <v>#N/A</v>
      </c>
      <c r="E229" s="77" t="e">
        <f t="shared" si="14"/>
        <v>#N/A</v>
      </c>
      <c r="F229" s="81"/>
      <c r="H229" s="54"/>
      <c r="I229" s="53">
        <f t="shared" si="15"/>
        <v>0</v>
      </c>
      <c r="J229" s="53">
        <f>'事業所名を入力してください！'!$F249</f>
        <v>0</v>
      </c>
      <c r="K229" s="53">
        <f>IF(OR('事業所名を入力してください！'!$B249="管理者",'事業所名を入力してください！'!$B249="サービス管理責任者"),0,'事業所名を入力してください！'!$AN249)</f>
        <v>0</v>
      </c>
    </row>
    <row r="230" spans="2:11">
      <c r="B230" s="75">
        <v>228</v>
      </c>
      <c r="C230" s="76" t="e">
        <f t="shared" si="12"/>
        <v>#N/A</v>
      </c>
      <c r="D230" s="76" t="e">
        <f t="shared" si="13"/>
        <v>#N/A</v>
      </c>
      <c r="E230" s="77" t="e">
        <f t="shared" si="14"/>
        <v>#N/A</v>
      </c>
      <c r="F230" s="81"/>
      <c r="H230" s="54"/>
      <c r="I230" s="53">
        <f t="shared" si="15"/>
        <v>0</v>
      </c>
      <c r="J230" s="53">
        <f>'事業所名を入力してください！'!$F250</f>
        <v>0</v>
      </c>
      <c r="K230" s="53">
        <f>IF(OR('事業所名を入力してください！'!$B250="管理者",'事業所名を入力してください！'!$B250="サービス管理責任者"),0,'事業所名を入力してください！'!$AN250)</f>
        <v>0</v>
      </c>
    </row>
    <row r="231" spans="2:11">
      <c r="B231" s="75">
        <v>229</v>
      </c>
      <c r="C231" s="76" t="e">
        <f t="shared" si="12"/>
        <v>#N/A</v>
      </c>
      <c r="D231" s="76" t="e">
        <f t="shared" si="13"/>
        <v>#N/A</v>
      </c>
      <c r="E231" s="77" t="e">
        <f t="shared" si="14"/>
        <v>#N/A</v>
      </c>
      <c r="F231" s="81"/>
      <c r="H231" s="54"/>
      <c r="I231" s="53">
        <f t="shared" si="15"/>
        <v>0</v>
      </c>
      <c r="J231" s="53">
        <f>'事業所名を入力してください！'!$F251</f>
        <v>0</v>
      </c>
      <c r="K231" s="53">
        <f>IF(OR('事業所名を入力してください！'!$B251="管理者",'事業所名を入力してください！'!$B251="サービス管理責任者"),0,'事業所名を入力してください！'!$AN251)</f>
        <v>0</v>
      </c>
    </row>
    <row r="232" spans="2:11">
      <c r="B232" s="75">
        <v>230</v>
      </c>
      <c r="C232" s="76" t="e">
        <f t="shared" si="12"/>
        <v>#N/A</v>
      </c>
      <c r="D232" s="76" t="e">
        <f t="shared" si="13"/>
        <v>#N/A</v>
      </c>
      <c r="E232" s="77" t="e">
        <f t="shared" si="14"/>
        <v>#N/A</v>
      </c>
      <c r="F232" s="81"/>
      <c r="H232" s="54"/>
      <c r="I232" s="53">
        <f t="shared" si="15"/>
        <v>0</v>
      </c>
      <c r="J232" s="53">
        <f>'事業所名を入力してください！'!$F252</f>
        <v>0</v>
      </c>
      <c r="K232" s="53">
        <f>IF(OR('事業所名を入力してください！'!$B252="管理者",'事業所名を入力してください！'!$B252="サービス管理責任者"),0,'事業所名を入力してください！'!$AN252)</f>
        <v>0</v>
      </c>
    </row>
    <row r="233" spans="2:11">
      <c r="B233" s="75">
        <v>231</v>
      </c>
      <c r="C233" s="76" t="e">
        <f t="shared" si="12"/>
        <v>#N/A</v>
      </c>
      <c r="D233" s="76" t="e">
        <f t="shared" si="13"/>
        <v>#N/A</v>
      </c>
      <c r="E233" s="77" t="e">
        <f t="shared" si="14"/>
        <v>#N/A</v>
      </c>
      <c r="F233" s="81"/>
      <c r="H233" s="54"/>
      <c r="I233" s="53">
        <f t="shared" si="15"/>
        <v>0</v>
      </c>
      <c r="J233" s="53">
        <f>'事業所名を入力してください！'!$F253</f>
        <v>0</v>
      </c>
      <c r="K233" s="53">
        <f>IF(OR('事業所名を入力してください！'!$B253="管理者",'事業所名を入力してください！'!$B253="サービス管理責任者"),0,'事業所名を入力してください！'!$AN253)</f>
        <v>0</v>
      </c>
    </row>
    <row r="234" spans="2:11">
      <c r="B234" s="75">
        <v>232</v>
      </c>
      <c r="C234" s="76" t="e">
        <f t="shared" si="12"/>
        <v>#N/A</v>
      </c>
      <c r="D234" s="76" t="e">
        <f t="shared" si="13"/>
        <v>#N/A</v>
      </c>
      <c r="E234" s="77" t="e">
        <f t="shared" si="14"/>
        <v>#N/A</v>
      </c>
      <c r="F234" s="81"/>
      <c r="H234" s="54"/>
      <c r="I234" s="53">
        <f t="shared" si="15"/>
        <v>0</v>
      </c>
      <c r="J234" s="53">
        <f>'事業所名を入力してください！'!$F254</f>
        <v>0</v>
      </c>
      <c r="K234" s="53">
        <f>IF(OR('事業所名を入力してください！'!$B254="管理者",'事業所名を入力してください！'!$B254="サービス管理責任者"),0,'事業所名を入力してください！'!$AN254)</f>
        <v>0</v>
      </c>
    </row>
    <row r="235" spans="2:11">
      <c r="B235" s="75">
        <v>233</v>
      </c>
      <c r="C235" s="76" t="e">
        <f t="shared" si="12"/>
        <v>#N/A</v>
      </c>
      <c r="D235" s="76" t="e">
        <f t="shared" si="13"/>
        <v>#N/A</v>
      </c>
      <c r="E235" s="77" t="e">
        <f t="shared" si="14"/>
        <v>#N/A</v>
      </c>
      <c r="F235" s="81"/>
      <c r="H235" s="54"/>
      <c r="I235" s="53">
        <f t="shared" si="15"/>
        <v>0</v>
      </c>
      <c r="J235" s="53">
        <f>'事業所名を入力してください！'!$F255</f>
        <v>0</v>
      </c>
      <c r="K235" s="53">
        <f>IF(OR('事業所名を入力してください！'!$B255="管理者",'事業所名を入力してください！'!$B255="サービス管理責任者"),0,'事業所名を入力してください！'!$AN255)</f>
        <v>0</v>
      </c>
    </row>
    <row r="236" spans="2:11">
      <c r="B236" s="75">
        <v>234</v>
      </c>
      <c r="C236" s="76" t="e">
        <f t="shared" si="12"/>
        <v>#N/A</v>
      </c>
      <c r="D236" s="76" t="e">
        <f t="shared" si="13"/>
        <v>#N/A</v>
      </c>
      <c r="E236" s="77" t="e">
        <f t="shared" si="14"/>
        <v>#N/A</v>
      </c>
      <c r="F236" s="81"/>
      <c r="H236" s="54"/>
      <c r="I236" s="53">
        <f t="shared" si="15"/>
        <v>0</v>
      </c>
      <c r="J236" s="53">
        <f>'事業所名を入力してください！'!$F256</f>
        <v>0</v>
      </c>
      <c r="K236" s="53">
        <f>IF(OR('事業所名を入力してください！'!$B256="管理者",'事業所名を入力してください！'!$B256="サービス管理責任者"),0,'事業所名を入力してください！'!$AN256)</f>
        <v>0</v>
      </c>
    </row>
    <row r="237" spans="2:11">
      <c r="B237" s="75">
        <v>235</v>
      </c>
      <c r="C237" s="76" t="e">
        <f t="shared" si="12"/>
        <v>#N/A</v>
      </c>
      <c r="D237" s="76" t="e">
        <f t="shared" si="13"/>
        <v>#N/A</v>
      </c>
      <c r="E237" s="77" t="e">
        <f t="shared" si="14"/>
        <v>#N/A</v>
      </c>
      <c r="F237" s="81"/>
      <c r="H237" s="54"/>
      <c r="I237" s="53">
        <f t="shared" si="15"/>
        <v>0</v>
      </c>
      <c r="J237" s="53">
        <f>'事業所名を入力してください！'!$F257</f>
        <v>0</v>
      </c>
      <c r="K237" s="53">
        <f>IF(OR('事業所名を入力してください！'!$B257="管理者",'事業所名を入力してください！'!$B257="サービス管理責任者"),0,'事業所名を入力してください！'!$AN257)</f>
        <v>0</v>
      </c>
    </row>
    <row r="238" spans="2:11">
      <c r="B238" s="75">
        <v>236</v>
      </c>
      <c r="C238" s="76" t="e">
        <f t="shared" si="12"/>
        <v>#N/A</v>
      </c>
      <c r="D238" s="76" t="e">
        <f t="shared" si="13"/>
        <v>#N/A</v>
      </c>
      <c r="E238" s="77" t="e">
        <f t="shared" si="14"/>
        <v>#N/A</v>
      </c>
      <c r="F238" s="81"/>
      <c r="H238" s="54"/>
      <c r="I238" s="53">
        <f t="shared" si="15"/>
        <v>0</v>
      </c>
      <c r="J238" s="53">
        <f>'事業所名を入力してください！'!$F258</f>
        <v>0</v>
      </c>
      <c r="K238" s="53">
        <f>IF(OR('事業所名を入力してください！'!$B258="管理者",'事業所名を入力してください！'!$B258="サービス管理責任者"),0,'事業所名を入力してください！'!$AN258)</f>
        <v>0</v>
      </c>
    </row>
    <row r="239" spans="2:11">
      <c r="B239" s="75">
        <v>237</v>
      </c>
      <c r="C239" s="76" t="e">
        <f t="shared" si="12"/>
        <v>#N/A</v>
      </c>
      <c r="D239" s="76" t="e">
        <f t="shared" si="13"/>
        <v>#N/A</v>
      </c>
      <c r="E239" s="77" t="e">
        <f t="shared" si="14"/>
        <v>#N/A</v>
      </c>
      <c r="F239" s="81"/>
      <c r="H239" s="54"/>
      <c r="I239" s="53">
        <f t="shared" si="15"/>
        <v>0</v>
      </c>
      <c r="J239" s="53">
        <f>'事業所名を入力してください！'!$F259</f>
        <v>0</v>
      </c>
      <c r="K239" s="53">
        <f>IF(OR('事業所名を入力してください！'!$B259="管理者",'事業所名を入力してください！'!$B259="サービス管理責任者"),0,'事業所名を入力してください！'!$AN259)</f>
        <v>0</v>
      </c>
    </row>
    <row r="240" spans="2:11">
      <c r="B240" s="75">
        <v>238</v>
      </c>
      <c r="C240" s="76" t="e">
        <f t="shared" si="12"/>
        <v>#N/A</v>
      </c>
      <c r="D240" s="76" t="e">
        <f t="shared" si="13"/>
        <v>#N/A</v>
      </c>
      <c r="E240" s="77" t="e">
        <f t="shared" si="14"/>
        <v>#N/A</v>
      </c>
      <c r="F240" s="81"/>
      <c r="H240" s="54"/>
      <c r="I240" s="53">
        <f t="shared" si="15"/>
        <v>0</v>
      </c>
      <c r="J240" s="53">
        <f>'事業所名を入力してください！'!$F260</f>
        <v>0</v>
      </c>
      <c r="K240" s="53">
        <f>IF(OR('事業所名を入力してください！'!$B260="管理者",'事業所名を入力してください！'!$B260="サービス管理責任者"),0,'事業所名を入力してください！'!$AN260)</f>
        <v>0</v>
      </c>
    </row>
    <row r="241" spans="2:11">
      <c r="B241" s="75">
        <v>239</v>
      </c>
      <c r="C241" s="76" t="e">
        <f t="shared" si="12"/>
        <v>#N/A</v>
      </c>
      <c r="D241" s="76" t="e">
        <f t="shared" si="13"/>
        <v>#N/A</v>
      </c>
      <c r="E241" s="77" t="e">
        <f t="shared" si="14"/>
        <v>#N/A</v>
      </c>
      <c r="F241" s="81"/>
      <c r="H241" s="54"/>
      <c r="I241" s="53">
        <f t="shared" si="15"/>
        <v>0</v>
      </c>
      <c r="J241" s="53">
        <f>'事業所名を入力してください！'!$F261</f>
        <v>0</v>
      </c>
      <c r="K241" s="53">
        <f>IF(OR('事業所名を入力してください！'!$B261="管理者",'事業所名を入力してください！'!$B261="サービス管理責任者"),0,'事業所名を入力してください！'!$AN261)</f>
        <v>0</v>
      </c>
    </row>
    <row r="242" spans="2:11">
      <c r="B242" s="75">
        <v>240</v>
      </c>
      <c r="C242" s="76" t="e">
        <f t="shared" si="12"/>
        <v>#N/A</v>
      </c>
      <c r="D242" s="76" t="e">
        <f t="shared" si="13"/>
        <v>#N/A</v>
      </c>
      <c r="E242" s="77" t="e">
        <f t="shared" si="14"/>
        <v>#N/A</v>
      </c>
      <c r="F242" s="81"/>
      <c r="H242" s="54"/>
      <c r="I242" s="53">
        <f t="shared" si="15"/>
        <v>0</v>
      </c>
      <c r="J242" s="53">
        <f>'事業所名を入力してください！'!$F262</f>
        <v>0</v>
      </c>
      <c r="K242" s="53">
        <f>IF(OR('事業所名を入力してください！'!$B262="管理者",'事業所名を入力してください！'!$B262="サービス管理責任者"),0,'事業所名を入力してください！'!$AN262)</f>
        <v>0</v>
      </c>
    </row>
    <row r="243" spans="2:11">
      <c r="B243" s="75">
        <v>241</v>
      </c>
      <c r="C243" s="76" t="e">
        <f t="shared" si="12"/>
        <v>#N/A</v>
      </c>
      <c r="D243" s="76" t="e">
        <f t="shared" si="13"/>
        <v>#N/A</v>
      </c>
      <c r="E243" s="77" t="e">
        <f t="shared" si="14"/>
        <v>#N/A</v>
      </c>
      <c r="F243" s="81"/>
      <c r="H243" s="54"/>
      <c r="I243" s="53">
        <f t="shared" si="15"/>
        <v>0</v>
      </c>
      <c r="J243" s="53">
        <f>'事業所名を入力してください！'!$F263</f>
        <v>0</v>
      </c>
      <c r="K243" s="53">
        <f>IF(OR('事業所名を入力してください！'!$B263="管理者",'事業所名を入力してください！'!$B263="サービス管理責任者"),0,'事業所名を入力してください！'!$AN263)</f>
        <v>0</v>
      </c>
    </row>
    <row r="244" spans="2:11">
      <c r="B244" s="75">
        <v>242</v>
      </c>
      <c r="C244" s="76" t="e">
        <f t="shared" si="12"/>
        <v>#N/A</v>
      </c>
      <c r="D244" s="76" t="e">
        <f t="shared" si="13"/>
        <v>#N/A</v>
      </c>
      <c r="E244" s="77" t="e">
        <f t="shared" si="14"/>
        <v>#N/A</v>
      </c>
      <c r="F244" s="81"/>
      <c r="H244" s="54"/>
      <c r="I244" s="53">
        <f t="shared" si="15"/>
        <v>0</v>
      </c>
      <c r="J244" s="53">
        <f>'事業所名を入力してください！'!$F264</f>
        <v>0</v>
      </c>
      <c r="K244" s="53">
        <f>IF(OR('事業所名を入力してください！'!$B264="管理者",'事業所名を入力してください！'!$B264="サービス管理責任者"),0,'事業所名を入力してください！'!$AN264)</f>
        <v>0</v>
      </c>
    </row>
    <row r="245" spans="2:11">
      <c r="B245" s="75">
        <v>243</v>
      </c>
      <c r="C245" s="76" t="e">
        <f t="shared" si="12"/>
        <v>#N/A</v>
      </c>
      <c r="D245" s="76" t="e">
        <f t="shared" si="13"/>
        <v>#N/A</v>
      </c>
      <c r="E245" s="77" t="e">
        <f t="shared" si="14"/>
        <v>#N/A</v>
      </c>
      <c r="F245" s="81"/>
      <c r="H245" s="54"/>
      <c r="I245" s="53">
        <f t="shared" si="15"/>
        <v>0</v>
      </c>
      <c r="J245" s="53">
        <f>'事業所名を入力してください！'!$F265</f>
        <v>0</v>
      </c>
      <c r="K245" s="53">
        <f>IF(OR('事業所名を入力してください！'!$B265="管理者",'事業所名を入力してください！'!$B265="サービス管理責任者"),0,'事業所名を入力してください！'!$AN265)</f>
        <v>0</v>
      </c>
    </row>
    <row r="246" spans="2:11">
      <c r="B246" s="75">
        <v>244</v>
      </c>
      <c r="C246" s="76" t="e">
        <f t="shared" si="12"/>
        <v>#N/A</v>
      </c>
      <c r="D246" s="76" t="e">
        <f t="shared" si="13"/>
        <v>#N/A</v>
      </c>
      <c r="E246" s="77" t="e">
        <f t="shared" si="14"/>
        <v>#N/A</v>
      </c>
      <c r="F246" s="81"/>
      <c r="H246" s="54"/>
      <c r="I246" s="53">
        <f t="shared" si="15"/>
        <v>0</v>
      </c>
      <c r="J246" s="53">
        <f>'事業所名を入力してください！'!$F266</f>
        <v>0</v>
      </c>
      <c r="K246" s="53">
        <f>IF(OR('事業所名を入力してください！'!$B266="管理者",'事業所名を入力してください！'!$B266="サービス管理責任者"),0,'事業所名を入力してください！'!$AN266)</f>
        <v>0</v>
      </c>
    </row>
    <row r="247" spans="2:11">
      <c r="B247" s="75">
        <v>245</v>
      </c>
      <c r="C247" s="76" t="e">
        <f t="shared" si="12"/>
        <v>#N/A</v>
      </c>
      <c r="D247" s="76" t="e">
        <f t="shared" si="13"/>
        <v>#N/A</v>
      </c>
      <c r="E247" s="77" t="e">
        <f t="shared" si="14"/>
        <v>#N/A</v>
      </c>
      <c r="F247" s="81"/>
      <c r="H247" s="54"/>
      <c r="I247" s="53">
        <f t="shared" si="15"/>
        <v>0</v>
      </c>
      <c r="J247" s="53">
        <f>'事業所名を入力してください！'!$F267</f>
        <v>0</v>
      </c>
      <c r="K247" s="53">
        <f>IF(OR('事業所名を入力してください！'!$B267="管理者",'事業所名を入力してください！'!$B267="サービス管理責任者"),0,'事業所名を入力してください！'!$AN267)</f>
        <v>0</v>
      </c>
    </row>
    <row r="248" spans="2:11">
      <c r="B248" s="75">
        <v>246</v>
      </c>
      <c r="C248" s="76" t="e">
        <f t="shared" si="12"/>
        <v>#N/A</v>
      </c>
      <c r="D248" s="76" t="e">
        <f t="shared" si="13"/>
        <v>#N/A</v>
      </c>
      <c r="E248" s="77" t="e">
        <f t="shared" si="14"/>
        <v>#N/A</v>
      </c>
      <c r="F248" s="81"/>
      <c r="H248" s="54"/>
      <c r="I248" s="53">
        <f t="shared" si="15"/>
        <v>0</v>
      </c>
      <c r="J248" s="53">
        <f>'事業所名を入力してください！'!$F268</f>
        <v>0</v>
      </c>
      <c r="K248" s="53">
        <f>IF(OR('事業所名を入力してください！'!$B268="管理者",'事業所名を入力してください！'!$B268="サービス管理責任者"),0,'事業所名を入力してください！'!$AN268)</f>
        <v>0</v>
      </c>
    </row>
    <row r="249" spans="2:11">
      <c r="B249" s="75">
        <v>247</v>
      </c>
      <c r="C249" s="76" t="e">
        <f t="shared" si="12"/>
        <v>#N/A</v>
      </c>
      <c r="D249" s="76" t="e">
        <f t="shared" si="13"/>
        <v>#N/A</v>
      </c>
      <c r="E249" s="77" t="e">
        <f t="shared" si="14"/>
        <v>#N/A</v>
      </c>
      <c r="F249" s="81"/>
      <c r="H249" s="54"/>
      <c r="I249" s="53">
        <f t="shared" si="15"/>
        <v>0</v>
      </c>
      <c r="J249" s="53">
        <f>'事業所名を入力してください！'!$F269</f>
        <v>0</v>
      </c>
      <c r="K249" s="53">
        <f>IF(OR('事業所名を入力してください！'!$B269="管理者",'事業所名を入力してください！'!$B269="サービス管理責任者"),0,'事業所名を入力してください！'!$AN269)</f>
        <v>0</v>
      </c>
    </row>
    <row r="250" spans="2:11">
      <c r="B250" s="75">
        <v>248</v>
      </c>
      <c r="C250" s="76" t="e">
        <f t="shared" si="12"/>
        <v>#N/A</v>
      </c>
      <c r="D250" s="76" t="e">
        <f t="shared" si="13"/>
        <v>#N/A</v>
      </c>
      <c r="E250" s="77" t="e">
        <f t="shared" si="14"/>
        <v>#N/A</v>
      </c>
      <c r="F250" s="81"/>
      <c r="H250" s="54"/>
      <c r="I250" s="53">
        <f t="shared" si="15"/>
        <v>0</v>
      </c>
      <c r="J250" s="53">
        <f>'事業所名を入力してください！'!$F270</f>
        <v>0</v>
      </c>
      <c r="K250" s="53">
        <f>IF(OR('事業所名を入力してください！'!$B270="管理者",'事業所名を入力してください！'!$B270="サービス管理責任者"),0,'事業所名を入力してください！'!$AN270)</f>
        <v>0</v>
      </c>
    </row>
    <row r="251" spans="2:11">
      <c r="B251" s="75">
        <v>249</v>
      </c>
      <c r="C251" s="76" t="e">
        <f t="shared" si="12"/>
        <v>#N/A</v>
      </c>
      <c r="D251" s="76" t="e">
        <f t="shared" si="13"/>
        <v>#N/A</v>
      </c>
      <c r="E251" s="77" t="e">
        <f t="shared" si="14"/>
        <v>#N/A</v>
      </c>
      <c r="F251" s="81"/>
      <c r="H251" s="54"/>
      <c r="I251" s="53">
        <f t="shared" si="15"/>
        <v>0</v>
      </c>
      <c r="J251" s="53">
        <f>'事業所名を入力してください！'!$F271</f>
        <v>0</v>
      </c>
      <c r="K251" s="53">
        <f>IF(OR('事業所名を入力してください！'!$B271="管理者",'事業所名を入力してください！'!$B271="サービス管理責任者"),0,'事業所名を入力してください！'!$AN271)</f>
        <v>0</v>
      </c>
    </row>
    <row r="252" spans="2:11">
      <c r="B252" s="75">
        <v>250</v>
      </c>
      <c r="C252" s="76" t="e">
        <f t="shared" si="12"/>
        <v>#N/A</v>
      </c>
      <c r="D252" s="76" t="e">
        <f t="shared" si="13"/>
        <v>#N/A</v>
      </c>
      <c r="E252" s="77" t="e">
        <f t="shared" si="14"/>
        <v>#N/A</v>
      </c>
      <c r="F252" s="81"/>
      <c r="H252" s="54"/>
      <c r="I252" s="53">
        <f t="shared" si="15"/>
        <v>0</v>
      </c>
      <c r="J252" s="53">
        <f>'事業所名を入力してください！'!$F272</f>
        <v>0</v>
      </c>
      <c r="K252" s="53">
        <f>IF(OR('事業所名を入力してください！'!$B272="管理者",'事業所名を入力してください！'!$B272="サービス管理責任者"),0,'事業所名を入力してください！'!$AN272)</f>
        <v>0</v>
      </c>
    </row>
    <row r="253" spans="2:11">
      <c r="B253" s="75">
        <v>251</v>
      </c>
      <c r="C253" s="76" t="e">
        <f t="shared" si="12"/>
        <v>#N/A</v>
      </c>
      <c r="D253" s="76" t="e">
        <f t="shared" si="13"/>
        <v>#N/A</v>
      </c>
      <c r="E253" s="77" t="e">
        <f t="shared" si="14"/>
        <v>#N/A</v>
      </c>
      <c r="F253" s="81"/>
      <c r="H253" s="54"/>
      <c r="I253" s="53">
        <f t="shared" si="15"/>
        <v>0</v>
      </c>
      <c r="J253" s="53">
        <f>'事業所名を入力してください！'!$F273</f>
        <v>0</v>
      </c>
      <c r="K253" s="53">
        <f>IF(OR('事業所名を入力してください！'!$B273="管理者",'事業所名を入力してください！'!$B273="サービス管理責任者"),0,'事業所名を入力してください！'!$AN273)</f>
        <v>0</v>
      </c>
    </row>
    <row r="254" spans="2:11">
      <c r="B254" s="75">
        <v>252</v>
      </c>
      <c r="C254" s="76" t="e">
        <f t="shared" si="12"/>
        <v>#N/A</v>
      </c>
      <c r="D254" s="76" t="e">
        <f t="shared" si="13"/>
        <v>#N/A</v>
      </c>
      <c r="E254" s="77" t="e">
        <f t="shared" si="14"/>
        <v>#N/A</v>
      </c>
      <c r="F254" s="81"/>
      <c r="H254" s="54"/>
      <c r="I254" s="53">
        <f t="shared" si="15"/>
        <v>0</v>
      </c>
      <c r="J254" s="53">
        <f>'事業所名を入力してください！'!$F274</f>
        <v>0</v>
      </c>
      <c r="K254" s="53">
        <f>IF(OR('事業所名を入力してください！'!$B274="管理者",'事業所名を入力してください！'!$B274="サービス管理責任者"),0,'事業所名を入力してください！'!$AN274)</f>
        <v>0</v>
      </c>
    </row>
    <row r="255" spans="2:11">
      <c r="B255" s="75">
        <v>253</v>
      </c>
      <c r="C255" s="76" t="e">
        <f t="shared" si="12"/>
        <v>#N/A</v>
      </c>
      <c r="D255" s="76" t="e">
        <f t="shared" si="13"/>
        <v>#N/A</v>
      </c>
      <c r="E255" s="77" t="e">
        <f t="shared" si="14"/>
        <v>#N/A</v>
      </c>
      <c r="F255" s="81"/>
      <c r="H255" s="54"/>
      <c r="I255" s="53">
        <f t="shared" si="15"/>
        <v>0</v>
      </c>
      <c r="J255" s="53">
        <f>'事業所名を入力してください！'!$F275</f>
        <v>0</v>
      </c>
      <c r="K255" s="53">
        <f>IF(OR('事業所名を入力してください！'!$B275="管理者",'事業所名を入力してください！'!$B275="サービス管理責任者"),0,'事業所名を入力してください！'!$AN275)</f>
        <v>0</v>
      </c>
    </row>
    <row r="256" spans="2:11">
      <c r="B256" s="75">
        <v>254</v>
      </c>
      <c r="C256" s="76" t="e">
        <f t="shared" si="12"/>
        <v>#N/A</v>
      </c>
      <c r="D256" s="76" t="e">
        <f t="shared" si="13"/>
        <v>#N/A</v>
      </c>
      <c r="E256" s="77" t="e">
        <f t="shared" si="14"/>
        <v>#N/A</v>
      </c>
      <c r="F256" s="81"/>
      <c r="H256" s="54"/>
      <c r="I256" s="53">
        <f t="shared" si="15"/>
        <v>0</v>
      </c>
      <c r="J256" s="53">
        <f>'事業所名を入力してください！'!$F276</f>
        <v>0</v>
      </c>
      <c r="K256" s="53">
        <f>IF(OR('事業所名を入力してください！'!$B276="管理者",'事業所名を入力してください！'!$B276="サービス管理責任者"),0,'事業所名を入力してください！'!$AN276)</f>
        <v>0</v>
      </c>
    </row>
    <row r="257" spans="2:11">
      <c r="B257" s="75">
        <v>255</v>
      </c>
      <c r="C257" s="76" t="e">
        <f t="shared" si="12"/>
        <v>#N/A</v>
      </c>
      <c r="D257" s="76" t="e">
        <f t="shared" si="13"/>
        <v>#N/A</v>
      </c>
      <c r="E257" s="77" t="e">
        <f t="shared" si="14"/>
        <v>#N/A</v>
      </c>
      <c r="F257" s="81"/>
      <c r="H257" s="54"/>
      <c r="I257" s="53">
        <f t="shared" si="15"/>
        <v>0</v>
      </c>
      <c r="J257" s="53">
        <f>'事業所名を入力してください！'!$F277</f>
        <v>0</v>
      </c>
      <c r="K257" s="53">
        <f>IF(OR('事業所名を入力してください！'!$B277="管理者",'事業所名を入力してください！'!$B277="サービス管理責任者"),0,'事業所名を入力してください！'!$AN277)</f>
        <v>0</v>
      </c>
    </row>
    <row r="258" spans="2:11">
      <c r="B258" s="75">
        <v>256</v>
      </c>
      <c r="C258" s="76" t="e">
        <f t="shared" si="12"/>
        <v>#N/A</v>
      </c>
      <c r="D258" s="76" t="e">
        <f t="shared" si="13"/>
        <v>#N/A</v>
      </c>
      <c r="E258" s="77" t="e">
        <f t="shared" si="14"/>
        <v>#N/A</v>
      </c>
      <c r="F258" s="81"/>
      <c r="H258" s="54"/>
      <c r="I258" s="53">
        <f t="shared" si="15"/>
        <v>0</v>
      </c>
      <c r="J258" s="53">
        <f>'事業所名を入力してください！'!$F278</f>
        <v>0</v>
      </c>
      <c r="K258" s="53">
        <f>IF(OR('事業所名を入力してください！'!$B278="管理者",'事業所名を入力してください！'!$B278="サービス管理責任者"),0,'事業所名を入力してください！'!$AN278)</f>
        <v>0</v>
      </c>
    </row>
    <row r="259" spans="2:11">
      <c r="B259" s="75">
        <v>257</v>
      </c>
      <c r="C259" s="76" t="e">
        <f t="shared" ref="C259:C322" si="16">VLOOKUP(B259,$I:$K,2,FALSE)</f>
        <v>#N/A</v>
      </c>
      <c r="D259" s="76" t="e">
        <f t="shared" ref="D259:D322" si="17">VLOOKUP(B259,$I:$K,3,FALSE)</f>
        <v>#N/A</v>
      </c>
      <c r="E259" s="77" t="e">
        <f t="shared" si="14"/>
        <v>#N/A</v>
      </c>
      <c r="F259" s="81"/>
      <c r="H259" s="54"/>
      <c r="I259" s="53">
        <f t="shared" si="15"/>
        <v>0</v>
      </c>
      <c r="J259" s="53">
        <f>'事業所名を入力してください！'!$F279</f>
        <v>0</v>
      </c>
      <c r="K259" s="53">
        <f>IF(OR('事業所名を入力してください！'!$B279="管理者",'事業所名を入力してください！'!$B279="サービス管理責任者"),0,'事業所名を入力してください！'!$AN279)</f>
        <v>0</v>
      </c>
    </row>
    <row r="260" spans="2:11">
      <c r="B260" s="75">
        <v>258</v>
      </c>
      <c r="C260" s="76" t="e">
        <f t="shared" si="16"/>
        <v>#N/A</v>
      </c>
      <c r="D260" s="76" t="e">
        <f t="shared" si="17"/>
        <v>#N/A</v>
      </c>
      <c r="E260" s="77" t="e">
        <f t="shared" ref="E260:E323" si="18">SUMIF($C:$C,C260,$D:$D)</f>
        <v>#N/A</v>
      </c>
      <c r="F260" s="81"/>
      <c r="H260" s="54"/>
      <c r="I260" s="53">
        <f t="shared" si="15"/>
        <v>0</v>
      </c>
      <c r="J260" s="53">
        <f>'事業所名を入力してください！'!$F280</f>
        <v>0</v>
      </c>
      <c r="K260" s="53">
        <f>IF(OR('事業所名を入力してください！'!$B280="管理者",'事業所名を入力してください！'!$B280="サービス管理責任者"),0,'事業所名を入力してください！'!$AN280)</f>
        <v>0</v>
      </c>
    </row>
    <row r="261" spans="2:11">
      <c r="B261" s="75">
        <v>259</v>
      </c>
      <c r="C261" s="76" t="e">
        <f t="shared" si="16"/>
        <v>#N/A</v>
      </c>
      <c r="D261" s="76" t="e">
        <f t="shared" si="17"/>
        <v>#N/A</v>
      </c>
      <c r="E261" s="77" t="e">
        <f t="shared" si="18"/>
        <v>#N/A</v>
      </c>
      <c r="F261" s="81"/>
      <c r="H261" s="54"/>
      <c r="I261" s="53">
        <f t="shared" ref="I261:I324" si="19">IF(J261=0,I260,I260+1)</f>
        <v>0</v>
      </c>
      <c r="J261" s="53">
        <f>'事業所名を入力してください！'!$F281</f>
        <v>0</v>
      </c>
      <c r="K261" s="53">
        <f>IF(OR('事業所名を入力してください！'!$B281="管理者",'事業所名を入力してください！'!$B281="サービス管理責任者"),0,'事業所名を入力してください！'!$AN281)</f>
        <v>0</v>
      </c>
    </row>
    <row r="262" spans="2:11">
      <c r="B262" s="75">
        <v>260</v>
      </c>
      <c r="C262" s="76" t="e">
        <f t="shared" si="16"/>
        <v>#N/A</v>
      </c>
      <c r="D262" s="76" t="e">
        <f t="shared" si="17"/>
        <v>#N/A</v>
      </c>
      <c r="E262" s="77" t="e">
        <f t="shared" si="18"/>
        <v>#N/A</v>
      </c>
      <c r="F262" s="81"/>
      <c r="H262" s="54"/>
      <c r="I262" s="53">
        <f t="shared" si="19"/>
        <v>0</v>
      </c>
      <c r="J262" s="53">
        <f>'事業所名を入力してください！'!$F282</f>
        <v>0</v>
      </c>
      <c r="K262" s="53">
        <f>IF(OR('事業所名を入力してください！'!$B282="管理者",'事業所名を入力してください！'!$B282="サービス管理責任者"),0,'事業所名を入力してください！'!$AN282)</f>
        <v>0</v>
      </c>
    </row>
    <row r="263" spans="2:11">
      <c r="B263" s="75">
        <v>261</v>
      </c>
      <c r="C263" s="76" t="e">
        <f t="shared" si="16"/>
        <v>#N/A</v>
      </c>
      <c r="D263" s="76" t="e">
        <f t="shared" si="17"/>
        <v>#N/A</v>
      </c>
      <c r="E263" s="77" t="e">
        <f t="shared" si="18"/>
        <v>#N/A</v>
      </c>
      <c r="F263" s="81"/>
      <c r="H263" s="54"/>
      <c r="I263" s="53">
        <f t="shared" si="19"/>
        <v>0</v>
      </c>
      <c r="J263" s="53">
        <f>'事業所名を入力してください！'!$F283</f>
        <v>0</v>
      </c>
      <c r="K263" s="53">
        <f>IF(OR('事業所名を入力してください！'!$B283="管理者",'事業所名を入力してください！'!$B283="サービス管理責任者"),0,'事業所名を入力してください！'!$AN283)</f>
        <v>0</v>
      </c>
    </row>
    <row r="264" spans="2:11">
      <c r="B264" s="75">
        <v>262</v>
      </c>
      <c r="C264" s="76" t="e">
        <f t="shared" si="16"/>
        <v>#N/A</v>
      </c>
      <c r="D264" s="76" t="e">
        <f t="shared" si="17"/>
        <v>#N/A</v>
      </c>
      <c r="E264" s="77" t="e">
        <f t="shared" si="18"/>
        <v>#N/A</v>
      </c>
      <c r="F264" s="81"/>
      <c r="H264" s="54"/>
      <c r="I264" s="53">
        <f t="shared" si="19"/>
        <v>0</v>
      </c>
      <c r="J264" s="53">
        <f>'事業所名を入力してください！'!$F284</f>
        <v>0</v>
      </c>
      <c r="K264" s="53">
        <f>IF(OR('事業所名を入力してください！'!$B284="管理者",'事業所名を入力してください！'!$B284="サービス管理責任者"),0,'事業所名を入力してください！'!$AN284)</f>
        <v>0</v>
      </c>
    </row>
    <row r="265" spans="2:11">
      <c r="B265" s="75">
        <v>263</v>
      </c>
      <c r="C265" s="76" t="e">
        <f t="shared" si="16"/>
        <v>#N/A</v>
      </c>
      <c r="D265" s="76" t="e">
        <f t="shared" si="17"/>
        <v>#N/A</v>
      </c>
      <c r="E265" s="77" t="e">
        <f t="shared" si="18"/>
        <v>#N/A</v>
      </c>
      <c r="F265" s="81"/>
      <c r="H265" s="54"/>
      <c r="I265" s="53">
        <f t="shared" si="19"/>
        <v>0</v>
      </c>
      <c r="J265" s="53">
        <f>'事業所名を入力してください！'!$F285</f>
        <v>0</v>
      </c>
      <c r="K265" s="53">
        <f>IF(OR('事業所名を入力してください！'!$B285="管理者",'事業所名を入力してください！'!$B285="サービス管理責任者"),0,'事業所名を入力してください！'!$AN285)</f>
        <v>0</v>
      </c>
    </row>
    <row r="266" spans="2:11">
      <c r="B266" s="75">
        <v>264</v>
      </c>
      <c r="C266" s="76" t="e">
        <f t="shared" si="16"/>
        <v>#N/A</v>
      </c>
      <c r="D266" s="76" t="e">
        <f t="shared" si="17"/>
        <v>#N/A</v>
      </c>
      <c r="E266" s="77" t="e">
        <f t="shared" si="18"/>
        <v>#N/A</v>
      </c>
      <c r="F266" s="81"/>
      <c r="H266" s="54"/>
      <c r="I266" s="53">
        <f t="shared" si="19"/>
        <v>0</v>
      </c>
      <c r="J266" s="53">
        <f>'事業所名を入力してください！'!$F286</f>
        <v>0</v>
      </c>
      <c r="K266" s="53">
        <f>IF(OR('事業所名を入力してください！'!$B286="管理者",'事業所名を入力してください！'!$B286="サービス管理責任者"),0,'事業所名を入力してください！'!$AN286)</f>
        <v>0</v>
      </c>
    </row>
    <row r="267" spans="2:11">
      <c r="B267" s="75">
        <v>265</v>
      </c>
      <c r="C267" s="76" t="e">
        <f t="shared" si="16"/>
        <v>#N/A</v>
      </c>
      <c r="D267" s="76" t="e">
        <f t="shared" si="17"/>
        <v>#N/A</v>
      </c>
      <c r="E267" s="77" t="e">
        <f t="shared" si="18"/>
        <v>#N/A</v>
      </c>
      <c r="F267" s="81"/>
      <c r="H267" s="54"/>
      <c r="I267" s="53">
        <f t="shared" si="19"/>
        <v>0</v>
      </c>
      <c r="J267" s="53">
        <f>'事業所名を入力してください！'!$F287</f>
        <v>0</v>
      </c>
      <c r="K267" s="53">
        <f>IF(OR('事業所名を入力してください！'!$B287="管理者",'事業所名を入力してください！'!$B287="サービス管理責任者"),0,'事業所名を入力してください！'!$AN287)</f>
        <v>0</v>
      </c>
    </row>
    <row r="268" spans="2:11">
      <c r="B268" s="75">
        <v>266</v>
      </c>
      <c r="C268" s="76" t="e">
        <f t="shared" si="16"/>
        <v>#N/A</v>
      </c>
      <c r="D268" s="76" t="e">
        <f t="shared" si="17"/>
        <v>#N/A</v>
      </c>
      <c r="E268" s="77" t="e">
        <f t="shared" si="18"/>
        <v>#N/A</v>
      </c>
      <c r="F268" s="81"/>
      <c r="H268" s="54"/>
      <c r="I268" s="53">
        <f t="shared" si="19"/>
        <v>0</v>
      </c>
      <c r="J268" s="53">
        <f>'事業所名を入力してください！'!$F288</f>
        <v>0</v>
      </c>
      <c r="K268" s="53">
        <f>IF(OR('事業所名を入力してください！'!$B288="管理者",'事業所名を入力してください！'!$B288="サービス管理責任者"),0,'事業所名を入力してください！'!$AN288)</f>
        <v>0</v>
      </c>
    </row>
    <row r="269" spans="2:11">
      <c r="B269" s="75">
        <v>267</v>
      </c>
      <c r="C269" s="76" t="e">
        <f t="shared" si="16"/>
        <v>#N/A</v>
      </c>
      <c r="D269" s="76" t="e">
        <f t="shared" si="17"/>
        <v>#N/A</v>
      </c>
      <c r="E269" s="77" t="e">
        <f t="shared" si="18"/>
        <v>#N/A</v>
      </c>
      <c r="F269" s="81"/>
      <c r="H269" s="54"/>
      <c r="I269" s="53">
        <f t="shared" si="19"/>
        <v>0</v>
      </c>
      <c r="J269" s="53">
        <f>'事業所名を入力してください！'!$F289</f>
        <v>0</v>
      </c>
      <c r="K269" s="53">
        <f>IF(OR('事業所名を入力してください！'!$B289="管理者",'事業所名を入力してください！'!$B289="サービス管理責任者"),0,'事業所名を入力してください！'!$AN289)</f>
        <v>0</v>
      </c>
    </row>
    <row r="270" spans="2:11">
      <c r="B270" s="75">
        <v>268</v>
      </c>
      <c r="C270" s="76" t="e">
        <f t="shared" si="16"/>
        <v>#N/A</v>
      </c>
      <c r="D270" s="76" t="e">
        <f t="shared" si="17"/>
        <v>#N/A</v>
      </c>
      <c r="E270" s="77" t="e">
        <f t="shared" si="18"/>
        <v>#N/A</v>
      </c>
      <c r="F270" s="81"/>
      <c r="H270" s="54"/>
      <c r="I270" s="53">
        <f t="shared" si="19"/>
        <v>0</v>
      </c>
      <c r="J270" s="53">
        <f>'事業所名を入力してください！'!$F290</f>
        <v>0</v>
      </c>
      <c r="K270" s="53">
        <f>IF(OR('事業所名を入力してください！'!$B290="管理者",'事業所名を入力してください！'!$B290="サービス管理責任者"),0,'事業所名を入力してください！'!$AN290)</f>
        <v>0</v>
      </c>
    </row>
    <row r="271" spans="2:11">
      <c r="B271" s="75">
        <v>269</v>
      </c>
      <c r="C271" s="76" t="e">
        <f t="shared" si="16"/>
        <v>#N/A</v>
      </c>
      <c r="D271" s="76" t="e">
        <f t="shared" si="17"/>
        <v>#N/A</v>
      </c>
      <c r="E271" s="77" t="e">
        <f t="shared" si="18"/>
        <v>#N/A</v>
      </c>
      <c r="F271" s="81"/>
      <c r="H271" s="54"/>
      <c r="I271" s="53">
        <f t="shared" si="19"/>
        <v>0</v>
      </c>
      <c r="J271" s="53">
        <f>'事業所名を入力してください！'!$F291</f>
        <v>0</v>
      </c>
      <c r="K271" s="53">
        <f>IF(OR('事業所名を入力してください！'!$B291="管理者",'事業所名を入力してください！'!$B291="サービス管理責任者"),0,'事業所名を入力してください！'!$AN291)</f>
        <v>0</v>
      </c>
    </row>
    <row r="272" spans="2:11">
      <c r="B272" s="75">
        <v>270</v>
      </c>
      <c r="C272" s="76" t="e">
        <f t="shared" si="16"/>
        <v>#N/A</v>
      </c>
      <c r="D272" s="76" t="e">
        <f t="shared" si="17"/>
        <v>#N/A</v>
      </c>
      <c r="E272" s="77" t="e">
        <f t="shared" si="18"/>
        <v>#N/A</v>
      </c>
      <c r="F272" s="81"/>
      <c r="H272" s="54"/>
      <c r="I272" s="53">
        <f t="shared" si="19"/>
        <v>0</v>
      </c>
      <c r="J272" s="53">
        <f>'事業所名を入力してください！'!$F292</f>
        <v>0</v>
      </c>
      <c r="K272" s="53">
        <f>IF(OR('事業所名を入力してください！'!$B292="管理者",'事業所名を入力してください！'!$B292="サービス管理責任者"),0,'事業所名を入力してください！'!$AN292)</f>
        <v>0</v>
      </c>
    </row>
    <row r="273" spans="2:11">
      <c r="B273" s="75">
        <v>271</v>
      </c>
      <c r="C273" s="76" t="e">
        <f t="shared" si="16"/>
        <v>#N/A</v>
      </c>
      <c r="D273" s="76" t="e">
        <f t="shared" si="17"/>
        <v>#N/A</v>
      </c>
      <c r="E273" s="77" t="e">
        <f t="shared" si="18"/>
        <v>#N/A</v>
      </c>
      <c r="F273" s="81"/>
      <c r="H273" s="54"/>
      <c r="I273" s="53">
        <f t="shared" si="19"/>
        <v>0</v>
      </c>
      <c r="J273" s="53">
        <f>'事業所名を入力してください！'!$F293</f>
        <v>0</v>
      </c>
      <c r="K273" s="53">
        <f>IF(OR('事業所名を入力してください！'!$B293="管理者",'事業所名を入力してください！'!$B293="サービス管理責任者"),0,'事業所名を入力してください！'!$AN293)</f>
        <v>0</v>
      </c>
    </row>
    <row r="274" spans="2:11">
      <c r="B274" s="75">
        <v>272</v>
      </c>
      <c r="C274" s="76" t="e">
        <f t="shared" si="16"/>
        <v>#N/A</v>
      </c>
      <c r="D274" s="76" t="e">
        <f t="shared" si="17"/>
        <v>#N/A</v>
      </c>
      <c r="E274" s="77" t="e">
        <f t="shared" si="18"/>
        <v>#N/A</v>
      </c>
      <c r="F274" s="81"/>
      <c r="H274" s="54"/>
      <c r="I274" s="53">
        <f t="shared" si="19"/>
        <v>0</v>
      </c>
      <c r="J274" s="53">
        <f>'事業所名を入力してください！'!$F294</f>
        <v>0</v>
      </c>
      <c r="K274" s="53">
        <f>IF(OR('事業所名を入力してください！'!$B294="管理者",'事業所名を入力してください！'!$B294="サービス管理責任者"),0,'事業所名を入力してください！'!$AN294)</f>
        <v>0</v>
      </c>
    </row>
    <row r="275" spans="2:11">
      <c r="B275" s="75">
        <v>273</v>
      </c>
      <c r="C275" s="76" t="e">
        <f t="shared" si="16"/>
        <v>#N/A</v>
      </c>
      <c r="D275" s="76" t="e">
        <f t="shared" si="17"/>
        <v>#N/A</v>
      </c>
      <c r="E275" s="77" t="e">
        <f t="shared" si="18"/>
        <v>#N/A</v>
      </c>
      <c r="F275" s="81"/>
      <c r="H275" s="54"/>
      <c r="I275" s="53">
        <f t="shared" si="19"/>
        <v>0</v>
      </c>
      <c r="J275" s="53">
        <f>'事業所名を入力してください！'!$F295</f>
        <v>0</v>
      </c>
      <c r="K275" s="53">
        <f>IF(OR('事業所名を入力してください！'!$B295="管理者",'事業所名を入力してください！'!$B295="サービス管理責任者"),0,'事業所名を入力してください！'!$AN295)</f>
        <v>0</v>
      </c>
    </row>
    <row r="276" spans="2:11">
      <c r="B276" s="75">
        <v>274</v>
      </c>
      <c r="C276" s="76" t="e">
        <f t="shared" si="16"/>
        <v>#N/A</v>
      </c>
      <c r="D276" s="76" t="e">
        <f t="shared" si="17"/>
        <v>#N/A</v>
      </c>
      <c r="E276" s="77" t="e">
        <f t="shared" si="18"/>
        <v>#N/A</v>
      </c>
      <c r="F276" s="81"/>
      <c r="H276" s="54"/>
      <c r="I276" s="53">
        <f t="shared" si="19"/>
        <v>0</v>
      </c>
      <c r="J276" s="53">
        <f>'事業所名を入力してください！'!$F296</f>
        <v>0</v>
      </c>
      <c r="K276" s="53">
        <f>IF(OR('事業所名を入力してください！'!$B296="管理者",'事業所名を入力してください！'!$B296="サービス管理責任者"),0,'事業所名を入力してください！'!$AN296)</f>
        <v>0</v>
      </c>
    </row>
    <row r="277" spans="2:11">
      <c r="B277" s="75">
        <v>275</v>
      </c>
      <c r="C277" s="76" t="e">
        <f t="shared" si="16"/>
        <v>#N/A</v>
      </c>
      <c r="D277" s="76" t="e">
        <f t="shared" si="17"/>
        <v>#N/A</v>
      </c>
      <c r="E277" s="77" t="e">
        <f t="shared" si="18"/>
        <v>#N/A</v>
      </c>
      <c r="F277" s="81"/>
      <c r="H277" s="54"/>
      <c r="I277" s="53">
        <f t="shared" si="19"/>
        <v>0</v>
      </c>
      <c r="J277" s="53">
        <f>'事業所名を入力してください！'!$F297</f>
        <v>0</v>
      </c>
      <c r="K277" s="53">
        <f>IF(OR('事業所名を入力してください！'!$B297="管理者",'事業所名を入力してください！'!$B297="サービス管理責任者"),0,'事業所名を入力してください！'!$AN297)</f>
        <v>0</v>
      </c>
    </row>
    <row r="278" spans="2:11">
      <c r="B278" s="75">
        <v>276</v>
      </c>
      <c r="C278" s="76" t="e">
        <f t="shared" si="16"/>
        <v>#N/A</v>
      </c>
      <c r="D278" s="76" t="e">
        <f t="shared" si="17"/>
        <v>#N/A</v>
      </c>
      <c r="E278" s="77" t="e">
        <f t="shared" si="18"/>
        <v>#N/A</v>
      </c>
      <c r="F278" s="81"/>
      <c r="H278" s="54"/>
      <c r="I278" s="53">
        <f t="shared" si="19"/>
        <v>0</v>
      </c>
      <c r="J278" s="53">
        <f>'事業所名を入力してください！'!$F298</f>
        <v>0</v>
      </c>
      <c r="K278" s="53">
        <f>IF(OR('事業所名を入力してください！'!$B298="管理者",'事業所名を入力してください！'!$B298="サービス管理責任者"),0,'事業所名を入力してください！'!$AN298)</f>
        <v>0</v>
      </c>
    </row>
    <row r="279" spans="2:11">
      <c r="B279" s="75">
        <v>277</v>
      </c>
      <c r="C279" s="76" t="e">
        <f t="shared" si="16"/>
        <v>#N/A</v>
      </c>
      <c r="D279" s="76" t="e">
        <f t="shared" si="17"/>
        <v>#N/A</v>
      </c>
      <c r="E279" s="77" t="e">
        <f t="shared" si="18"/>
        <v>#N/A</v>
      </c>
      <c r="F279" s="81"/>
      <c r="H279" s="54"/>
      <c r="I279" s="53">
        <f t="shared" si="19"/>
        <v>0</v>
      </c>
      <c r="J279" s="53">
        <f>'事業所名を入力してください！'!$F299</f>
        <v>0</v>
      </c>
      <c r="K279" s="53">
        <f>IF(OR('事業所名を入力してください！'!$B299="管理者",'事業所名を入力してください！'!$B299="サービス管理責任者"),0,'事業所名を入力してください！'!$AN299)</f>
        <v>0</v>
      </c>
    </row>
    <row r="280" spans="2:11">
      <c r="B280" s="75">
        <v>278</v>
      </c>
      <c r="C280" s="76" t="e">
        <f t="shared" si="16"/>
        <v>#N/A</v>
      </c>
      <c r="D280" s="76" t="e">
        <f t="shared" si="17"/>
        <v>#N/A</v>
      </c>
      <c r="E280" s="77" t="e">
        <f t="shared" si="18"/>
        <v>#N/A</v>
      </c>
      <c r="F280" s="81"/>
      <c r="H280" s="54"/>
      <c r="I280" s="53">
        <f t="shared" si="19"/>
        <v>0</v>
      </c>
      <c r="J280" s="53">
        <f>'事業所名を入力してください！'!$F300</f>
        <v>0</v>
      </c>
      <c r="K280" s="53">
        <f>IF(OR('事業所名を入力してください！'!$B300="管理者",'事業所名を入力してください！'!$B300="サービス管理責任者"),0,'事業所名を入力してください！'!$AN300)</f>
        <v>0</v>
      </c>
    </row>
    <row r="281" spans="2:11">
      <c r="B281" s="75">
        <v>279</v>
      </c>
      <c r="C281" s="76" t="e">
        <f t="shared" si="16"/>
        <v>#N/A</v>
      </c>
      <c r="D281" s="76" t="e">
        <f t="shared" si="17"/>
        <v>#N/A</v>
      </c>
      <c r="E281" s="77" t="e">
        <f t="shared" si="18"/>
        <v>#N/A</v>
      </c>
      <c r="F281" s="81"/>
      <c r="H281" s="54"/>
      <c r="I281" s="53">
        <f t="shared" si="19"/>
        <v>0</v>
      </c>
      <c r="J281" s="53">
        <f>'事業所名を入力してください！'!$F301</f>
        <v>0</v>
      </c>
      <c r="K281" s="53">
        <f>IF(OR('事業所名を入力してください！'!$B301="管理者",'事業所名を入力してください！'!$B301="サービス管理責任者"),0,'事業所名を入力してください！'!$AN301)</f>
        <v>0</v>
      </c>
    </row>
    <row r="282" spans="2:11">
      <c r="B282" s="75">
        <v>280</v>
      </c>
      <c r="C282" s="76" t="e">
        <f t="shared" si="16"/>
        <v>#N/A</v>
      </c>
      <c r="D282" s="76" t="e">
        <f t="shared" si="17"/>
        <v>#N/A</v>
      </c>
      <c r="E282" s="77" t="e">
        <f t="shared" si="18"/>
        <v>#N/A</v>
      </c>
      <c r="F282" s="81"/>
      <c r="H282" s="54"/>
      <c r="I282" s="53">
        <f t="shared" si="19"/>
        <v>0</v>
      </c>
      <c r="J282" s="53">
        <f>'事業所名を入力してください！'!$F302</f>
        <v>0</v>
      </c>
      <c r="K282" s="53">
        <f>IF(OR('事業所名を入力してください！'!$B302="管理者",'事業所名を入力してください！'!$B302="サービス管理責任者"),0,'事業所名を入力してください！'!$AN302)</f>
        <v>0</v>
      </c>
    </row>
    <row r="283" spans="2:11">
      <c r="B283" s="75">
        <v>281</v>
      </c>
      <c r="C283" s="76" t="e">
        <f t="shared" si="16"/>
        <v>#N/A</v>
      </c>
      <c r="D283" s="76" t="e">
        <f t="shared" si="17"/>
        <v>#N/A</v>
      </c>
      <c r="E283" s="77" t="e">
        <f t="shared" si="18"/>
        <v>#N/A</v>
      </c>
      <c r="F283" s="81"/>
      <c r="H283" s="54"/>
      <c r="I283" s="53">
        <f t="shared" si="19"/>
        <v>0</v>
      </c>
      <c r="J283" s="53">
        <f>'事業所名を入力してください！'!$F303</f>
        <v>0</v>
      </c>
      <c r="K283" s="53">
        <f>IF(OR('事業所名を入力してください！'!$B303="管理者",'事業所名を入力してください！'!$B303="サービス管理責任者"),0,'事業所名を入力してください！'!$AN303)</f>
        <v>0</v>
      </c>
    </row>
    <row r="284" spans="2:11">
      <c r="B284" s="75">
        <v>282</v>
      </c>
      <c r="C284" s="76" t="e">
        <f t="shared" si="16"/>
        <v>#N/A</v>
      </c>
      <c r="D284" s="76" t="e">
        <f t="shared" si="17"/>
        <v>#N/A</v>
      </c>
      <c r="E284" s="77" t="e">
        <f t="shared" si="18"/>
        <v>#N/A</v>
      </c>
      <c r="F284" s="81"/>
      <c r="H284" s="54"/>
      <c r="I284" s="53">
        <f t="shared" si="19"/>
        <v>0</v>
      </c>
      <c r="J284" s="53">
        <f>'事業所名を入力してください！'!$F304</f>
        <v>0</v>
      </c>
      <c r="K284" s="53">
        <f>IF(OR('事業所名を入力してください！'!$B304="管理者",'事業所名を入力してください！'!$B304="サービス管理責任者"),0,'事業所名を入力してください！'!$AN304)</f>
        <v>0</v>
      </c>
    </row>
    <row r="285" spans="2:11">
      <c r="B285" s="75">
        <v>283</v>
      </c>
      <c r="C285" s="76" t="e">
        <f t="shared" si="16"/>
        <v>#N/A</v>
      </c>
      <c r="D285" s="76" t="e">
        <f t="shared" si="17"/>
        <v>#N/A</v>
      </c>
      <c r="E285" s="77" t="e">
        <f t="shared" si="18"/>
        <v>#N/A</v>
      </c>
      <c r="F285" s="81"/>
      <c r="H285" s="54"/>
      <c r="I285" s="53">
        <f t="shared" si="19"/>
        <v>0</v>
      </c>
      <c r="J285" s="53">
        <f>'事業所名を入力してください！'!$F305</f>
        <v>0</v>
      </c>
      <c r="K285" s="53">
        <f>IF(OR('事業所名を入力してください！'!$B305="管理者",'事業所名を入力してください！'!$B305="サービス管理責任者"),0,'事業所名を入力してください！'!$AN305)</f>
        <v>0</v>
      </c>
    </row>
    <row r="286" spans="2:11">
      <c r="B286" s="75">
        <v>284</v>
      </c>
      <c r="C286" s="76" t="e">
        <f t="shared" si="16"/>
        <v>#N/A</v>
      </c>
      <c r="D286" s="76" t="e">
        <f t="shared" si="17"/>
        <v>#N/A</v>
      </c>
      <c r="E286" s="77" t="e">
        <f t="shared" si="18"/>
        <v>#N/A</v>
      </c>
      <c r="F286" s="81"/>
      <c r="H286" s="54"/>
      <c r="I286" s="53">
        <f t="shared" si="19"/>
        <v>0</v>
      </c>
      <c r="J286" s="53">
        <f>'事業所名を入力してください！'!$F306</f>
        <v>0</v>
      </c>
      <c r="K286" s="53">
        <f>IF(OR('事業所名を入力してください！'!$B306="管理者",'事業所名を入力してください！'!$B306="サービス管理責任者"),0,'事業所名を入力してください！'!$AN306)</f>
        <v>0</v>
      </c>
    </row>
    <row r="287" spans="2:11">
      <c r="B287" s="75">
        <v>285</v>
      </c>
      <c r="C287" s="76" t="e">
        <f t="shared" si="16"/>
        <v>#N/A</v>
      </c>
      <c r="D287" s="76" t="e">
        <f t="shared" si="17"/>
        <v>#N/A</v>
      </c>
      <c r="E287" s="77" t="e">
        <f t="shared" si="18"/>
        <v>#N/A</v>
      </c>
      <c r="F287" s="81"/>
      <c r="H287" s="54"/>
      <c r="I287" s="53">
        <f t="shared" si="19"/>
        <v>0</v>
      </c>
      <c r="J287" s="53">
        <f>'事業所名を入力してください！'!$F307</f>
        <v>0</v>
      </c>
      <c r="K287" s="53">
        <f>IF(OR('事業所名を入力してください！'!$B307="管理者",'事業所名を入力してください！'!$B307="サービス管理責任者"),0,'事業所名を入力してください！'!$AN307)</f>
        <v>0</v>
      </c>
    </row>
    <row r="288" spans="2:11">
      <c r="B288" s="75">
        <v>286</v>
      </c>
      <c r="C288" s="76" t="e">
        <f t="shared" si="16"/>
        <v>#N/A</v>
      </c>
      <c r="D288" s="76" t="e">
        <f t="shared" si="17"/>
        <v>#N/A</v>
      </c>
      <c r="E288" s="77" t="e">
        <f t="shared" si="18"/>
        <v>#N/A</v>
      </c>
      <c r="F288" s="81"/>
      <c r="H288" s="54"/>
      <c r="I288" s="53">
        <f t="shared" si="19"/>
        <v>0</v>
      </c>
      <c r="J288" s="53">
        <f>'事業所名を入力してください！'!$F308</f>
        <v>0</v>
      </c>
      <c r="K288" s="53">
        <f>IF(OR('事業所名を入力してください！'!$B308="管理者",'事業所名を入力してください！'!$B308="サービス管理責任者"),0,'事業所名を入力してください！'!$AN308)</f>
        <v>0</v>
      </c>
    </row>
    <row r="289" spans="2:11">
      <c r="B289" s="75">
        <v>287</v>
      </c>
      <c r="C289" s="76" t="e">
        <f t="shared" si="16"/>
        <v>#N/A</v>
      </c>
      <c r="D289" s="76" t="e">
        <f t="shared" si="17"/>
        <v>#N/A</v>
      </c>
      <c r="E289" s="77" t="e">
        <f t="shared" si="18"/>
        <v>#N/A</v>
      </c>
      <c r="F289" s="81"/>
      <c r="H289" s="54"/>
      <c r="I289" s="53">
        <f t="shared" si="19"/>
        <v>0</v>
      </c>
      <c r="J289" s="53">
        <f>'事業所名を入力してください！'!$F309</f>
        <v>0</v>
      </c>
      <c r="K289" s="53">
        <f>IF(OR('事業所名を入力してください！'!$B309="管理者",'事業所名を入力してください！'!$B309="サービス管理責任者"),0,'事業所名を入力してください！'!$AN309)</f>
        <v>0</v>
      </c>
    </row>
    <row r="290" spans="2:11">
      <c r="B290" s="75">
        <v>288</v>
      </c>
      <c r="C290" s="76" t="e">
        <f t="shared" si="16"/>
        <v>#N/A</v>
      </c>
      <c r="D290" s="76" t="e">
        <f t="shared" si="17"/>
        <v>#N/A</v>
      </c>
      <c r="E290" s="77" t="e">
        <f t="shared" si="18"/>
        <v>#N/A</v>
      </c>
      <c r="F290" s="81"/>
      <c r="H290" s="54"/>
      <c r="I290" s="53">
        <f t="shared" si="19"/>
        <v>0</v>
      </c>
      <c r="J290" s="53">
        <f>'事業所名を入力してください！'!$F310</f>
        <v>0</v>
      </c>
      <c r="K290" s="53">
        <f>IF(OR('事業所名を入力してください！'!$B310="管理者",'事業所名を入力してください！'!$B310="サービス管理責任者"),0,'事業所名を入力してください！'!$AN310)</f>
        <v>0</v>
      </c>
    </row>
    <row r="291" spans="2:11">
      <c r="B291" s="75">
        <v>289</v>
      </c>
      <c r="C291" s="76" t="e">
        <f t="shared" si="16"/>
        <v>#N/A</v>
      </c>
      <c r="D291" s="76" t="e">
        <f t="shared" si="17"/>
        <v>#N/A</v>
      </c>
      <c r="E291" s="77" t="e">
        <f t="shared" si="18"/>
        <v>#N/A</v>
      </c>
      <c r="F291" s="81"/>
      <c r="H291" s="54"/>
      <c r="I291" s="53">
        <f t="shared" si="19"/>
        <v>0</v>
      </c>
      <c r="J291" s="53">
        <f>'事業所名を入力してください！'!$F311</f>
        <v>0</v>
      </c>
      <c r="K291" s="53">
        <f>IF(OR('事業所名を入力してください！'!$B311="管理者",'事業所名を入力してください！'!$B311="サービス管理責任者"),0,'事業所名を入力してください！'!$AN311)</f>
        <v>0</v>
      </c>
    </row>
    <row r="292" spans="2:11">
      <c r="B292" s="75">
        <v>290</v>
      </c>
      <c r="C292" s="76" t="e">
        <f t="shared" si="16"/>
        <v>#N/A</v>
      </c>
      <c r="D292" s="76" t="e">
        <f t="shared" si="17"/>
        <v>#N/A</v>
      </c>
      <c r="E292" s="77" t="e">
        <f t="shared" si="18"/>
        <v>#N/A</v>
      </c>
      <c r="F292" s="81"/>
      <c r="H292" s="54"/>
      <c r="I292" s="53">
        <f t="shared" si="19"/>
        <v>0</v>
      </c>
      <c r="J292" s="53">
        <f>'事業所名を入力してください！'!$F312</f>
        <v>0</v>
      </c>
      <c r="K292" s="53">
        <f>IF(OR('事業所名を入力してください！'!$B312="管理者",'事業所名を入力してください！'!$B312="サービス管理責任者"),0,'事業所名を入力してください！'!$AN312)</f>
        <v>0</v>
      </c>
    </row>
    <row r="293" spans="2:11">
      <c r="B293" s="75">
        <v>291</v>
      </c>
      <c r="C293" s="76" t="e">
        <f t="shared" si="16"/>
        <v>#N/A</v>
      </c>
      <c r="D293" s="76" t="e">
        <f t="shared" si="17"/>
        <v>#N/A</v>
      </c>
      <c r="E293" s="77" t="e">
        <f t="shared" si="18"/>
        <v>#N/A</v>
      </c>
      <c r="F293" s="81"/>
      <c r="H293" s="54"/>
      <c r="I293" s="53">
        <f t="shared" si="19"/>
        <v>0</v>
      </c>
      <c r="J293" s="53">
        <f>'事業所名を入力してください！'!$F313</f>
        <v>0</v>
      </c>
      <c r="K293" s="53">
        <f>IF(OR('事業所名を入力してください！'!$B313="管理者",'事業所名を入力してください！'!$B313="サービス管理責任者"),0,'事業所名を入力してください！'!$AN313)</f>
        <v>0</v>
      </c>
    </row>
    <row r="294" spans="2:11">
      <c r="B294" s="75">
        <v>292</v>
      </c>
      <c r="C294" s="76" t="e">
        <f t="shared" si="16"/>
        <v>#N/A</v>
      </c>
      <c r="D294" s="76" t="e">
        <f t="shared" si="17"/>
        <v>#N/A</v>
      </c>
      <c r="E294" s="77" t="e">
        <f t="shared" si="18"/>
        <v>#N/A</v>
      </c>
      <c r="F294" s="81"/>
      <c r="H294" s="54"/>
      <c r="I294" s="53">
        <f t="shared" si="19"/>
        <v>0</v>
      </c>
      <c r="J294" s="53">
        <f>'事業所名を入力してください！'!$F314</f>
        <v>0</v>
      </c>
      <c r="K294" s="53">
        <f>IF(OR('事業所名を入力してください！'!$B314="管理者",'事業所名を入力してください！'!$B314="サービス管理責任者"),0,'事業所名を入力してください！'!$AN314)</f>
        <v>0</v>
      </c>
    </row>
    <row r="295" spans="2:11">
      <c r="B295" s="75">
        <v>293</v>
      </c>
      <c r="C295" s="76" t="e">
        <f t="shared" si="16"/>
        <v>#N/A</v>
      </c>
      <c r="D295" s="76" t="e">
        <f t="shared" si="17"/>
        <v>#N/A</v>
      </c>
      <c r="E295" s="77" t="e">
        <f t="shared" si="18"/>
        <v>#N/A</v>
      </c>
      <c r="F295" s="81"/>
      <c r="H295" s="54"/>
      <c r="I295" s="53">
        <f t="shared" si="19"/>
        <v>0</v>
      </c>
      <c r="J295" s="53">
        <f>'事業所名を入力してください！'!$F315</f>
        <v>0</v>
      </c>
      <c r="K295" s="53">
        <f>IF(OR('事業所名を入力してください！'!$B315="管理者",'事業所名を入力してください！'!$B315="サービス管理責任者"),0,'事業所名を入力してください！'!$AN315)</f>
        <v>0</v>
      </c>
    </row>
    <row r="296" spans="2:11">
      <c r="B296" s="75">
        <v>294</v>
      </c>
      <c r="C296" s="76" t="e">
        <f t="shared" si="16"/>
        <v>#N/A</v>
      </c>
      <c r="D296" s="76" t="e">
        <f t="shared" si="17"/>
        <v>#N/A</v>
      </c>
      <c r="E296" s="77" t="e">
        <f t="shared" si="18"/>
        <v>#N/A</v>
      </c>
      <c r="F296" s="81"/>
      <c r="H296" s="54"/>
      <c r="I296" s="53">
        <f t="shared" si="19"/>
        <v>0</v>
      </c>
      <c r="J296" s="53">
        <f>'事業所名を入力してください！'!$F316</f>
        <v>0</v>
      </c>
      <c r="K296" s="53">
        <f>IF(OR('事業所名を入力してください！'!$B316="管理者",'事業所名を入力してください！'!$B316="サービス管理責任者"),0,'事業所名を入力してください！'!$AN316)</f>
        <v>0</v>
      </c>
    </row>
    <row r="297" spans="2:11">
      <c r="B297" s="75">
        <v>295</v>
      </c>
      <c r="C297" s="76" t="e">
        <f t="shared" si="16"/>
        <v>#N/A</v>
      </c>
      <c r="D297" s="76" t="e">
        <f t="shared" si="17"/>
        <v>#N/A</v>
      </c>
      <c r="E297" s="77" t="e">
        <f t="shared" si="18"/>
        <v>#N/A</v>
      </c>
      <c r="F297" s="81"/>
      <c r="H297" s="54"/>
      <c r="I297" s="53">
        <f t="shared" si="19"/>
        <v>0</v>
      </c>
      <c r="J297" s="53">
        <f>'事業所名を入力してください！'!$F317</f>
        <v>0</v>
      </c>
      <c r="K297" s="53">
        <f>IF(OR('事業所名を入力してください！'!$B317="管理者",'事業所名を入力してください！'!$B317="サービス管理責任者"),0,'事業所名を入力してください！'!$AN317)</f>
        <v>0</v>
      </c>
    </row>
    <row r="298" spans="2:11">
      <c r="B298" s="75">
        <v>296</v>
      </c>
      <c r="C298" s="76" t="e">
        <f t="shared" si="16"/>
        <v>#N/A</v>
      </c>
      <c r="D298" s="76" t="e">
        <f t="shared" si="17"/>
        <v>#N/A</v>
      </c>
      <c r="E298" s="77" t="e">
        <f t="shared" si="18"/>
        <v>#N/A</v>
      </c>
      <c r="F298" s="81"/>
      <c r="H298" s="54"/>
      <c r="I298" s="53">
        <f t="shared" si="19"/>
        <v>0</v>
      </c>
      <c r="J298" s="53">
        <f>'事業所名を入力してください！'!$F318</f>
        <v>0</v>
      </c>
      <c r="K298" s="53">
        <f>IF(OR('事業所名を入力してください！'!$B318="管理者",'事業所名を入力してください！'!$B318="サービス管理責任者"),0,'事業所名を入力してください！'!$AN318)</f>
        <v>0</v>
      </c>
    </row>
    <row r="299" spans="2:11">
      <c r="B299" s="75">
        <v>297</v>
      </c>
      <c r="C299" s="76" t="e">
        <f t="shared" si="16"/>
        <v>#N/A</v>
      </c>
      <c r="D299" s="76" t="e">
        <f t="shared" si="17"/>
        <v>#N/A</v>
      </c>
      <c r="E299" s="77" t="e">
        <f t="shared" si="18"/>
        <v>#N/A</v>
      </c>
      <c r="F299" s="81"/>
      <c r="H299" s="54"/>
      <c r="I299" s="53">
        <f t="shared" si="19"/>
        <v>0</v>
      </c>
      <c r="J299" s="53">
        <f>'事業所名を入力してください！'!$F319</f>
        <v>0</v>
      </c>
      <c r="K299" s="53">
        <f>IF(OR('事業所名を入力してください！'!$B319="管理者",'事業所名を入力してください！'!$B319="サービス管理責任者"),0,'事業所名を入力してください！'!$AN319)</f>
        <v>0</v>
      </c>
    </row>
    <row r="300" spans="2:11">
      <c r="B300" s="75">
        <v>298</v>
      </c>
      <c r="C300" s="76" t="e">
        <f t="shared" si="16"/>
        <v>#N/A</v>
      </c>
      <c r="D300" s="76" t="e">
        <f t="shared" si="17"/>
        <v>#N/A</v>
      </c>
      <c r="E300" s="77" t="e">
        <f t="shared" si="18"/>
        <v>#N/A</v>
      </c>
      <c r="F300" s="81"/>
      <c r="H300" s="54"/>
      <c r="I300" s="53">
        <f t="shared" si="19"/>
        <v>0</v>
      </c>
      <c r="J300" s="53">
        <f>'事業所名を入力してください！'!$F320</f>
        <v>0</v>
      </c>
      <c r="K300" s="53">
        <f>IF(OR('事業所名を入力してください！'!$B320="管理者",'事業所名を入力してください！'!$B320="サービス管理責任者"),0,'事業所名を入力してください！'!$AN320)</f>
        <v>0</v>
      </c>
    </row>
    <row r="301" spans="2:11">
      <c r="B301" s="75">
        <v>299</v>
      </c>
      <c r="C301" s="76" t="e">
        <f t="shared" si="16"/>
        <v>#N/A</v>
      </c>
      <c r="D301" s="76" t="e">
        <f t="shared" si="17"/>
        <v>#N/A</v>
      </c>
      <c r="E301" s="77" t="e">
        <f t="shared" si="18"/>
        <v>#N/A</v>
      </c>
      <c r="F301" s="81"/>
      <c r="H301" s="54"/>
      <c r="I301" s="53">
        <f t="shared" si="19"/>
        <v>0</v>
      </c>
      <c r="J301" s="53">
        <f>'事業所名を入力してください！'!$F321</f>
        <v>0</v>
      </c>
      <c r="K301" s="53">
        <f>IF(OR('事業所名を入力してください！'!$B321="管理者",'事業所名を入力してください！'!$B321="サービス管理責任者"),0,'事業所名を入力してください！'!$AN321)</f>
        <v>0</v>
      </c>
    </row>
    <row r="302" spans="2:11">
      <c r="B302" s="75">
        <v>300</v>
      </c>
      <c r="C302" s="76" t="e">
        <f t="shared" si="16"/>
        <v>#N/A</v>
      </c>
      <c r="D302" s="76" t="e">
        <f t="shared" si="17"/>
        <v>#N/A</v>
      </c>
      <c r="E302" s="77" t="e">
        <f t="shared" si="18"/>
        <v>#N/A</v>
      </c>
      <c r="F302" s="81"/>
      <c r="H302" s="54"/>
      <c r="I302" s="53">
        <f t="shared" si="19"/>
        <v>0</v>
      </c>
      <c r="J302" s="53">
        <f>'事業所名を入力してください！'!$F322</f>
        <v>0</v>
      </c>
      <c r="K302" s="53">
        <f>IF(OR('事業所名を入力してください！'!$B322="管理者",'事業所名を入力してください！'!$B322="サービス管理責任者"),0,'事業所名を入力してください！'!$AN322)</f>
        <v>0</v>
      </c>
    </row>
    <row r="303" spans="2:11">
      <c r="B303" s="75">
        <v>301</v>
      </c>
      <c r="C303" s="76" t="e">
        <f t="shared" si="16"/>
        <v>#N/A</v>
      </c>
      <c r="D303" s="76" t="e">
        <f t="shared" si="17"/>
        <v>#N/A</v>
      </c>
      <c r="E303" s="77" t="e">
        <f t="shared" si="18"/>
        <v>#N/A</v>
      </c>
      <c r="F303" s="81"/>
      <c r="H303" s="54"/>
      <c r="I303" s="53">
        <f t="shared" si="19"/>
        <v>0</v>
      </c>
      <c r="J303" s="53">
        <f>'事業所名を入力してください！'!$F323</f>
        <v>0</v>
      </c>
      <c r="K303" s="53">
        <f>IF(OR('事業所名を入力してください！'!$B323="管理者",'事業所名を入力してください！'!$B323="サービス管理責任者"),0,'事業所名を入力してください！'!$AN323)</f>
        <v>0</v>
      </c>
    </row>
    <row r="304" spans="2:11">
      <c r="B304" s="75">
        <v>302</v>
      </c>
      <c r="C304" s="76" t="e">
        <f t="shared" si="16"/>
        <v>#N/A</v>
      </c>
      <c r="D304" s="76" t="e">
        <f t="shared" si="17"/>
        <v>#N/A</v>
      </c>
      <c r="E304" s="77" t="e">
        <f t="shared" si="18"/>
        <v>#N/A</v>
      </c>
      <c r="F304" s="81"/>
      <c r="H304" s="54"/>
      <c r="I304" s="53">
        <f t="shared" si="19"/>
        <v>0</v>
      </c>
      <c r="J304" s="53">
        <f>'事業所名を入力してください！'!$F324</f>
        <v>0</v>
      </c>
      <c r="K304" s="53">
        <f>IF(OR('事業所名を入力してください！'!$B324="管理者",'事業所名を入力してください！'!$B324="サービス管理責任者"),0,'事業所名を入力してください！'!$AN324)</f>
        <v>0</v>
      </c>
    </row>
    <row r="305" spans="2:11">
      <c r="B305" s="75">
        <v>303</v>
      </c>
      <c r="C305" s="76" t="e">
        <f t="shared" si="16"/>
        <v>#N/A</v>
      </c>
      <c r="D305" s="76" t="e">
        <f t="shared" si="17"/>
        <v>#N/A</v>
      </c>
      <c r="E305" s="77" t="e">
        <f t="shared" si="18"/>
        <v>#N/A</v>
      </c>
      <c r="F305" s="81"/>
      <c r="H305" s="54"/>
      <c r="I305" s="53">
        <f t="shared" si="19"/>
        <v>0</v>
      </c>
      <c r="J305" s="53">
        <f>'事業所名を入力してください！'!$F325</f>
        <v>0</v>
      </c>
      <c r="K305" s="53">
        <f>IF(OR('事業所名を入力してください！'!$B325="管理者",'事業所名を入力してください！'!$B325="サービス管理責任者"),0,'事業所名を入力してください！'!$AN325)</f>
        <v>0</v>
      </c>
    </row>
    <row r="306" spans="2:11">
      <c r="B306" s="75">
        <v>304</v>
      </c>
      <c r="C306" s="76" t="e">
        <f t="shared" si="16"/>
        <v>#N/A</v>
      </c>
      <c r="D306" s="76" t="e">
        <f t="shared" si="17"/>
        <v>#N/A</v>
      </c>
      <c r="E306" s="77" t="e">
        <f t="shared" si="18"/>
        <v>#N/A</v>
      </c>
      <c r="F306" s="81"/>
      <c r="H306" s="54"/>
      <c r="I306" s="53">
        <f t="shared" si="19"/>
        <v>0</v>
      </c>
      <c r="J306" s="53">
        <f>'事業所名を入力してください！'!$F326</f>
        <v>0</v>
      </c>
      <c r="K306" s="53">
        <f>IF(OR('事業所名を入力してください！'!$B326="管理者",'事業所名を入力してください！'!$B326="サービス管理責任者"),0,'事業所名を入力してください！'!$AN326)</f>
        <v>0</v>
      </c>
    </row>
    <row r="307" spans="2:11">
      <c r="B307" s="75">
        <v>305</v>
      </c>
      <c r="C307" s="76" t="e">
        <f t="shared" si="16"/>
        <v>#N/A</v>
      </c>
      <c r="D307" s="76" t="e">
        <f t="shared" si="17"/>
        <v>#N/A</v>
      </c>
      <c r="E307" s="77" t="e">
        <f t="shared" si="18"/>
        <v>#N/A</v>
      </c>
      <c r="F307" s="81"/>
      <c r="H307" s="54"/>
      <c r="I307" s="53">
        <f t="shared" si="19"/>
        <v>0</v>
      </c>
      <c r="J307" s="53">
        <f>'事業所名を入力してください！'!$F327</f>
        <v>0</v>
      </c>
      <c r="K307" s="53">
        <f>IF(OR('事業所名を入力してください！'!$B327="管理者",'事業所名を入力してください！'!$B327="サービス管理責任者"),0,'事業所名を入力してください！'!$AN327)</f>
        <v>0</v>
      </c>
    </row>
    <row r="308" spans="2:11">
      <c r="B308" s="75">
        <v>306</v>
      </c>
      <c r="C308" s="76" t="e">
        <f t="shared" si="16"/>
        <v>#N/A</v>
      </c>
      <c r="D308" s="76" t="e">
        <f t="shared" si="17"/>
        <v>#N/A</v>
      </c>
      <c r="E308" s="77" t="e">
        <f t="shared" si="18"/>
        <v>#N/A</v>
      </c>
      <c r="F308" s="81"/>
      <c r="H308" s="54"/>
      <c r="I308" s="53">
        <f t="shared" si="19"/>
        <v>0</v>
      </c>
      <c r="J308" s="53">
        <f>'事業所名を入力してください！'!$F328</f>
        <v>0</v>
      </c>
      <c r="K308" s="53">
        <f>IF(OR('事業所名を入力してください！'!$B328="管理者",'事業所名を入力してください！'!$B328="サービス管理責任者"),0,'事業所名を入力してください！'!$AN328)</f>
        <v>0</v>
      </c>
    </row>
    <row r="309" spans="2:11">
      <c r="B309" s="75">
        <v>307</v>
      </c>
      <c r="C309" s="76" t="e">
        <f t="shared" si="16"/>
        <v>#N/A</v>
      </c>
      <c r="D309" s="76" t="e">
        <f t="shared" si="17"/>
        <v>#N/A</v>
      </c>
      <c r="E309" s="77" t="e">
        <f t="shared" si="18"/>
        <v>#N/A</v>
      </c>
      <c r="F309" s="81"/>
      <c r="H309" s="54"/>
      <c r="I309" s="53">
        <f t="shared" si="19"/>
        <v>0</v>
      </c>
      <c r="J309" s="53">
        <f>'事業所名を入力してください！'!$F329</f>
        <v>0</v>
      </c>
      <c r="K309" s="53">
        <f>IF(OR('事業所名を入力してください！'!$B329="管理者",'事業所名を入力してください！'!$B329="サービス管理責任者"),0,'事業所名を入力してください！'!$AN329)</f>
        <v>0</v>
      </c>
    </row>
    <row r="310" spans="2:11">
      <c r="B310" s="75">
        <v>308</v>
      </c>
      <c r="C310" s="76" t="e">
        <f t="shared" si="16"/>
        <v>#N/A</v>
      </c>
      <c r="D310" s="76" t="e">
        <f t="shared" si="17"/>
        <v>#N/A</v>
      </c>
      <c r="E310" s="77" t="e">
        <f t="shared" si="18"/>
        <v>#N/A</v>
      </c>
      <c r="F310" s="81"/>
      <c r="H310" s="54"/>
      <c r="I310" s="53">
        <f t="shared" si="19"/>
        <v>0</v>
      </c>
      <c r="J310" s="53">
        <f>'事業所名を入力してください！'!$F330</f>
        <v>0</v>
      </c>
      <c r="K310" s="53">
        <f>IF(OR('事業所名を入力してください！'!$B330="管理者",'事業所名を入力してください！'!$B330="サービス管理責任者"),0,'事業所名を入力してください！'!$AN330)</f>
        <v>0</v>
      </c>
    </row>
    <row r="311" spans="2:11">
      <c r="B311" s="75">
        <v>309</v>
      </c>
      <c r="C311" s="76" t="e">
        <f t="shared" si="16"/>
        <v>#N/A</v>
      </c>
      <c r="D311" s="76" t="e">
        <f t="shared" si="17"/>
        <v>#N/A</v>
      </c>
      <c r="E311" s="77" t="e">
        <f t="shared" si="18"/>
        <v>#N/A</v>
      </c>
      <c r="F311" s="81"/>
      <c r="H311" s="54"/>
      <c r="I311" s="53">
        <f t="shared" si="19"/>
        <v>0</v>
      </c>
      <c r="J311" s="53">
        <f>'事業所名を入力してください！'!$F331</f>
        <v>0</v>
      </c>
      <c r="K311" s="53">
        <f>IF(OR('事業所名を入力してください！'!$B331="管理者",'事業所名を入力してください！'!$B331="サービス管理責任者"),0,'事業所名を入力してください！'!$AN331)</f>
        <v>0</v>
      </c>
    </row>
    <row r="312" spans="2:11">
      <c r="B312" s="75">
        <v>310</v>
      </c>
      <c r="C312" s="76" t="e">
        <f t="shared" si="16"/>
        <v>#N/A</v>
      </c>
      <c r="D312" s="76" t="e">
        <f t="shared" si="17"/>
        <v>#N/A</v>
      </c>
      <c r="E312" s="77" t="e">
        <f t="shared" si="18"/>
        <v>#N/A</v>
      </c>
      <c r="F312" s="81"/>
      <c r="H312" s="54"/>
      <c r="I312" s="53">
        <f t="shared" si="19"/>
        <v>0</v>
      </c>
      <c r="J312" s="53">
        <f>'事業所名を入力してください！'!$F332</f>
        <v>0</v>
      </c>
      <c r="K312" s="53">
        <f>IF(OR('事業所名を入力してください！'!$B332="管理者",'事業所名を入力してください！'!$B332="サービス管理責任者"),0,'事業所名を入力してください！'!$AN332)</f>
        <v>0</v>
      </c>
    </row>
    <row r="313" spans="2:11">
      <c r="B313" s="75">
        <v>311</v>
      </c>
      <c r="C313" s="76" t="e">
        <f t="shared" si="16"/>
        <v>#N/A</v>
      </c>
      <c r="D313" s="76" t="e">
        <f t="shared" si="17"/>
        <v>#N/A</v>
      </c>
      <c r="E313" s="77" t="e">
        <f t="shared" si="18"/>
        <v>#N/A</v>
      </c>
      <c r="F313" s="81"/>
      <c r="H313" s="54"/>
      <c r="I313" s="53">
        <f t="shared" si="19"/>
        <v>0</v>
      </c>
      <c r="J313" s="53">
        <f>'事業所名を入力してください！'!$F333</f>
        <v>0</v>
      </c>
      <c r="K313" s="53">
        <f>IF(OR('事業所名を入力してください！'!$B333="管理者",'事業所名を入力してください！'!$B333="サービス管理責任者"),0,'事業所名を入力してください！'!$AN333)</f>
        <v>0</v>
      </c>
    </row>
    <row r="314" spans="2:11">
      <c r="B314" s="75">
        <v>312</v>
      </c>
      <c r="C314" s="76" t="e">
        <f t="shared" si="16"/>
        <v>#N/A</v>
      </c>
      <c r="D314" s="76" t="e">
        <f t="shared" si="17"/>
        <v>#N/A</v>
      </c>
      <c r="E314" s="77" t="e">
        <f t="shared" si="18"/>
        <v>#N/A</v>
      </c>
      <c r="F314" s="81"/>
      <c r="H314" s="54"/>
      <c r="I314" s="53">
        <f t="shared" si="19"/>
        <v>0</v>
      </c>
      <c r="J314" s="53">
        <f>'事業所名を入力してください！'!$F334</f>
        <v>0</v>
      </c>
      <c r="K314" s="53">
        <f>IF(OR('事業所名を入力してください！'!$B334="管理者",'事業所名を入力してください！'!$B334="サービス管理責任者"),0,'事業所名を入力してください！'!$AN334)</f>
        <v>0</v>
      </c>
    </row>
    <row r="315" spans="2:11">
      <c r="B315" s="75">
        <v>313</v>
      </c>
      <c r="C315" s="76" t="e">
        <f t="shared" si="16"/>
        <v>#N/A</v>
      </c>
      <c r="D315" s="76" t="e">
        <f t="shared" si="17"/>
        <v>#N/A</v>
      </c>
      <c r="E315" s="77" t="e">
        <f t="shared" si="18"/>
        <v>#N/A</v>
      </c>
      <c r="F315" s="81"/>
      <c r="H315" s="54"/>
      <c r="I315" s="53">
        <f t="shared" si="19"/>
        <v>0</v>
      </c>
      <c r="J315" s="53">
        <f>'事業所名を入力してください！'!$F335</f>
        <v>0</v>
      </c>
      <c r="K315" s="53">
        <f>IF(OR('事業所名を入力してください！'!$B335="管理者",'事業所名を入力してください！'!$B335="サービス管理責任者"),0,'事業所名を入力してください！'!$AN335)</f>
        <v>0</v>
      </c>
    </row>
    <row r="316" spans="2:11">
      <c r="B316" s="75">
        <v>314</v>
      </c>
      <c r="C316" s="76" t="e">
        <f t="shared" si="16"/>
        <v>#N/A</v>
      </c>
      <c r="D316" s="76" t="e">
        <f t="shared" si="17"/>
        <v>#N/A</v>
      </c>
      <c r="E316" s="77" t="e">
        <f t="shared" si="18"/>
        <v>#N/A</v>
      </c>
      <c r="F316" s="81"/>
      <c r="H316" s="54"/>
      <c r="I316" s="53">
        <f t="shared" si="19"/>
        <v>0</v>
      </c>
      <c r="J316" s="53">
        <f>'事業所名を入力してください！'!$F336</f>
        <v>0</v>
      </c>
      <c r="K316" s="53">
        <f>IF(OR('事業所名を入力してください！'!$B336="管理者",'事業所名を入力してください！'!$B336="サービス管理責任者"),0,'事業所名を入力してください！'!$AN336)</f>
        <v>0</v>
      </c>
    </row>
    <row r="317" spans="2:11">
      <c r="B317" s="75">
        <v>315</v>
      </c>
      <c r="C317" s="76" t="e">
        <f t="shared" si="16"/>
        <v>#N/A</v>
      </c>
      <c r="D317" s="76" t="e">
        <f t="shared" si="17"/>
        <v>#N/A</v>
      </c>
      <c r="E317" s="77" t="e">
        <f t="shared" si="18"/>
        <v>#N/A</v>
      </c>
      <c r="F317" s="81"/>
      <c r="H317" s="54"/>
      <c r="I317" s="53">
        <f t="shared" si="19"/>
        <v>0</v>
      </c>
      <c r="J317" s="53">
        <f>'事業所名を入力してください！'!$F337</f>
        <v>0</v>
      </c>
      <c r="K317" s="53">
        <f>IF(OR('事業所名を入力してください！'!$B337="管理者",'事業所名を入力してください！'!$B337="サービス管理責任者"),0,'事業所名を入力してください！'!$AN337)</f>
        <v>0</v>
      </c>
    </row>
    <row r="318" spans="2:11">
      <c r="B318" s="75">
        <v>316</v>
      </c>
      <c r="C318" s="76" t="e">
        <f t="shared" si="16"/>
        <v>#N/A</v>
      </c>
      <c r="D318" s="76" t="e">
        <f t="shared" si="17"/>
        <v>#N/A</v>
      </c>
      <c r="E318" s="77" t="e">
        <f t="shared" si="18"/>
        <v>#N/A</v>
      </c>
      <c r="F318" s="81"/>
      <c r="H318" s="54"/>
      <c r="I318" s="53">
        <f t="shared" si="19"/>
        <v>0</v>
      </c>
      <c r="J318" s="53">
        <f>'事業所名を入力してください！'!$F338</f>
        <v>0</v>
      </c>
      <c r="K318" s="53">
        <f>IF(OR('事業所名を入力してください！'!$B338="管理者",'事業所名を入力してください！'!$B338="サービス管理責任者"),0,'事業所名を入力してください！'!$AN338)</f>
        <v>0</v>
      </c>
    </row>
    <row r="319" spans="2:11">
      <c r="B319" s="75">
        <v>317</v>
      </c>
      <c r="C319" s="76" t="e">
        <f t="shared" si="16"/>
        <v>#N/A</v>
      </c>
      <c r="D319" s="76" t="e">
        <f t="shared" si="17"/>
        <v>#N/A</v>
      </c>
      <c r="E319" s="77" t="e">
        <f t="shared" si="18"/>
        <v>#N/A</v>
      </c>
      <c r="F319" s="81"/>
      <c r="H319" s="54"/>
      <c r="I319" s="53">
        <f t="shared" si="19"/>
        <v>0</v>
      </c>
      <c r="J319" s="53">
        <f>'事業所名を入力してください！'!$F339</f>
        <v>0</v>
      </c>
      <c r="K319" s="53">
        <f>IF(OR('事業所名を入力してください！'!$B339="管理者",'事業所名を入力してください！'!$B339="サービス管理責任者"),0,'事業所名を入力してください！'!$AN339)</f>
        <v>0</v>
      </c>
    </row>
    <row r="320" spans="2:11">
      <c r="B320" s="75">
        <v>318</v>
      </c>
      <c r="C320" s="76" t="e">
        <f t="shared" si="16"/>
        <v>#N/A</v>
      </c>
      <c r="D320" s="76" t="e">
        <f t="shared" si="17"/>
        <v>#N/A</v>
      </c>
      <c r="E320" s="77" t="e">
        <f t="shared" si="18"/>
        <v>#N/A</v>
      </c>
      <c r="F320" s="81"/>
      <c r="H320" s="54"/>
      <c r="I320" s="53">
        <f t="shared" si="19"/>
        <v>0</v>
      </c>
      <c r="J320" s="53">
        <f>'事業所名を入力してください！'!$F340</f>
        <v>0</v>
      </c>
      <c r="K320" s="53">
        <f>IF(OR('事業所名を入力してください！'!$B340="管理者",'事業所名を入力してください！'!$B340="サービス管理責任者"),0,'事業所名を入力してください！'!$AN340)</f>
        <v>0</v>
      </c>
    </row>
    <row r="321" spans="2:11">
      <c r="B321" s="75">
        <v>319</v>
      </c>
      <c r="C321" s="76" t="e">
        <f t="shared" si="16"/>
        <v>#N/A</v>
      </c>
      <c r="D321" s="76" t="e">
        <f t="shared" si="17"/>
        <v>#N/A</v>
      </c>
      <c r="E321" s="77" t="e">
        <f t="shared" si="18"/>
        <v>#N/A</v>
      </c>
      <c r="F321" s="81"/>
      <c r="H321" s="54"/>
      <c r="I321" s="53">
        <f t="shared" si="19"/>
        <v>0</v>
      </c>
      <c r="J321" s="53">
        <f>'事業所名を入力してください！'!$F341</f>
        <v>0</v>
      </c>
      <c r="K321" s="53">
        <f>IF(OR('事業所名を入力してください！'!$B341="管理者",'事業所名を入力してください！'!$B341="サービス管理責任者"),0,'事業所名を入力してください！'!$AN341)</f>
        <v>0</v>
      </c>
    </row>
    <row r="322" spans="2:11">
      <c r="B322" s="75">
        <v>320</v>
      </c>
      <c r="C322" s="76" t="e">
        <f t="shared" si="16"/>
        <v>#N/A</v>
      </c>
      <c r="D322" s="76" t="e">
        <f t="shared" si="17"/>
        <v>#N/A</v>
      </c>
      <c r="E322" s="77" t="e">
        <f t="shared" si="18"/>
        <v>#N/A</v>
      </c>
      <c r="F322" s="81"/>
      <c r="H322" s="54"/>
      <c r="I322" s="53">
        <f t="shared" si="19"/>
        <v>0</v>
      </c>
      <c r="J322" s="53">
        <f>'事業所名を入力してください！'!$F342</f>
        <v>0</v>
      </c>
      <c r="K322" s="53">
        <f>IF(OR('事業所名を入力してください！'!$B342="管理者",'事業所名を入力してください！'!$B342="サービス管理責任者"),0,'事業所名を入力してください！'!$AN342)</f>
        <v>0</v>
      </c>
    </row>
    <row r="323" spans="2:11">
      <c r="B323" s="75">
        <v>321</v>
      </c>
      <c r="C323" s="76" t="e">
        <f t="shared" ref="C323:C386" si="20">VLOOKUP(B323,$I:$K,2,FALSE)</f>
        <v>#N/A</v>
      </c>
      <c r="D323" s="76" t="e">
        <f t="shared" ref="D323:D386" si="21">VLOOKUP(B323,$I:$K,3,FALSE)</f>
        <v>#N/A</v>
      </c>
      <c r="E323" s="77" t="e">
        <f t="shared" si="18"/>
        <v>#N/A</v>
      </c>
      <c r="F323" s="81"/>
      <c r="H323" s="54"/>
      <c r="I323" s="53">
        <f t="shared" si="19"/>
        <v>0</v>
      </c>
      <c r="J323" s="53">
        <f>'事業所名を入力してください！'!$F343</f>
        <v>0</v>
      </c>
      <c r="K323" s="53">
        <f>IF(OR('事業所名を入力してください！'!$B343="管理者",'事業所名を入力してください！'!$B343="サービス管理責任者"),0,'事業所名を入力してください！'!$AN343)</f>
        <v>0</v>
      </c>
    </row>
    <row r="324" spans="2:11">
      <c r="B324" s="75">
        <v>322</v>
      </c>
      <c r="C324" s="76" t="e">
        <f t="shared" si="20"/>
        <v>#N/A</v>
      </c>
      <c r="D324" s="76" t="e">
        <f t="shared" si="21"/>
        <v>#N/A</v>
      </c>
      <c r="E324" s="77" t="e">
        <f t="shared" ref="E324:E387" si="22">SUMIF($C:$C,C324,$D:$D)</f>
        <v>#N/A</v>
      </c>
      <c r="F324" s="81"/>
      <c r="H324" s="54"/>
      <c r="I324" s="53">
        <f t="shared" si="19"/>
        <v>0</v>
      </c>
      <c r="J324" s="53">
        <f>'事業所名を入力してください！'!$F344</f>
        <v>0</v>
      </c>
      <c r="K324" s="53">
        <f>IF(OR('事業所名を入力してください！'!$B344="管理者",'事業所名を入力してください！'!$B344="サービス管理責任者"),0,'事業所名を入力してください！'!$AN344)</f>
        <v>0</v>
      </c>
    </row>
    <row r="325" spans="2:11">
      <c r="B325" s="75">
        <v>323</v>
      </c>
      <c r="C325" s="76" t="e">
        <f t="shared" si="20"/>
        <v>#N/A</v>
      </c>
      <c r="D325" s="76" t="e">
        <f t="shared" si="21"/>
        <v>#N/A</v>
      </c>
      <c r="E325" s="77" t="e">
        <f t="shared" si="22"/>
        <v>#N/A</v>
      </c>
      <c r="F325" s="81"/>
      <c r="H325" s="54"/>
      <c r="I325" s="53">
        <f t="shared" ref="I325:I388" si="23">IF(J325=0,I324,I324+1)</f>
        <v>0</v>
      </c>
      <c r="J325" s="53">
        <f>'事業所名を入力してください！'!$F345</f>
        <v>0</v>
      </c>
      <c r="K325" s="53">
        <f>IF(OR('事業所名を入力してください！'!$B345="管理者",'事業所名を入力してください！'!$B345="サービス管理責任者"),0,'事業所名を入力してください！'!$AN345)</f>
        <v>0</v>
      </c>
    </row>
    <row r="326" spans="2:11">
      <c r="B326" s="75">
        <v>324</v>
      </c>
      <c r="C326" s="76" t="e">
        <f t="shared" si="20"/>
        <v>#N/A</v>
      </c>
      <c r="D326" s="76" t="e">
        <f t="shared" si="21"/>
        <v>#N/A</v>
      </c>
      <c r="E326" s="77" t="e">
        <f t="shared" si="22"/>
        <v>#N/A</v>
      </c>
      <c r="F326" s="81"/>
      <c r="H326" s="54"/>
      <c r="I326" s="53">
        <f t="shared" si="23"/>
        <v>0</v>
      </c>
      <c r="J326" s="53">
        <f>'事業所名を入力してください！'!$F346</f>
        <v>0</v>
      </c>
      <c r="K326" s="53">
        <f>IF(OR('事業所名を入力してください！'!$B346="管理者",'事業所名を入力してください！'!$B346="サービス管理責任者"),0,'事業所名を入力してください！'!$AN346)</f>
        <v>0</v>
      </c>
    </row>
    <row r="327" spans="2:11">
      <c r="B327" s="75">
        <v>325</v>
      </c>
      <c r="C327" s="76" t="e">
        <f t="shared" si="20"/>
        <v>#N/A</v>
      </c>
      <c r="D327" s="76" t="e">
        <f t="shared" si="21"/>
        <v>#N/A</v>
      </c>
      <c r="E327" s="77" t="e">
        <f t="shared" si="22"/>
        <v>#N/A</v>
      </c>
      <c r="F327" s="81"/>
      <c r="H327" s="54"/>
      <c r="I327" s="53">
        <f t="shared" si="23"/>
        <v>0</v>
      </c>
      <c r="J327" s="53">
        <f>'事業所名を入力してください！'!$F347</f>
        <v>0</v>
      </c>
      <c r="K327" s="53">
        <f>IF(OR('事業所名を入力してください！'!$B347="管理者",'事業所名を入力してください！'!$B347="サービス管理責任者"),0,'事業所名を入力してください！'!$AN347)</f>
        <v>0</v>
      </c>
    </row>
    <row r="328" spans="2:11">
      <c r="B328" s="75">
        <v>326</v>
      </c>
      <c r="C328" s="76" t="e">
        <f t="shared" si="20"/>
        <v>#N/A</v>
      </c>
      <c r="D328" s="76" t="e">
        <f t="shared" si="21"/>
        <v>#N/A</v>
      </c>
      <c r="E328" s="77" t="e">
        <f t="shared" si="22"/>
        <v>#N/A</v>
      </c>
      <c r="F328" s="81"/>
      <c r="H328" s="54"/>
      <c r="I328" s="53">
        <f t="shared" si="23"/>
        <v>0</v>
      </c>
      <c r="J328" s="53">
        <f>'事業所名を入力してください！'!$F348</f>
        <v>0</v>
      </c>
      <c r="K328" s="53">
        <f>IF(OR('事業所名を入力してください！'!$B348="管理者",'事業所名を入力してください！'!$B348="サービス管理責任者"),0,'事業所名を入力してください！'!$AN348)</f>
        <v>0</v>
      </c>
    </row>
    <row r="329" spans="2:11">
      <c r="B329" s="75">
        <v>327</v>
      </c>
      <c r="C329" s="76" t="e">
        <f t="shared" si="20"/>
        <v>#N/A</v>
      </c>
      <c r="D329" s="76" t="e">
        <f t="shared" si="21"/>
        <v>#N/A</v>
      </c>
      <c r="E329" s="77" t="e">
        <f t="shared" si="22"/>
        <v>#N/A</v>
      </c>
      <c r="F329" s="81"/>
      <c r="H329" s="54"/>
      <c r="I329" s="53">
        <f t="shared" si="23"/>
        <v>0</v>
      </c>
      <c r="J329" s="53">
        <f>'事業所名を入力してください！'!$F349</f>
        <v>0</v>
      </c>
      <c r="K329" s="53">
        <f>IF(OR('事業所名を入力してください！'!$B349="管理者",'事業所名を入力してください！'!$B349="サービス管理責任者"),0,'事業所名を入力してください！'!$AN349)</f>
        <v>0</v>
      </c>
    </row>
    <row r="330" spans="2:11">
      <c r="B330" s="75">
        <v>328</v>
      </c>
      <c r="C330" s="76" t="e">
        <f t="shared" si="20"/>
        <v>#N/A</v>
      </c>
      <c r="D330" s="76" t="e">
        <f t="shared" si="21"/>
        <v>#N/A</v>
      </c>
      <c r="E330" s="77" t="e">
        <f t="shared" si="22"/>
        <v>#N/A</v>
      </c>
      <c r="F330" s="81"/>
      <c r="H330" s="54"/>
      <c r="I330" s="53">
        <f t="shared" si="23"/>
        <v>0</v>
      </c>
      <c r="J330" s="53">
        <f>'事業所名を入力してください！'!$F350</f>
        <v>0</v>
      </c>
      <c r="K330" s="53">
        <f>IF(OR('事業所名を入力してください！'!$B350="管理者",'事業所名を入力してください！'!$B350="サービス管理責任者"),0,'事業所名を入力してください！'!$AN350)</f>
        <v>0</v>
      </c>
    </row>
    <row r="331" spans="2:11">
      <c r="B331" s="75">
        <v>329</v>
      </c>
      <c r="C331" s="76" t="e">
        <f t="shared" si="20"/>
        <v>#N/A</v>
      </c>
      <c r="D331" s="76" t="e">
        <f t="shared" si="21"/>
        <v>#N/A</v>
      </c>
      <c r="E331" s="77" t="e">
        <f t="shared" si="22"/>
        <v>#N/A</v>
      </c>
      <c r="F331" s="81"/>
      <c r="H331" s="54"/>
      <c r="I331" s="53">
        <f t="shared" si="23"/>
        <v>0</v>
      </c>
      <c r="J331" s="53">
        <f>'事業所名を入力してください！'!$F351</f>
        <v>0</v>
      </c>
      <c r="K331" s="53">
        <f>IF(OR('事業所名を入力してください！'!$B351="管理者",'事業所名を入力してください！'!$B351="サービス管理責任者"),0,'事業所名を入力してください！'!$AN351)</f>
        <v>0</v>
      </c>
    </row>
    <row r="332" spans="2:11">
      <c r="B332" s="75">
        <v>330</v>
      </c>
      <c r="C332" s="76" t="e">
        <f t="shared" si="20"/>
        <v>#N/A</v>
      </c>
      <c r="D332" s="76" t="e">
        <f t="shared" si="21"/>
        <v>#N/A</v>
      </c>
      <c r="E332" s="77" t="e">
        <f t="shared" si="22"/>
        <v>#N/A</v>
      </c>
      <c r="F332" s="81"/>
      <c r="H332" s="54"/>
      <c r="I332" s="53">
        <f t="shared" si="23"/>
        <v>0</v>
      </c>
      <c r="J332" s="53">
        <f>'事業所名を入力してください！'!$F352</f>
        <v>0</v>
      </c>
      <c r="K332" s="53">
        <f>IF(OR('事業所名を入力してください！'!$B352="管理者",'事業所名を入力してください！'!$B352="サービス管理責任者"),0,'事業所名を入力してください！'!$AN352)</f>
        <v>0</v>
      </c>
    </row>
    <row r="333" spans="2:11">
      <c r="B333" s="75">
        <v>331</v>
      </c>
      <c r="C333" s="76" t="e">
        <f t="shared" si="20"/>
        <v>#N/A</v>
      </c>
      <c r="D333" s="76" t="e">
        <f t="shared" si="21"/>
        <v>#N/A</v>
      </c>
      <c r="E333" s="77" t="e">
        <f t="shared" si="22"/>
        <v>#N/A</v>
      </c>
      <c r="F333" s="81"/>
      <c r="H333" s="54"/>
      <c r="I333" s="53">
        <f t="shared" si="23"/>
        <v>0</v>
      </c>
      <c r="J333" s="53">
        <f>'事業所名を入力してください！'!$F353</f>
        <v>0</v>
      </c>
      <c r="K333" s="53">
        <f>IF(OR('事業所名を入力してください！'!$B353="管理者",'事業所名を入力してください！'!$B353="サービス管理責任者"),0,'事業所名を入力してください！'!$AN353)</f>
        <v>0</v>
      </c>
    </row>
    <row r="334" spans="2:11">
      <c r="B334" s="75">
        <v>332</v>
      </c>
      <c r="C334" s="76" t="e">
        <f t="shared" si="20"/>
        <v>#N/A</v>
      </c>
      <c r="D334" s="76" t="e">
        <f t="shared" si="21"/>
        <v>#N/A</v>
      </c>
      <c r="E334" s="77" t="e">
        <f t="shared" si="22"/>
        <v>#N/A</v>
      </c>
      <c r="F334" s="81"/>
      <c r="H334" s="54"/>
      <c r="I334" s="53">
        <f t="shared" si="23"/>
        <v>0</v>
      </c>
      <c r="J334" s="53">
        <f>'事業所名を入力してください！'!$F354</f>
        <v>0</v>
      </c>
      <c r="K334" s="53">
        <f>IF(OR('事業所名を入力してください！'!$B354="管理者",'事業所名を入力してください！'!$B354="サービス管理責任者"),0,'事業所名を入力してください！'!$AN354)</f>
        <v>0</v>
      </c>
    </row>
    <row r="335" spans="2:11">
      <c r="B335" s="75">
        <v>333</v>
      </c>
      <c r="C335" s="76" t="e">
        <f t="shared" si="20"/>
        <v>#N/A</v>
      </c>
      <c r="D335" s="76" t="e">
        <f t="shared" si="21"/>
        <v>#N/A</v>
      </c>
      <c r="E335" s="77" t="e">
        <f t="shared" si="22"/>
        <v>#N/A</v>
      </c>
      <c r="F335" s="81"/>
      <c r="H335" s="54"/>
      <c r="I335" s="53">
        <f t="shared" si="23"/>
        <v>0</v>
      </c>
      <c r="J335" s="53">
        <f>'事業所名を入力してください！'!$F355</f>
        <v>0</v>
      </c>
      <c r="K335" s="53">
        <f>IF(OR('事業所名を入力してください！'!$B355="管理者",'事業所名を入力してください！'!$B355="サービス管理責任者"),0,'事業所名を入力してください！'!$AN355)</f>
        <v>0</v>
      </c>
    </row>
    <row r="336" spans="2:11">
      <c r="B336" s="75">
        <v>334</v>
      </c>
      <c r="C336" s="76" t="e">
        <f t="shared" si="20"/>
        <v>#N/A</v>
      </c>
      <c r="D336" s="76" t="e">
        <f t="shared" si="21"/>
        <v>#N/A</v>
      </c>
      <c r="E336" s="77" t="e">
        <f t="shared" si="22"/>
        <v>#N/A</v>
      </c>
      <c r="F336" s="81"/>
      <c r="H336" s="54"/>
      <c r="I336" s="53">
        <f t="shared" si="23"/>
        <v>0</v>
      </c>
      <c r="J336" s="53">
        <f>'事業所名を入力してください！'!$F356</f>
        <v>0</v>
      </c>
      <c r="K336" s="53">
        <f>IF(OR('事業所名を入力してください！'!$B356="管理者",'事業所名を入力してください！'!$B356="サービス管理責任者"),0,'事業所名を入力してください！'!$AN356)</f>
        <v>0</v>
      </c>
    </row>
    <row r="337" spans="2:11">
      <c r="B337" s="75">
        <v>335</v>
      </c>
      <c r="C337" s="76" t="e">
        <f t="shared" si="20"/>
        <v>#N/A</v>
      </c>
      <c r="D337" s="76" t="e">
        <f t="shared" si="21"/>
        <v>#N/A</v>
      </c>
      <c r="E337" s="77" t="e">
        <f t="shared" si="22"/>
        <v>#N/A</v>
      </c>
      <c r="F337" s="81"/>
      <c r="H337" s="54"/>
      <c r="I337" s="53">
        <f t="shared" si="23"/>
        <v>0</v>
      </c>
      <c r="J337" s="53">
        <f>'事業所名を入力してください！'!$F357</f>
        <v>0</v>
      </c>
      <c r="K337" s="53">
        <f>IF(OR('事業所名を入力してください！'!$B357="管理者",'事業所名を入力してください！'!$B357="サービス管理責任者"),0,'事業所名を入力してください！'!$AN357)</f>
        <v>0</v>
      </c>
    </row>
    <row r="338" spans="2:11">
      <c r="B338" s="75">
        <v>336</v>
      </c>
      <c r="C338" s="76" t="e">
        <f t="shared" si="20"/>
        <v>#N/A</v>
      </c>
      <c r="D338" s="76" t="e">
        <f t="shared" si="21"/>
        <v>#N/A</v>
      </c>
      <c r="E338" s="77" t="e">
        <f t="shared" si="22"/>
        <v>#N/A</v>
      </c>
      <c r="F338" s="81"/>
      <c r="H338" s="54"/>
      <c r="I338" s="53">
        <f t="shared" si="23"/>
        <v>0</v>
      </c>
      <c r="J338" s="53">
        <f>'事業所名を入力してください！'!$F358</f>
        <v>0</v>
      </c>
      <c r="K338" s="53">
        <f>IF(OR('事業所名を入力してください！'!$B358="管理者",'事業所名を入力してください！'!$B358="サービス管理責任者"),0,'事業所名を入力してください！'!$AN358)</f>
        <v>0</v>
      </c>
    </row>
    <row r="339" spans="2:11">
      <c r="B339" s="75">
        <v>337</v>
      </c>
      <c r="C339" s="76" t="e">
        <f t="shared" si="20"/>
        <v>#N/A</v>
      </c>
      <c r="D339" s="76" t="e">
        <f t="shared" si="21"/>
        <v>#N/A</v>
      </c>
      <c r="E339" s="77" t="e">
        <f t="shared" si="22"/>
        <v>#N/A</v>
      </c>
      <c r="F339" s="81"/>
      <c r="H339" s="54"/>
      <c r="I339" s="53">
        <f t="shared" si="23"/>
        <v>0</v>
      </c>
      <c r="J339" s="53">
        <f>'事業所名を入力してください！'!$F359</f>
        <v>0</v>
      </c>
      <c r="K339" s="53">
        <f>IF(OR('事業所名を入力してください！'!$B359="管理者",'事業所名を入力してください！'!$B359="サービス管理責任者"),0,'事業所名を入力してください！'!$AN359)</f>
        <v>0</v>
      </c>
    </row>
    <row r="340" spans="2:11">
      <c r="B340" s="75">
        <v>338</v>
      </c>
      <c r="C340" s="76" t="e">
        <f t="shared" si="20"/>
        <v>#N/A</v>
      </c>
      <c r="D340" s="76" t="e">
        <f t="shared" si="21"/>
        <v>#N/A</v>
      </c>
      <c r="E340" s="77" t="e">
        <f t="shared" si="22"/>
        <v>#N/A</v>
      </c>
      <c r="F340" s="81"/>
      <c r="H340" s="54"/>
      <c r="I340" s="53">
        <f t="shared" si="23"/>
        <v>0</v>
      </c>
      <c r="J340" s="53">
        <f>'事業所名を入力してください！'!$F360</f>
        <v>0</v>
      </c>
      <c r="K340" s="53">
        <f>IF(OR('事業所名を入力してください！'!$B360="管理者",'事業所名を入力してください！'!$B360="サービス管理責任者"),0,'事業所名を入力してください！'!$AN360)</f>
        <v>0</v>
      </c>
    </row>
    <row r="341" spans="2:11">
      <c r="B341" s="75">
        <v>339</v>
      </c>
      <c r="C341" s="76" t="e">
        <f t="shared" si="20"/>
        <v>#N/A</v>
      </c>
      <c r="D341" s="76" t="e">
        <f t="shared" si="21"/>
        <v>#N/A</v>
      </c>
      <c r="E341" s="77" t="e">
        <f t="shared" si="22"/>
        <v>#N/A</v>
      </c>
      <c r="F341" s="81"/>
      <c r="H341" s="54"/>
      <c r="I341" s="53">
        <f t="shared" si="23"/>
        <v>0</v>
      </c>
      <c r="J341" s="53">
        <f>'事業所名を入力してください！'!$F361</f>
        <v>0</v>
      </c>
      <c r="K341" s="53">
        <f>IF(OR('事業所名を入力してください！'!$B361="管理者",'事業所名を入力してください！'!$B361="サービス管理責任者"),0,'事業所名を入力してください！'!$AN361)</f>
        <v>0</v>
      </c>
    </row>
    <row r="342" spans="2:11">
      <c r="B342" s="75">
        <v>340</v>
      </c>
      <c r="C342" s="76" t="e">
        <f t="shared" si="20"/>
        <v>#N/A</v>
      </c>
      <c r="D342" s="76" t="e">
        <f t="shared" si="21"/>
        <v>#N/A</v>
      </c>
      <c r="E342" s="77" t="e">
        <f t="shared" si="22"/>
        <v>#N/A</v>
      </c>
      <c r="F342" s="81"/>
      <c r="H342" s="54"/>
      <c r="I342" s="53">
        <f t="shared" si="23"/>
        <v>0</v>
      </c>
      <c r="J342" s="53">
        <f>'事業所名を入力してください！'!$F362</f>
        <v>0</v>
      </c>
      <c r="K342" s="53">
        <f>IF(OR('事業所名を入力してください！'!$B362="管理者",'事業所名を入力してください！'!$B362="サービス管理責任者"),0,'事業所名を入力してください！'!$AN362)</f>
        <v>0</v>
      </c>
    </row>
    <row r="343" spans="2:11">
      <c r="B343" s="75">
        <v>341</v>
      </c>
      <c r="C343" s="76" t="e">
        <f t="shared" si="20"/>
        <v>#N/A</v>
      </c>
      <c r="D343" s="76" t="e">
        <f t="shared" si="21"/>
        <v>#N/A</v>
      </c>
      <c r="E343" s="77" t="e">
        <f t="shared" si="22"/>
        <v>#N/A</v>
      </c>
      <c r="F343" s="81"/>
      <c r="H343" s="54"/>
      <c r="I343" s="53">
        <f t="shared" si="23"/>
        <v>0</v>
      </c>
      <c r="J343" s="53">
        <f>'事業所名を入力してください！'!$F363</f>
        <v>0</v>
      </c>
      <c r="K343" s="53">
        <f>IF(OR('事業所名を入力してください！'!$B363="管理者",'事業所名を入力してください！'!$B363="サービス管理責任者"),0,'事業所名を入力してください！'!$AN363)</f>
        <v>0</v>
      </c>
    </row>
    <row r="344" spans="2:11">
      <c r="B344" s="75">
        <v>342</v>
      </c>
      <c r="C344" s="76" t="e">
        <f t="shared" si="20"/>
        <v>#N/A</v>
      </c>
      <c r="D344" s="76" t="e">
        <f t="shared" si="21"/>
        <v>#N/A</v>
      </c>
      <c r="E344" s="77" t="e">
        <f t="shared" si="22"/>
        <v>#N/A</v>
      </c>
      <c r="F344" s="81"/>
      <c r="H344" s="54"/>
      <c r="I344" s="53">
        <f t="shared" si="23"/>
        <v>0</v>
      </c>
      <c r="J344" s="53">
        <f>'事業所名を入力してください！'!$F364</f>
        <v>0</v>
      </c>
      <c r="K344" s="53">
        <f>IF(OR('事業所名を入力してください！'!$B364="管理者",'事業所名を入力してください！'!$B364="サービス管理責任者"),0,'事業所名を入力してください！'!$AN364)</f>
        <v>0</v>
      </c>
    </row>
    <row r="345" spans="2:11">
      <c r="B345" s="75">
        <v>343</v>
      </c>
      <c r="C345" s="76" t="e">
        <f t="shared" si="20"/>
        <v>#N/A</v>
      </c>
      <c r="D345" s="76" t="e">
        <f t="shared" si="21"/>
        <v>#N/A</v>
      </c>
      <c r="E345" s="77" t="e">
        <f t="shared" si="22"/>
        <v>#N/A</v>
      </c>
      <c r="F345" s="81"/>
      <c r="H345" s="54"/>
      <c r="I345" s="53">
        <f t="shared" si="23"/>
        <v>0</v>
      </c>
      <c r="J345" s="53">
        <f>'事業所名を入力してください！'!$F365</f>
        <v>0</v>
      </c>
      <c r="K345" s="53">
        <f>IF(OR('事業所名を入力してください！'!$B365="管理者",'事業所名を入力してください！'!$B365="サービス管理責任者"),0,'事業所名を入力してください！'!$AN365)</f>
        <v>0</v>
      </c>
    </row>
    <row r="346" spans="2:11">
      <c r="B346" s="75">
        <v>344</v>
      </c>
      <c r="C346" s="76" t="e">
        <f t="shared" si="20"/>
        <v>#N/A</v>
      </c>
      <c r="D346" s="76" t="e">
        <f t="shared" si="21"/>
        <v>#N/A</v>
      </c>
      <c r="E346" s="77" t="e">
        <f t="shared" si="22"/>
        <v>#N/A</v>
      </c>
      <c r="F346" s="81"/>
      <c r="H346" s="54"/>
      <c r="I346" s="53">
        <f t="shared" si="23"/>
        <v>0</v>
      </c>
      <c r="J346" s="53">
        <f>'事業所名を入力してください！'!$F366</f>
        <v>0</v>
      </c>
      <c r="K346" s="53">
        <f>IF(OR('事業所名を入力してください！'!$B366="管理者",'事業所名を入力してください！'!$B366="サービス管理責任者"),0,'事業所名を入力してください！'!$AN366)</f>
        <v>0</v>
      </c>
    </row>
    <row r="347" spans="2:11">
      <c r="B347" s="75">
        <v>345</v>
      </c>
      <c r="C347" s="76" t="e">
        <f t="shared" si="20"/>
        <v>#N/A</v>
      </c>
      <c r="D347" s="76" t="e">
        <f t="shared" si="21"/>
        <v>#N/A</v>
      </c>
      <c r="E347" s="77" t="e">
        <f t="shared" si="22"/>
        <v>#N/A</v>
      </c>
      <c r="F347" s="81"/>
      <c r="H347" s="54"/>
      <c r="I347" s="53">
        <f t="shared" si="23"/>
        <v>0</v>
      </c>
      <c r="J347" s="53">
        <f>'事業所名を入力してください！'!$F367</f>
        <v>0</v>
      </c>
      <c r="K347" s="53">
        <f>IF(OR('事業所名を入力してください！'!$B367="管理者",'事業所名を入力してください！'!$B367="サービス管理責任者"),0,'事業所名を入力してください！'!$AN367)</f>
        <v>0</v>
      </c>
    </row>
    <row r="348" spans="2:11">
      <c r="B348" s="75">
        <v>346</v>
      </c>
      <c r="C348" s="76" t="e">
        <f t="shared" si="20"/>
        <v>#N/A</v>
      </c>
      <c r="D348" s="76" t="e">
        <f t="shared" si="21"/>
        <v>#N/A</v>
      </c>
      <c r="E348" s="77" t="e">
        <f t="shared" si="22"/>
        <v>#N/A</v>
      </c>
      <c r="F348" s="81"/>
      <c r="H348" s="54"/>
      <c r="I348" s="53">
        <f t="shared" si="23"/>
        <v>0</v>
      </c>
      <c r="J348" s="53">
        <f>'事業所名を入力してください！'!$F368</f>
        <v>0</v>
      </c>
      <c r="K348" s="53">
        <f>IF(OR('事業所名を入力してください！'!$B368="管理者",'事業所名を入力してください！'!$B368="サービス管理責任者"),0,'事業所名を入力してください！'!$AN368)</f>
        <v>0</v>
      </c>
    </row>
    <row r="349" spans="2:11">
      <c r="B349" s="75">
        <v>347</v>
      </c>
      <c r="C349" s="76" t="e">
        <f t="shared" si="20"/>
        <v>#N/A</v>
      </c>
      <c r="D349" s="76" t="e">
        <f t="shared" si="21"/>
        <v>#N/A</v>
      </c>
      <c r="E349" s="77" t="e">
        <f t="shared" si="22"/>
        <v>#N/A</v>
      </c>
      <c r="F349" s="81"/>
      <c r="H349" s="54"/>
      <c r="I349" s="53">
        <f t="shared" si="23"/>
        <v>0</v>
      </c>
      <c r="J349" s="53">
        <f>'事業所名を入力してください！'!$F369</f>
        <v>0</v>
      </c>
      <c r="K349" s="53">
        <f>IF(OR('事業所名を入力してください！'!$B369="管理者",'事業所名を入力してください！'!$B369="サービス管理責任者"),0,'事業所名を入力してください！'!$AN369)</f>
        <v>0</v>
      </c>
    </row>
    <row r="350" spans="2:11">
      <c r="B350" s="75">
        <v>348</v>
      </c>
      <c r="C350" s="76" t="e">
        <f t="shared" si="20"/>
        <v>#N/A</v>
      </c>
      <c r="D350" s="76" t="e">
        <f t="shared" si="21"/>
        <v>#N/A</v>
      </c>
      <c r="E350" s="77" t="e">
        <f t="shared" si="22"/>
        <v>#N/A</v>
      </c>
      <c r="F350" s="81"/>
      <c r="H350" s="54"/>
      <c r="I350" s="53">
        <f t="shared" si="23"/>
        <v>0</v>
      </c>
      <c r="J350" s="53">
        <f>'事業所名を入力してください！'!$F370</f>
        <v>0</v>
      </c>
      <c r="K350" s="53">
        <f>IF(OR('事業所名を入力してください！'!$B370="管理者",'事業所名を入力してください！'!$B370="サービス管理責任者"),0,'事業所名を入力してください！'!$AN370)</f>
        <v>0</v>
      </c>
    </row>
    <row r="351" spans="2:11">
      <c r="B351" s="75">
        <v>349</v>
      </c>
      <c r="C351" s="76" t="e">
        <f t="shared" si="20"/>
        <v>#N/A</v>
      </c>
      <c r="D351" s="76" t="e">
        <f t="shared" si="21"/>
        <v>#N/A</v>
      </c>
      <c r="E351" s="77" t="e">
        <f t="shared" si="22"/>
        <v>#N/A</v>
      </c>
      <c r="F351" s="81"/>
      <c r="H351" s="54"/>
      <c r="I351" s="53">
        <f t="shared" si="23"/>
        <v>0</v>
      </c>
      <c r="J351" s="53">
        <f>'事業所名を入力してください！'!$F371</f>
        <v>0</v>
      </c>
      <c r="K351" s="53">
        <f>IF(OR('事業所名を入力してください！'!$B371="管理者",'事業所名を入力してください！'!$B371="サービス管理責任者"),0,'事業所名を入力してください！'!$AN371)</f>
        <v>0</v>
      </c>
    </row>
    <row r="352" spans="2:11">
      <c r="B352" s="75">
        <v>350</v>
      </c>
      <c r="C352" s="76" t="e">
        <f t="shared" si="20"/>
        <v>#N/A</v>
      </c>
      <c r="D352" s="76" t="e">
        <f t="shared" si="21"/>
        <v>#N/A</v>
      </c>
      <c r="E352" s="77" t="e">
        <f t="shared" si="22"/>
        <v>#N/A</v>
      </c>
      <c r="F352" s="81"/>
      <c r="H352" s="54"/>
      <c r="I352" s="53">
        <f t="shared" si="23"/>
        <v>0</v>
      </c>
      <c r="J352" s="53">
        <f>'事業所名を入力してください！'!$F372</f>
        <v>0</v>
      </c>
      <c r="K352" s="53">
        <f>IF(OR('事業所名を入力してください！'!$B372="管理者",'事業所名を入力してください！'!$B372="サービス管理責任者"),0,'事業所名を入力してください！'!$AN372)</f>
        <v>0</v>
      </c>
    </row>
    <row r="353" spans="2:11">
      <c r="B353" s="75">
        <v>351</v>
      </c>
      <c r="C353" s="76" t="e">
        <f t="shared" si="20"/>
        <v>#N/A</v>
      </c>
      <c r="D353" s="76" t="e">
        <f t="shared" si="21"/>
        <v>#N/A</v>
      </c>
      <c r="E353" s="77" t="e">
        <f t="shared" si="22"/>
        <v>#N/A</v>
      </c>
      <c r="F353" s="81"/>
      <c r="H353" s="54"/>
      <c r="I353" s="53">
        <f t="shared" si="23"/>
        <v>0</v>
      </c>
      <c r="J353" s="53">
        <f>'事業所名を入力してください！'!$F373</f>
        <v>0</v>
      </c>
      <c r="K353" s="53">
        <f>IF(OR('事業所名を入力してください！'!$B373="管理者",'事業所名を入力してください！'!$B373="サービス管理責任者"),0,'事業所名を入力してください！'!$AN373)</f>
        <v>0</v>
      </c>
    </row>
    <row r="354" spans="2:11">
      <c r="B354" s="75">
        <v>352</v>
      </c>
      <c r="C354" s="76" t="e">
        <f t="shared" si="20"/>
        <v>#N/A</v>
      </c>
      <c r="D354" s="76" t="e">
        <f t="shared" si="21"/>
        <v>#N/A</v>
      </c>
      <c r="E354" s="77" t="e">
        <f t="shared" si="22"/>
        <v>#N/A</v>
      </c>
      <c r="F354" s="81"/>
      <c r="H354" s="54"/>
      <c r="I354" s="53">
        <f t="shared" si="23"/>
        <v>0</v>
      </c>
      <c r="J354" s="53">
        <f>'事業所名を入力してください！'!$F374</f>
        <v>0</v>
      </c>
      <c r="K354" s="53">
        <f>IF(OR('事業所名を入力してください！'!$B374="管理者",'事業所名を入力してください！'!$B374="サービス管理責任者"),0,'事業所名を入力してください！'!$AN374)</f>
        <v>0</v>
      </c>
    </row>
    <row r="355" spans="2:11">
      <c r="B355" s="75">
        <v>353</v>
      </c>
      <c r="C355" s="76" t="e">
        <f t="shared" si="20"/>
        <v>#N/A</v>
      </c>
      <c r="D355" s="76" t="e">
        <f t="shared" si="21"/>
        <v>#N/A</v>
      </c>
      <c r="E355" s="77" t="e">
        <f t="shared" si="22"/>
        <v>#N/A</v>
      </c>
      <c r="F355" s="81"/>
      <c r="H355" s="54"/>
      <c r="I355" s="53">
        <f t="shared" si="23"/>
        <v>0</v>
      </c>
      <c r="J355" s="53">
        <f>'事業所名を入力してください！'!$F375</f>
        <v>0</v>
      </c>
      <c r="K355" s="53">
        <f>IF(OR('事業所名を入力してください！'!$B375="管理者",'事業所名を入力してください！'!$B375="サービス管理責任者"),0,'事業所名を入力してください！'!$AN375)</f>
        <v>0</v>
      </c>
    </row>
    <row r="356" spans="2:11">
      <c r="B356" s="75">
        <v>354</v>
      </c>
      <c r="C356" s="76" t="e">
        <f t="shared" si="20"/>
        <v>#N/A</v>
      </c>
      <c r="D356" s="76" t="e">
        <f t="shared" si="21"/>
        <v>#N/A</v>
      </c>
      <c r="E356" s="77" t="e">
        <f t="shared" si="22"/>
        <v>#N/A</v>
      </c>
      <c r="F356" s="81"/>
      <c r="H356" s="54"/>
      <c r="I356" s="53">
        <f t="shared" si="23"/>
        <v>0</v>
      </c>
      <c r="J356" s="53">
        <f>'事業所名を入力してください！'!$F376</f>
        <v>0</v>
      </c>
      <c r="K356" s="53">
        <f>IF(OR('事業所名を入力してください！'!$B376="管理者",'事業所名を入力してください！'!$B376="サービス管理責任者"),0,'事業所名を入力してください！'!$AN376)</f>
        <v>0</v>
      </c>
    </row>
    <row r="357" spans="2:11">
      <c r="B357" s="75">
        <v>355</v>
      </c>
      <c r="C357" s="76" t="e">
        <f t="shared" si="20"/>
        <v>#N/A</v>
      </c>
      <c r="D357" s="76" t="e">
        <f t="shared" si="21"/>
        <v>#N/A</v>
      </c>
      <c r="E357" s="77" t="e">
        <f t="shared" si="22"/>
        <v>#N/A</v>
      </c>
      <c r="F357" s="81"/>
      <c r="H357" s="54"/>
      <c r="I357" s="53">
        <f t="shared" si="23"/>
        <v>0</v>
      </c>
      <c r="J357" s="53">
        <f>'事業所名を入力してください！'!$F377</f>
        <v>0</v>
      </c>
      <c r="K357" s="53">
        <f>IF(OR('事業所名を入力してください！'!$B377="管理者",'事業所名を入力してください！'!$B377="サービス管理責任者"),0,'事業所名を入力してください！'!$AN377)</f>
        <v>0</v>
      </c>
    </row>
    <row r="358" spans="2:11">
      <c r="B358" s="75">
        <v>356</v>
      </c>
      <c r="C358" s="76" t="e">
        <f t="shared" si="20"/>
        <v>#N/A</v>
      </c>
      <c r="D358" s="76" t="e">
        <f t="shared" si="21"/>
        <v>#N/A</v>
      </c>
      <c r="E358" s="77" t="e">
        <f t="shared" si="22"/>
        <v>#N/A</v>
      </c>
      <c r="F358" s="81"/>
      <c r="H358" s="54"/>
      <c r="I358" s="53">
        <f t="shared" si="23"/>
        <v>0</v>
      </c>
      <c r="J358" s="53">
        <f>'事業所名を入力してください！'!$F378</f>
        <v>0</v>
      </c>
      <c r="K358" s="53">
        <f>IF(OR('事業所名を入力してください！'!$B378="管理者",'事業所名を入力してください！'!$B378="サービス管理責任者"),0,'事業所名を入力してください！'!$AN378)</f>
        <v>0</v>
      </c>
    </row>
    <row r="359" spans="2:11">
      <c r="B359" s="75">
        <v>357</v>
      </c>
      <c r="C359" s="76" t="e">
        <f t="shared" si="20"/>
        <v>#N/A</v>
      </c>
      <c r="D359" s="76" t="e">
        <f t="shared" si="21"/>
        <v>#N/A</v>
      </c>
      <c r="E359" s="77" t="e">
        <f t="shared" si="22"/>
        <v>#N/A</v>
      </c>
      <c r="F359" s="81"/>
      <c r="H359" s="54"/>
      <c r="I359" s="53">
        <f t="shared" si="23"/>
        <v>0</v>
      </c>
      <c r="J359" s="53">
        <f>'事業所名を入力してください！'!$F379</f>
        <v>0</v>
      </c>
      <c r="K359" s="53">
        <f>IF(OR('事業所名を入力してください！'!$B379="管理者",'事業所名を入力してください！'!$B379="サービス管理責任者"),0,'事業所名を入力してください！'!$AN379)</f>
        <v>0</v>
      </c>
    </row>
    <row r="360" spans="2:11">
      <c r="B360" s="75">
        <v>358</v>
      </c>
      <c r="C360" s="76" t="e">
        <f t="shared" si="20"/>
        <v>#N/A</v>
      </c>
      <c r="D360" s="76" t="e">
        <f t="shared" si="21"/>
        <v>#N/A</v>
      </c>
      <c r="E360" s="77" t="e">
        <f t="shared" si="22"/>
        <v>#N/A</v>
      </c>
      <c r="F360" s="81"/>
      <c r="H360" s="54"/>
      <c r="I360" s="53">
        <f t="shared" si="23"/>
        <v>0</v>
      </c>
      <c r="J360" s="53">
        <f>'事業所名を入力してください！'!$F380</f>
        <v>0</v>
      </c>
      <c r="K360" s="53">
        <f>IF(OR('事業所名を入力してください！'!$B380="管理者",'事業所名を入力してください！'!$B380="サービス管理責任者"),0,'事業所名を入力してください！'!$AN380)</f>
        <v>0</v>
      </c>
    </row>
    <row r="361" spans="2:11">
      <c r="B361" s="75">
        <v>359</v>
      </c>
      <c r="C361" s="76" t="e">
        <f t="shared" si="20"/>
        <v>#N/A</v>
      </c>
      <c r="D361" s="76" t="e">
        <f t="shared" si="21"/>
        <v>#N/A</v>
      </c>
      <c r="E361" s="77" t="e">
        <f t="shared" si="22"/>
        <v>#N/A</v>
      </c>
      <c r="F361" s="81"/>
      <c r="H361" s="54"/>
      <c r="I361" s="53">
        <f t="shared" si="23"/>
        <v>0</v>
      </c>
      <c r="J361" s="53">
        <f>'事業所名を入力してください！'!$F381</f>
        <v>0</v>
      </c>
      <c r="K361" s="53">
        <f>IF(OR('事業所名を入力してください！'!$B381="管理者",'事業所名を入力してください！'!$B381="サービス管理責任者"),0,'事業所名を入力してください！'!$AN381)</f>
        <v>0</v>
      </c>
    </row>
    <row r="362" spans="2:11">
      <c r="B362" s="75">
        <v>360</v>
      </c>
      <c r="C362" s="76" t="e">
        <f t="shared" si="20"/>
        <v>#N/A</v>
      </c>
      <c r="D362" s="76" t="e">
        <f t="shared" si="21"/>
        <v>#N/A</v>
      </c>
      <c r="E362" s="77" t="e">
        <f t="shared" si="22"/>
        <v>#N/A</v>
      </c>
      <c r="F362" s="81"/>
      <c r="H362" s="54"/>
      <c r="I362" s="53">
        <f t="shared" si="23"/>
        <v>0</v>
      </c>
      <c r="J362" s="53">
        <f>'事業所名を入力してください！'!$F382</f>
        <v>0</v>
      </c>
      <c r="K362" s="53">
        <f>IF(OR('事業所名を入力してください！'!$B382="管理者",'事業所名を入力してください！'!$B382="サービス管理責任者"),0,'事業所名を入力してください！'!$AN382)</f>
        <v>0</v>
      </c>
    </row>
    <row r="363" spans="2:11">
      <c r="B363" s="75">
        <v>361</v>
      </c>
      <c r="C363" s="76" t="e">
        <f t="shared" si="20"/>
        <v>#N/A</v>
      </c>
      <c r="D363" s="76" t="e">
        <f t="shared" si="21"/>
        <v>#N/A</v>
      </c>
      <c r="E363" s="77" t="e">
        <f t="shared" si="22"/>
        <v>#N/A</v>
      </c>
      <c r="F363" s="81"/>
      <c r="H363" s="54"/>
      <c r="I363" s="53">
        <f t="shared" si="23"/>
        <v>0</v>
      </c>
      <c r="J363" s="53">
        <f>'事業所名を入力してください！'!$F383</f>
        <v>0</v>
      </c>
      <c r="K363" s="53">
        <f>IF(OR('事業所名を入力してください！'!$B383="管理者",'事業所名を入力してください！'!$B383="サービス管理責任者"),0,'事業所名を入力してください！'!$AN383)</f>
        <v>0</v>
      </c>
    </row>
    <row r="364" spans="2:11">
      <c r="B364" s="75">
        <v>362</v>
      </c>
      <c r="C364" s="76" t="e">
        <f t="shared" si="20"/>
        <v>#N/A</v>
      </c>
      <c r="D364" s="76" t="e">
        <f t="shared" si="21"/>
        <v>#N/A</v>
      </c>
      <c r="E364" s="77" t="e">
        <f t="shared" si="22"/>
        <v>#N/A</v>
      </c>
      <c r="F364" s="81"/>
      <c r="H364" s="54"/>
      <c r="I364" s="53">
        <f t="shared" si="23"/>
        <v>0</v>
      </c>
      <c r="J364" s="53">
        <f>'事業所名を入力してください！'!$F384</f>
        <v>0</v>
      </c>
      <c r="K364" s="53">
        <f>IF(OR('事業所名を入力してください！'!$B384="管理者",'事業所名を入力してください！'!$B384="サービス管理責任者"),0,'事業所名を入力してください！'!$AN384)</f>
        <v>0</v>
      </c>
    </row>
    <row r="365" spans="2:11">
      <c r="B365" s="75">
        <v>363</v>
      </c>
      <c r="C365" s="76" t="e">
        <f t="shared" si="20"/>
        <v>#N/A</v>
      </c>
      <c r="D365" s="76" t="e">
        <f t="shared" si="21"/>
        <v>#N/A</v>
      </c>
      <c r="E365" s="77" t="e">
        <f t="shared" si="22"/>
        <v>#N/A</v>
      </c>
      <c r="F365" s="81"/>
      <c r="H365" s="54"/>
      <c r="I365" s="53">
        <f t="shared" si="23"/>
        <v>0</v>
      </c>
      <c r="J365" s="53">
        <f>'事業所名を入力してください！'!$F385</f>
        <v>0</v>
      </c>
      <c r="K365" s="53">
        <f>IF(OR('事業所名を入力してください！'!$B385="管理者",'事業所名を入力してください！'!$B385="サービス管理責任者"),0,'事業所名を入力してください！'!$AN385)</f>
        <v>0</v>
      </c>
    </row>
    <row r="366" spans="2:11">
      <c r="B366" s="75">
        <v>364</v>
      </c>
      <c r="C366" s="76" t="e">
        <f t="shared" si="20"/>
        <v>#N/A</v>
      </c>
      <c r="D366" s="76" t="e">
        <f t="shared" si="21"/>
        <v>#N/A</v>
      </c>
      <c r="E366" s="77" t="e">
        <f t="shared" si="22"/>
        <v>#N/A</v>
      </c>
      <c r="F366" s="81"/>
      <c r="H366" s="54"/>
      <c r="I366" s="53">
        <f t="shared" si="23"/>
        <v>0</v>
      </c>
      <c r="J366" s="53">
        <f>'事業所名を入力してください！'!$F386</f>
        <v>0</v>
      </c>
      <c r="K366" s="53">
        <f>IF(OR('事業所名を入力してください！'!$B386="管理者",'事業所名を入力してください！'!$B386="サービス管理責任者"),0,'事業所名を入力してください！'!$AN386)</f>
        <v>0</v>
      </c>
    </row>
    <row r="367" spans="2:11">
      <c r="B367" s="75">
        <v>365</v>
      </c>
      <c r="C367" s="76" t="e">
        <f t="shared" si="20"/>
        <v>#N/A</v>
      </c>
      <c r="D367" s="76" t="e">
        <f t="shared" si="21"/>
        <v>#N/A</v>
      </c>
      <c r="E367" s="77" t="e">
        <f t="shared" si="22"/>
        <v>#N/A</v>
      </c>
      <c r="F367" s="81"/>
      <c r="H367" s="54"/>
      <c r="I367" s="53">
        <f t="shared" si="23"/>
        <v>0</v>
      </c>
      <c r="J367" s="53">
        <f>'事業所名を入力してください！'!$F387</f>
        <v>0</v>
      </c>
      <c r="K367" s="53">
        <f>IF(OR('事業所名を入力してください！'!$B387="管理者",'事業所名を入力してください！'!$B387="サービス管理責任者"),0,'事業所名を入力してください！'!$AN387)</f>
        <v>0</v>
      </c>
    </row>
    <row r="368" spans="2:11">
      <c r="B368" s="75">
        <v>366</v>
      </c>
      <c r="C368" s="76" t="e">
        <f t="shared" si="20"/>
        <v>#N/A</v>
      </c>
      <c r="D368" s="76" t="e">
        <f t="shared" si="21"/>
        <v>#N/A</v>
      </c>
      <c r="E368" s="77" t="e">
        <f t="shared" si="22"/>
        <v>#N/A</v>
      </c>
      <c r="F368" s="81"/>
      <c r="H368" s="54"/>
      <c r="I368" s="53">
        <f t="shared" si="23"/>
        <v>0</v>
      </c>
      <c r="J368" s="53">
        <f>'事業所名を入力してください！'!$F388</f>
        <v>0</v>
      </c>
      <c r="K368" s="53">
        <f>IF(OR('事業所名を入力してください！'!$B388="管理者",'事業所名を入力してください！'!$B388="サービス管理責任者"),0,'事業所名を入力してください！'!$AN388)</f>
        <v>0</v>
      </c>
    </row>
    <row r="369" spans="2:11">
      <c r="B369" s="75">
        <v>367</v>
      </c>
      <c r="C369" s="76" t="e">
        <f t="shared" si="20"/>
        <v>#N/A</v>
      </c>
      <c r="D369" s="76" t="e">
        <f t="shared" si="21"/>
        <v>#N/A</v>
      </c>
      <c r="E369" s="77" t="e">
        <f t="shared" si="22"/>
        <v>#N/A</v>
      </c>
      <c r="F369" s="81"/>
      <c r="H369" s="54"/>
      <c r="I369" s="53">
        <f t="shared" si="23"/>
        <v>0</v>
      </c>
      <c r="J369" s="53">
        <f>'事業所名を入力してください！'!$F389</f>
        <v>0</v>
      </c>
      <c r="K369" s="53">
        <f>IF(OR('事業所名を入力してください！'!$B389="管理者",'事業所名を入力してください！'!$B389="サービス管理責任者"),0,'事業所名を入力してください！'!$AN389)</f>
        <v>0</v>
      </c>
    </row>
    <row r="370" spans="2:11">
      <c r="B370" s="75">
        <v>368</v>
      </c>
      <c r="C370" s="76" t="e">
        <f t="shared" si="20"/>
        <v>#N/A</v>
      </c>
      <c r="D370" s="76" t="e">
        <f t="shared" si="21"/>
        <v>#N/A</v>
      </c>
      <c r="E370" s="77" t="e">
        <f t="shared" si="22"/>
        <v>#N/A</v>
      </c>
      <c r="F370" s="81"/>
      <c r="H370" s="54"/>
      <c r="I370" s="53">
        <f t="shared" si="23"/>
        <v>0</v>
      </c>
      <c r="J370" s="53">
        <f>'事業所名を入力してください！'!$F390</f>
        <v>0</v>
      </c>
      <c r="K370" s="53">
        <f>IF(OR('事業所名を入力してください！'!$B390="管理者",'事業所名を入力してください！'!$B390="サービス管理責任者"),0,'事業所名を入力してください！'!$AN390)</f>
        <v>0</v>
      </c>
    </row>
    <row r="371" spans="2:11">
      <c r="B371" s="75">
        <v>369</v>
      </c>
      <c r="C371" s="76" t="e">
        <f t="shared" si="20"/>
        <v>#N/A</v>
      </c>
      <c r="D371" s="76" t="e">
        <f t="shared" si="21"/>
        <v>#N/A</v>
      </c>
      <c r="E371" s="77" t="e">
        <f t="shared" si="22"/>
        <v>#N/A</v>
      </c>
      <c r="F371" s="81"/>
      <c r="H371" s="54"/>
      <c r="I371" s="53">
        <f t="shared" si="23"/>
        <v>0</v>
      </c>
      <c r="J371" s="53">
        <f>'事業所名を入力してください！'!$F391</f>
        <v>0</v>
      </c>
      <c r="K371" s="53">
        <f>IF(OR('事業所名を入力してください！'!$B391="管理者",'事業所名を入力してください！'!$B391="サービス管理責任者"),0,'事業所名を入力してください！'!$AN391)</f>
        <v>0</v>
      </c>
    </row>
    <row r="372" spans="2:11">
      <c r="B372" s="75">
        <v>370</v>
      </c>
      <c r="C372" s="76" t="e">
        <f t="shared" si="20"/>
        <v>#N/A</v>
      </c>
      <c r="D372" s="76" t="e">
        <f t="shared" si="21"/>
        <v>#N/A</v>
      </c>
      <c r="E372" s="77" t="e">
        <f t="shared" si="22"/>
        <v>#N/A</v>
      </c>
      <c r="F372" s="81"/>
      <c r="H372" s="54"/>
      <c r="I372" s="53">
        <f t="shared" si="23"/>
        <v>0</v>
      </c>
      <c r="J372" s="53">
        <f>'事業所名を入力してください！'!$F392</f>
        <v>0</v>
      </c>
      <c r="K372" s="53">
        <f>IF(OR('事業所名を入力してください！'!$B392="管理者",'事業所名を入力してください！'!$B392="サービス管理責任者"),0,'事業所名を入力してください！'!$AN392)</f>
        <v>0</v>
      </c>
    </row>
    <row r="373" spans="2:11">
      <c r="B373" s="75">
        <v>371</v>
      </c>
      <c r="C373" s="76" t="e">
        <f t="shared" si="20"/>
        <v>#N/A</v>
      </c>
      <c r="D373" s="76" t="e">
        <f t="shared" si="21"/>
        <v>#N/A</v>
      </c>
      <c r="E373" s="77" t="e">
        <f t="shared" si="22"/>
        <v>#N/A</v>
      </c>
      <c r="F373" s="81"/>
      <c r="H373" s="54"/>
      <c r="I373" s="53">
        <f t="shared" si="23"/>
        <v>0</v>
      </c>
      <c r="J373" s="53">
        <f>'事業所名を入力してください！'!$F393</f>
        <v>0</v>
      </c>
      <c r="K373" s="53">
        <f>IF(OR('事業所名を入力してください！'!$B393="管理者",'事業所名を入力してください！'!$B393="サービス管理責任者"),0,'事業所名を入力してください！'!$AN393)</f>
        <v>0</v>
      </c>
    </row>
    <row r="374" spans="2:11">
      <c r="B374" s="75">
        <v>372</v>
      </c>
      <c r="C374" s="76" t="e">
        <f t="shared" si="20"/>
        <v>#N/A</v>
      </c>
      <c r="D374" s="76" t="e">
        <f t="shared" si="21"/>
        <v>#N/A</v>
      </c>
      <c r="E374" s="77" t="e">
        <f t="shared" si="22"/>
        <v>#N/A</v>
      </c>
      <c r="F374" s="81"/>
      <c r="H374" s="54"/>
      <c r="I374" s="53">
        <f t="shared" si="23"/>
        <v>0</v>
      </c>
      <c r="J374" s="53">
        <f>'事業所名を入力してください！'!$F394</f>
        <v>0</v>
      </c>
      <c r="K374" s="53">
        <f>IF(OR('事業所名を入力してください！'!$B394="管理者",'事業所名を入力してください！'!$B394="サービス管理責任者"),0,'事業所名を入力してください！'!$AN394)</f>
        <v>0</v>
      </c>
    </row>
    <row r="375" spans="2:11">
      <c r="B375" s="75">
        <v>373</v>
      </c>
      <c r="C375" s="76" t="e">
        <f t="shared" si="20"/>
        <v>#N/A</v>
      </c>
      <c r="D375" s="76" t="e">
        <f t="shared" si="21"/>
        <v>#N/A</v>
      </c>
      <c r="E375" s="77" t="e">
        <f t="shared" si="22"/>
        <v>#N/A</v>
      </c>
      <c r="F375" s="81"/>
      <c r="H375" s="54"/>
      <c r="I375" s="53">
        <f t="shared" si="23"/>
        <v>0</v>
      </c>
      <c r="J375" s="53">
        <f>'事業所名を入力してください！'!$F395</f>
        <v>0</v>
      </c>
      <c r="K375" s="53">
        <f>IF(OR('事業所名を入力してください！'!$B395="管理者",'事業所名を入力してください！'!$B395="サービス管理責任者"),0,'事業所名を入力してください！'!$AN395)</f>
        <v>0</v>
      </c>
    </row>
    <row r="376" spans="2:11">
      <c r="B376" s="75">
        <v>374</v>
      </c>
      <c r="C376" s="76" t="e">
        <f t="shared" si="20"/>
        <v>#N/A</v>
      </c>
      <c r="D376" s="76" t="e">
        <f t="shared" si="21"/>
        <v>#N/A</v>
      </c>
      <c r="E376" s="77" t="e">
        <f t="shared" si="22"/>
        <v>#N/A</v>
      </c>
      <c r="F376" s="81"/>
      <c r="H376" s="54"/>
      <c r="I376" s="53">
        <f t="shared" si="23"/>
        <v>0</v>
      </c>
      <c r="J376" s="53">
        <f>'事業所名を入力してください！'!$F396</f>
        <v>0</v>
      </c>
      <c r="K376" s="53">
        <f>IF(OR('事業所名を入力してください！'!$B396="管理者",'事業所名を入力してください！'!$B396="サービス管理責任者"),0,'事業所名を入力してください！'!$AN396)</f>
        <v>0</v>
      </c>
    </row>
    <row r="377" spans="2:11">
      <c r="B377" s="75">
        <v>375</v>
      </c>
      <c r="C377" s="76" t="e">
        <f t="shared" si="20"/>
        <v>#N/A</v>
      </c>
      <c r="D377" s="76" t="e">
        <f t="shared" si="21"/>
        <v>#N/A</v>
      </c>
      <c r="E377" s="77" t="e">
        <f t="shared" si="22"/>
        <v>#N/A</v>
      </c>
      <c r="F377" s="81"/>
      <c r="H377" s="54"/>
      <c r="I377" s="53">
        <f t="shared" si="23"/>
        <v>0</v>
      </c>
      <c r="J377" s="53">
        <f>'事業所名を入力してください！'!$F397</f>
        <v>0</v>
      </c>
      <c r="K377" s="53">
        <f>IF(OR('事業所名を入力してください！'!$B397="管理者",'事業所名を入力してください！'!$B397="サービス管理責任者"),0,'事業所名を入力してください！'!$AN397)</f>
        <v>0</v>
      </c>
    </row>
    <row r="378" spans="2:11">
      <c r="B378" s="75">
        <v>376</v>
      </c>
      <c r="C378" s="76" t="e">
        <f t="shared" si="20"/>
        <v>#N/A</v>
      </c>
      <c r="D378" s="76" t="e">
        <f t="shared" si="21"/>
        <v>#N/A</v>
      </c>
      <c r="E378" s="77" t="e">
        <f t="shared" si="22"/>
        <v>#N/A</v>
      </c>
      <c r="F378" s="81"/>
      <c r="H378" s="54"/>
      <c r="I378" s="53">
        <f t="shared" si="23"/>
        <v>0</v>
      </c>
      <c r="J378" s="53">
        <f>'事業所名を入力してください！'!$F398</f>
        <v>0</v>
      </c>
      <c r="K378" s="53">
        <f>IF(OR('事業所名を入力してください！'!$B398="管理者",'事業所名を入力してください！'!$B398="サービス管理責任者"),0,'事業所名を入力してください！'!$AN398)</f>
        <v>0</v>
      </c>
    </row>
    <row r="379" spans="2:11">
      <c r="B379" s="75">
        <v>377</v>
      </c>
      <c r="C379" s="76" t="e">
        <f t="shared" si="20"/>
        <v>#N/A</v>
      </c>
      <c r="D379" s="76" t="e">
        <f t="shared" si="21"/>
        <v>#N/A</v>
      </c>
      <c r="E379" s="77" t="e">
        <f t="shared" si="22"/>
        <v>#N/A</v>
      </c>
      <c r="F379" s="81"/>
      <c r="H379" s="54"/>
      <c r="I379" s="53">
        <f t="shared" si="23"/>
        <v>0</v>
      </c>
      <c r="J379" s="53">
        <f>'事業所名を入力してください！'!$F399</f>
        <v>0</v>
      </c>
      <c r="K379" s="53">
        <f>IF(OR('事業所名を入力してください！'!$B399="管理者",'事業所名を入力してください！'!$B399="サービス管理責任者"),0,'事業所名を入力してください！'!$AN399)</f>
        <v>0</v>
      </c>
    </row>
    <row r="380" spans="2:11">
      <c r="B380" s="75">
        <v>378</v>
      </c>
      <c r="C380" s="76" t="e">
        <f t="shared" si="20"/>
        <v>#N/A</v>
      </c>
      <c r="D380" s="76" t="e">
        <f t="shared" si="21"/>
        <v>#N/A</v>
      </c>
      <c r="E380" s="77" t="e">
        <f t="shared" si="22"/>
        <v>#N/A</v>
      </c>
      <c r="F380" s="81"/>
      <c r="H380" s="54"/>
      <c r="I380" s="53">
        <f t="shared" si="23"/>
        <v>0</v>
      </c>
      <c r="J380" s="53">
        <f>'事業所名を入力してください！'!$F400</f>
        <v>0</v>
      </c>
      <c r="K380" s="53">
        <f>IF(OR('事業所名を入力してください！'!$B400="管理者",'事業所名を入力してください！'!$B400="サービス管理責任者"),0,'事業所名を入力してください！'!$AN400)</f>
        <v>0</v>
      </c>
    </row>
    <row r="381" spans="2:11">
      <c r="B381" s="75">
        <v>379</v>
      </c>
      <c r="C381" s="76" t="e">
        <f t="shared" si="20"/>
        <v>#N/A</v>
      </c>
      <c r="D381" s="76" t="e">
        <f t="shared" si="21"/>
        <v>#N/A</v>
      </c>
      <c r="E381" s="77" t="e">
        <f t="shared" si="22"/>
        <v>#N/A</v>
      </c>
      <c r="F381" s="81"/>
      <c r="H381" s="54"/>
      <c r="I381" s="53">
        <f t="shared" si="23"/>
        <v>0</v>
      </c>
      <c r="J381" s="53">
        <f>'事業所名を入力してください！'!$F401</f>
        <v>0</v>
      </c>
      <c r="K381" s="53">
        <f>IF(OR('事業所名を入力してください！'!$B401="管理者",'事業所名を入力してください！'!$B401="サービス管理責任者"),0,'事業所名を入力してください！'!$AN401)</f>
        <v>0</v>
      </c>
    </row>
    <row r="382" spans="2:11">
      <c r="B382" s="75">
        <v>380</v>
      </c>
      <c r="C382" s="76" t="e">
        <f t="shared" si="20"/>
        <v>#N/A</v>
      </c>
      <c r="D382" s="76" t="e">
        <f t="shared" si="21"/>
        <v>#N/A</v>
      </c>
      <c r="E382" s="77" t="e">
        <f t="shared" si="22"/>
        <v>#N/A</v>
      </c>
      <c r="F382" s="81"/>
      <c r="H382" s="54"/>
      <c r="I382" s="53">
        <f t="shared" si="23"/>
        <v>0</v>
      </c>
      <c r="J382" s="53">
        <f>'事業所名を入力してください！'!$F402</f>
        <v>0</v>
      </c>
      <c r="K382" s="53">
        <f>IF(OR('事業所名を入力してください！'!$B402="管理者",'事業所名を入力してください！'!$B402="サービス管理責任者"),0,'事業所名を入力してください！'!$AN402)</f>
        <v>0</v>
      </c>
    </row>
    <row r="383" spans="2:11">
      <c r="B383" s="75">
        <v>381</v>
      </c>
      <c r="C383" s="76" t="e">
        <f t="shared" si="20"/>
        <v>#N/A</v>
      </c>
      <c r="D383" s="76" t="e">
        <f t="shared" si="21"/>
        <v>#N/A</v>
      </c>
      <c r="E383" s="77" t="e">
        <f t="shared" si="22"/>
        <v>#N/A</v>
      </c>
      <c r="F383" s="81"/>
      <c r="H383" s="54"/>
      <c r="I383" s="53">
        <f t="shared" si="23"/>
        <v>0</v>
      </c>
      <c r="J383" s="53">
        <f>'事業所名を入力してください！'!$F403</f>
        <v>0</v>
      </c>
      <c r="K383" s="53">
        <f>IF(OR('事業所名を入力してください！'!$B403="管理者",'事業所名を入力してください！'!$B403="サービス管理責任者"),0,'事業所名を入力してください！'!$AN403)</f>
        <v>0</v>
      </c>
    </row>
    <row r="384" spans="2:11">
      <c r="B384" s="75">
        <v>382</v>
      </c>
      <c r="C384" s="76" t="e">
        <f t="shared" si="20"/>
        <v>#N/A</v>
      </c>
      <c r="D384" s="76" t="e">
        <f t="shared" si="21"/>
        <v>#N/A</v>
      </c>
      <c r="E384" s="77" t="e">
        <f t="shared" si="22"/>
        <v>#N/A</v>
      </c>
      <c r="F384" s="81"/>
      <c r="H384" s="54"/>
      <c r="I384" s="53">
        <f t="shared" si="23"/>
        <v>0</v>
      </c>
      <c r="J384" s="53">
        <f>'事業所名を入力してください！'!$F404</f>
        <v>0</v>
      </c>
      <c r="K384" s="53">
        <f>IF(OR('事業所名を入力してください！'!$B404="管理者",'事業所名を入力してください！'!$B404="サービス管理責任者"),0,'事業所名を入力してください！'!$AN404)</f>
        <v>0</v>
      </c>
    </row>
    <row r="385" spans="2:11">
      <c r="B385" s="75">
        <v>383</v>
      </c>
      <c r="C385" s="76" t="e">
        <f t="shared" si="20"/>
        <v>#N/A</v>
      </c>
      <c r="D385" s="76" t="e">
        <f t="shared" si="21"/>
        <v>#N/A</v>
      </c>
      <c r="E385" s="77" t="e">
        <f t="shared" si="22"/>
        <v>#N/A</v>
      </c>
      <c r="F385" s="81"/>
      <c r="H385" s="54"/>
      <c r="I385" s="53">
        <f t="shared" si="23"/>
        <v>0</v>
      </c>
      <c r="J385" s="53">
        <f>'事業所名を入力してください！'!$F405</f>
        <v>0</v>
      </c>
      <c r="K385" s="53">
        <f>IF(OR('事業所名を入力してください！'!$B405="管理者",'事業所名を入力してください！'!$B405="サービス管理責任者"),0,'事業所名を入力してください！'!$AN405)</f>
        <v>0</v>
      </c>
    </row>
    <row r="386" spans="2:11">
      <c r="B386" s="75">
        <v>384</v>
      </c>
      <c r="C386" s="76" t="e">
        <f t="shared" si="20"/>
        <v>#N/A</v>
      </c>
      <c r="D386" s="76" t="e">
        <f t="shared" si="21"/>
        <v>#N/A</v>
      </c>
      <c r="E386" s="77" t="e">
        <f t="shared" si="22"/>
        <v>#N/A</v>
      </c>
      <c r="F386" s="81"/>
      <c r="H386" s="54"/>
      <c r="I386" s="53">
        <f t="shared" si="23"/>
        <v>0</v>
      </c>
      <c r="J386" s="53">
        <f>'事業所名を入力してください！'!$F406</f>
        <v>0</v>
      </c>
      <c r="K386" s="53">
        <f>IF(OR('事業所名を入力してください！'!$B406="管理者",'事業所名を入力してください！'!$B406="サービス管理責任者"),0,'事業所名を入力してください！'!$AN406)</f>
        <v>0</v>
      </c>
    </row>
    <row r="387" spans="2:11">
      <c r="B387" s="75">
        <v>385</v>
      </c>
      <c r="C387" s="76" t="e">
        <f t="shared" ref="C387:C450" si="24">VLOOKUP(B387,$I:$K,2,FALSE)</f>
        <v>#N/A</v>
      </c>
      <c r="D387" s="76" t="e">
        <f t="shared" ref="D387:D450" si="25">VLOOKUP(B387,$I:$K,3,FALSE)</f>
        <v>#N/A</v>
      </c>
      <c r="E387" s="77" t="e">
        <f t="shared" si="22"/>
        <v>#N/A</v>
      </c>
      <c r="F387" s="81"/>
      <c r="H387" s="54"/>
      <c r="I387" s="53">
        <f t="shared" si="23"/>
        <v>0</v>
      </c>
      <c r="J387" s="53">
        <f>'事業所名を入力してください！'!$F407</f>
        <v>0</v>
      </c>
      <c r="K387" s="53">
        <f>IF(OR('事業所名を入力してください！'!$B407="管理者",'事業所名を入力してください！'!$B407="サービス管理責任者"),0,'事業所名を入力してください！'!$AN407)</f>
        <v>0</v>
      </c>
    </row>
    <row r="388" spans="2:11">
      <c r="B388" s="75">
        <v>386</v>
      </c>
      <c r="C388" s="76" t="e">
        <f t="shared" si="24"/>
        <v>#N/A</v>
      </c>
      <c r="D388" s="76" t="e">
        <f t="shared" si="25"/>
        <v>#N/A</v>
      </c>
      <c r="E388" s="77" t="e">
        <f t="shared" ref="E388:E451" si="26">SUMIF($C:$C,C388,$D:$D)</f>
        <v>#N/A</v>
      </c>
      <c r="F388" s="81"/>
      <c r="H388" s="54"/>
      <c r="I388" s="53">
        <f t="shared" si="23"/>
        <v>0</v>
      </c>
      <c r="J388" s="53">
        <f>'事業所名を入力してください！'!$F408</f>
        <v>0</v>
      </c>
      <c r="K388" s="53">
        <f>IF(OR('事業所名を入力してください！'!$B408="管理者",'事業所名を入力してください！'!$B408="サービス管理責任者"),0,'事業所名を入力してください！'!$AN408)</f>
        <v>0</v>
      </c>
    </row>
    <row r="389" spans="2:11">
      <c r="B389" s="75">
        <v>387</v>
      </c>
      <c r="C389" s="76" t="e">
        <f t="shared" si="24"/>
        <v>#N/A</v>
      </c>
      <c r="D389" s="76" t="e">
        <f t="shared" si="25"/>
        <v>#N/A</v>
      </c>
      <c r="E389" s="77" t="e">
        <f t="shared" si="26"/>
        <v>#N/A</v>
      </c>
      <c r="F389" s="81"/>
      <c r="H389" s="54"/>
      <c r="I389" s="53">
        <f t="shared" ref="I389:I452" si="27">IF(J389=0,I388,I388+1)</f>
        <v>0</v>
      </c>
      <c r="J389" s="53">
        <f>'事業所名を入力してください！'!$F409</f>
        <v>0</v>
      </c>
      <c r="K389" s="53">
        <f>IF(OR('事業所名を入力してください！'!$B409="管理者",'事業所名を入力してください！'!$B409="サービス管理責任者"),0,'事業所名を入力してください！'!$AN409)</f>
        <v>0</v>
      </c>
    </row>
    <row r="390" spans="2:11">
      <c r="B390" s="75">
        <v>388</v>
      </c>
      <c r="C390" s="76" t="e">
        <f t="shared" si="24"/>
        <v>#N/A</v>
      </c>
      <c r="D390" s="76" t="e">
        <f t="shared" si="25"/>
        <v>#N/A</v>
      </c>
      <c r="E390" s="77" t="e">
        <f t="shared" si="26"/>
        <v>#N/A</v>
      </c>
      <c r="F390" s="81"/>
      <c r="H390" s="54"/>
      <c r="I390" s="53">
        <f t="shared" si="27"/>
        <v>0</v>
      </c>
      <c r="J390" s="53">
        <f>'事業所名を入力してください！'!$F410</f>
        <v>0</v>
      </c>
      <c r="K390" s="53">
        <f>IF(OR('事業所名を入力してください！'!$B410="管理者",'事業所名を入力してください！'!$B410="サービス管理責任者"),0,'事業所名を入力してください！'!$AN410)</f>
        <v>0</v>
      </c>
    </row>
    <row r="391" spans="2:11">
      <c r="B391" s="75">
        <v>389</v>
      </c>
      <c r="C391" s="76" t="e">
        <f t="shared" si="24"/>
        <v>#N/A</v>
      </c>
      <c r="D391" s="76" t="e">
        <f t="shared" si="25"/>
        <v>#N/A</v>
      </c>
      <c r="E391" s="77" t="e">
        <f t="shared" si="26"/>
        <v>#N/A</v>
      </c>
      <c r="F391" s="81"/>
      <c r="H391" s="54"/>
      <c r="I391" s="53">
        <f t="shared" si="27"/>
        <v>0</v>
      </c>
      <c r="J391" s="53">
        <f>'事業所名を入力してください！'!$F411</f>
        <v>0</v>
      </c>
      <c r="K391" s="53">
        <f>IF(OR('事業所名を入力してください！'!$B411="管理者",'事業所名を入力してください！'!$B411="サービス管理責任者"),0,'事業所名を入力してください！'!$AN411)</f>
        <v>0</v>
      </c>
    </row>
    <row r="392" spans="2:11">
      <c r="B392" s="75">
        <v>390</v>
      </c>
      <c r="C392" s="76" t="e">
        <f t="shared" si="24"/>
        <v>#N/A</v>
      </c>
      <c r="D392" s="76" t="e">
        <f t="shared" si="25"/>
        <v>#N/A</v>
      </c>
      <c r="E392" s="77" t="e">
        <f t="shared" si="26"/>
        <v>#N/A</v>
      </c>
      <c r="F392" s="81"/>
      <c r="H392" s="54"/>
      <c r="I392" s="53">
        <f t="shared" si="27"/>
        <v>0</v>
      </c>
      <c r="J392" s="53">
        <f>'事業所名を入力してください！'!$F412</f>
        <v>0</v>
      </c>
      <c r="K392" s="53">
        <f>IF(OR('事業所名を入力してください！'!$B412="管理者",'事業所名を入力してください！'!$B412="サービス管理責任者"),0,'事業所名を入力してください！'!$AN412)</f>
        <v>0</v>
      </c>
    </row>
    <row r="393" spans="2:11">
      <c r="B393" s="75">
        <v>391</v>
      </c>
      <c r="C393" s="76" t="e">
        <f t="shared" si="24"/>
        <v>#N/A</v>
      </c>
      <c r="D393" s="76" t="e">
        <f t="shared" si="25"/>
        <v>#N/A</v>
      </c>
      <c r="E393" s="77" t="e">
        <f t="shared" si="26"/>
        <v>#N/A</v>
      </c>
      <c r="F393" s="81"/>
      <c r="H393" s="54"/>
      <c r="I393" s="53">
        <f t="shared" si="27"/>
        <v>0</v>
      </c>
      <c r="J393" s="53">
        <f>'事業所名を入力してください！'!$F413</f>
        <v>0</v>
      </c>
      <c r="K393" s="53">
        <f>IF(OR('事業所名を入力してください！'!$B413="管理者",'事業所名を入力してください！'!$B413="サービス管理責任者"),0,'事業所名を入力してください！'!$AN413)</f>
        <v>0</v>
      </c>
    </row>
    <row r="394" spans="2:11">
      <c r="B394" s="75">
        <v>392</v>
      </c>
      <c r="C394" s="76" t="e">
        <f t="shared" si="24"/>
        <v>#N/A</v>
      </c>
      <c r="D394" s="76" t="e">
        <f t="shared" si="25"/>
        <v>#N/A</v>
      </c>
      <c r="E394" s="77" t="e">
        <f t="shared" si="26"/>
        <v>#N/A</v>
      </c>
      <c r="F394" s="81"/>
      <c r="H394" s="54"/>
      <c r="I394" s="53">
        <f t="shared" si="27"/>
        <v>0</v>
      </c>
      <c r="J394" s="53">
        <f>'事業所名を入力してください！'!$F414</f>
        <v>0</v>
      </c>
      <c r="K394" s="53">
        <f>IF(OR('事業所名を入力してください！'!$B414="管理者",'事業所名を入力してください！'!$B414="サービス管理責任者"),0,'事業所名を入力してください！'!$AN414)</f>
        <v>0</v>
      </c>
    </row>
    <row r="395" spans="2:11">
      <c r="B395" s="75">
        <v>393</v>
      </c>
      <c r="C395" s="76" t="e">
        <f t="shared" si="24"/>
        <v>#N/A</v>
      </c>
      <c r="D395" s="76" t="e">
        <f t="shared" si="25"/>
        <v>#N/A</v>
      </c>
      <c r="E395" s="77" t="e">
        <f t="shared" si="26"/>
        <v>#N/A</v>
      </c>
      <c r="F395" s="81"/>
      <c r="H395" s="54"/>
      <c r="I395" s="53">
        <f t="shared" si="27"/>
        <v>0</v>
      </c>
      <c r="J395" s="53">
        <f>'事業所名を入力してください！'!$F415</f>
        <v>0</v>
      </c>
      <c r="K395" s="53">
        <f>IF(OR('事業所名を入力してください！'!$B415="管理者",'事業所名を入力してください！'!$B415="サービス管理責任者"),0,'事業所名を入力してください！'!$AN415)</f>
        <v>0</v>
      </c>
    </row>
    <row r="396" spans="2:11">
      <c r="B396" s="75">
        <v>394</v>
      </c>
      <c r="C396" s="76" t="e">
        <f t="shared" si="24"/>
        <v>#N/A</v>
      </c>
      <c r="D396" s="76" t="e">
        <f t="shared" si="25"/>
        <v>#N/A</v>
      </c>
      <c r="E396" s="77" t="e">
        <f t="shared" si="26"/>
        <v>#N/A</v>
      </c>
      <c r="F396" s="81"/>
      <c r="H396" s="54"/>
      <c r="I396" s="53">
        <f t="shared" si="27"/>
        <v>0</v>
      </c>
      <c r="J396" s="53">
        <f>'事業所名を入力してください！'!$F416</f>
        <v>0</v>
      </c>
      <c r="K396" s="53">
        <f>IF(OR('事業所名を入力してください！'!$B416="管理者",'事業所名を入力してください！'!$B416="サービス管理責任者"),0,'事業所名を入力してください！'!$AN416)</f>
        <v>0</v>
      </c>
    </row>
    <row r="397" spans="2:11">
      <c r="B397" s="75">
        <v>395</v>
      </c>
      <c r="C397" s="76" t="e">
        <f t="shared" si="24"/>
        <v>#N/A</v>
      </c>
      <c r="D397" s="76" t="e">
        <f t="shared" si="25"/>
        <v>#N/A</v>
      </c>
      <c r="E397" s="77" t="e">
        <f t="shared" si="26"/>
        <v>#N/A</v>
      </c>
      <c r="F397" s="81"/>
      <c r="H397" s="54"/>
      <c r="I397" s="53">
        <f t="shared" si="27"/>
        <v>0</v>
      </c>
      <c r="J397" s="53">
        <f>'事業所名を入力してください！'!$F417</f>
        <v>0</v>
      </c>
      <c r="K397" s="53">
        <f>IF(OR('事業所名を入力してください！'!$B417="管理者",'事業所名を入力してください！'!$B417="サービス管理責任者"),0,'事業所名を入力してください！'!$AN417)</f>
        <v>0</v>
      </c>
    </row>
    <row r="398" spans="2:11">
      <c r="B398" s="75">
        <v>396</v>
      </c>
      <c r="C398" s="76" t="e">
        <f t="shared" si="24"/>
        <v>#N/A</v>
      </c>
      <c r="D398" s="76" t="e">
        <f t="shared" si="25"/>
        <v>#N/A</v>
      </c>
      <c r="E398" s="77" t="e">
        <f t="shared" si="26"/>
        <v>#N/A</v>
      </c>
      <c r="F398" s="81"/>
      <c r="H398" s="54"/>
      <c r="I398" s="53">
        <f t="shared" si="27"/>
        <v>0</v>
      </c>
      <c r="J398" s="53">
        <f>'事業所名を入力してください！'!$F418</f>
        <v>0</v>
      </c>
      <c r="K398" s="53">
        <f>IF(OR('事業所名を入力してください！'!$B418="管理者",'事業所名を入力してください！'!$B418="サービス管理責任者"),0,'事業所名を入力してください！'!$AN418)</f>
        <v>0</v>
      </c>
    </row>
    <row r="399" spans="2:11">
      <c r="B399" s="75">
        <v>397</v>
      </c>
      <c r="C399" s="76" t="e">
        <f t="shared" si="24"/>
        <v>#N/A</v>
      </c>
      <c r="D399" s="76" t="e">
        <f t="shared" si="25"/>
        <v>#N/A</v>
      </c>
      <c r="E399" s="77" t="e">
        <f t="shared" si="26"/>
        <v>#N/A</v>
      </c>
      <c r="F399" s="81"/>
      <c r="H399" s="54"/>
      <c r="I399" s="53">
        <f t="shared" si="27"/>
        <v>0</v>
      </c>
      <c r="J399" s="53">
        <f>'事業所名を入力してください！'!$F419</f>
        <v>0</v>
      </c>
      <c r="K399" s="53">
        <f>IF(OR('事業所名を入力してください！'!$B419="管理者",'事業所名を入力してください！'!$B419="サービス管理責任者"),0,'事業所名を入力してください！'!$AN419)</f>
        <v>0</v>
      </c>
    </row>
    <row r="400" spans="2:11">
      <c r="B400" s="75">
        <v>398</v>
      </c>
      <c r="C400" s="76" t="e">
        <f t="shared" si="24"/>
        <v>#N/A</v>
      </c>
      <c r="D400" s="76" t="e">
        <f t="shared" si="25"/>
        <v>#N/A</v>
      </c>
      <c r="E400" s="77" t="e">
        <f t="shared" si="26"/>
        <v>#N/A</v>
      </c>
      <c r="F400" s="81"/>
      <c r="H400" s="54"/>
      <c r="I400" s="53">
        <f t="shared" si="27"/>
        <v>0</v>
      </c>
      <c r="J400" s="53">
        <f>'事業所名を入力してください！'!$F420</f>
        <v>0</v>
      </c>
      <c r="K400" s="53">
        <f>IF(OR('事業所名を入力してください！'!$B420="管理者",'事業所名を入力してください！'!$B420="サービス管理責任者"),0,'事業所名を入力してください！'!$AN420)</f>
        <v>0</v>
      </c>
    </row>
    <row r="401" spans="2:11">
      <c r="B401" s="75">
        <v>399</v>
      </c>
      <c r="C401" s="76" t="e">
        <f t="shared" si="24"/>
        <v>#N/A</v>
      </c>
      <c r="D401" s="76" t="e">
        <f t="shared" si="25"/>
        <v>#N/A</v>
      </c>
      <c r="E401" s="77" t="e">
        <f t="shared" si="26"/>
        <v>#N/A</v>
      </c>
      <c r="F401" s="81"/>
      <c r="H401" s="54"/>
      <c r="I401" s="53">
        <f t="shared" si="27"/>
        <v>0</v>
      </c>
      <c r="J401" s="53">
        <f>'事業所名を入力してください！'!$F421</f>
        <v>0</v>
      </c>
      <c r="K401" s="53">
        <f>IF(OR('事業所名を入力してください！'!$B421="管理者",'事業所名を入力してください！'!$B421="サービス管理責任者"),0,'事業所名を入力してください！'!$AN421)</f>
        <v>0</v>
      </c>
    </row>
    <row r="402" spans="2:11">
      <c r="B402" s="75">
        <v>400</v>
      </c>
      <c r="C402" s="76" t="e">
        <f t="shared" si="24"/>
        <v>#N/A</v>
      </c>
      <c r="D402" s="76" t="e">
        <f t="shared" si="25"/>
        <v>#N/A</v>
      </c>
      <c r="E402" s="77" t="e">
        <f t="shared" si="26"/>
        <v>#N/A</v>
      </c>
      <c r="F402" s="81"/>
      <c r="H402" s="54"/>
      <c r="I402" s="53">
        <f t="shared" si="27"/>
        <v>0</v>
      </c>
      <c r="J402" s="53">
        <f>'事業所名を入力してください！'!$F422</f>
        <v>0</v>
      </c>
      <c r="K402" s="53">
        <f>IF(OR('事業所名を入力してください！'!$B422="管理者",'事業所名を入力してください！'!$B422="サービス管理責任者"),0,'事業所名を入力してください！'!$AN422)</f>
        <v>0</v>
      </c>
    </row>
    <row r="403" spans="2:11">
      <c r="B403" s="75">
        <v>401</v>
      </c>
      <c r="C403" s="76" t="e">
        <f t="shared" si="24"/>
        <v>#N/A</v>
      </c>
      <c r="D403" s="76" t="e">
        <f t="shared" si="25"/>
        <v>#N/A</v>
      </c>
      <c r="E403" s="77" t="e">
        <f t="shared" si="26"/>
        <v>#N/A</v>
      </c>
      <c r="F403" s="81"/>
      <c r="H403" s="54"/>
      <c r="I403" s="53">
        <f t="shared" si="27"/>
        <v>0</v>
      </c>
      <c r="J403" s="53">
        <f>'事業所名を入力してください！'!$F423</f>
        <v>0</v>
      </c>
      <c r="K403" s="53">
        <f>IF(OR('事業所名を入力してください！'!$B423="管理者",'事業所名を入力してください！'!$B423="サービス管理責任者"),0,'事業所名を入力してください！'!$AN423)</f>
        <v>0</v>
      </c>
    </row>
    <row r="404" spans="2:11">
      <c r="B404" s="75">
        <v>402</v>
      </c>
      <c r="C404" s="76" t="e">
        <f t="shared" si="24"/>
        <v>#N/A</v>
      </c>
      <c r="D404" s="76" t="e">
        <f t="shared" si="25"/>
        <v>#N/A</v>
      </c>
      <c r="E404" s="77" t="e">
        <f t="shared" si="26"/>
        <v>#N/A</v>
      </c>
      <c r="F404" s="81"/>
      <c r="H404" s="54"/>
      <c r="I404" s="53">
        <f t="shared" si="27"/>
        <v>0</v>
      </c>
      <c r="J404" s="53">
        <f>'事業所名を入力してください！'!$F424</f>
        <v>0</v>
      </c>
      <c r="K404" s="53">
        <f>IF(OR('事業所名を入力してください！'!$B424="管理者",'事業所名を入力してください！'!$B424="サービス管理責任者"),0,'事業所名を入力してください！'!$AN424)</f>
        <v>0</v>
      </c>
    </row>
    <row r="405" spans="2:11">
      <c r="B405" s="75">
        <v>403</v>
      </c>
      <c r="C405" s="76" t="e">
        <f t="shared" si="24"/>
        <v>#N/A</v>
      </c>
      <c r="D405" s="76" t="e">
        <f t="shared" si="25"/>
        <v>#N/A</v>
      </c>
      <c r="E405" s="77" t="e">
        <f t="shared" si="26"/>
        <v>#N/A</v>
      </c>
      <c r="F405" s="81"/>
      <c r="H405" s="54"/>
      <c r="I405" s="53">
        <f t="shared" si="27"/>
        <v>0</v>
      </c>
      <c r="J405" s="53">
        <f>'事業所名を入力してください！'!$F425</f>
        <v>0</v>
      </c>
      <c r="K405" s="53">
        <f>IF(OR('事業所名を入力してください！'!$B425="管理者",'事業所名を入力してください！'!$B425="サービス管理責任者"),0,'事業所名を入力してください！'!$AN425)</f>
        <v>0</v>
      </c>
    </row>
    <row r="406" spans="2:11">
      <c r="B406" s="75">
        <v>404</v>
      </c>
      <c r="C406" s="76" t="e">
        <f t="shared" si="24"/>
        <v>#N/A</v>
      </c>
      <c r="D406" s="76" t="e">
        <f t="shared" si="25"/>
        <v>#N/A</v>
      </c>
      <c r="E406" s="77" t="e">
        <f t="shared" si="26"/>
        <v>#N/A</v>
      </c>
      <c r="F406" s="81"/>
      <c r="H406" s="54"/>
      <c r="I406" s="53">
        <f t="shared" si="27"/>
        <v>0</v>
      </c>
      <c r="J406" s="53">
        <f>'事業所名を入力してください！'!$F426</f>
        <v>0</v>
      </c>
      <c r="K406" s="53">
        <f>IF(OR('事業所名を入力してください！'!$B426="管理者",'事業所名を入力してください！'!$B426="サービス管理責任者"),0,'事業所名を入力してください！'!$AN426)</f>
        <v>0</v>
      </c>
    </row>
    <row r="407" spans="2:11">
      <c r="B407" s="75">
        <v>405</v>
      </c>
      <c r="C407" s="76" t="e">
        <f t="shared" si="24"/>
        <v>#N/A</v>
      </c>
      <c r="D407" s="76" t="e">
        <f t="shared" si="25"/>
        <v>#N/A</v>
      </c>
      <c r="E407" s="77" t="e">
        <f t="shared" si="26"/>
        <v>#N/A</v>
      </c>
      <c r="F407" s="81"/>
      <c r="H407" s="54"/>
      <c r="I407" s="53">
        <f t="shared" si="27"/>
        <v>0</v>
      </c>
      <c r="J407" s="53">
        <f>'事業所名を入力してください！'!$F427</f>
        <v>0</v>
      </c>
      <c r="K407" s="53">
        <f>IF(OR('事業所名を入力してください！'!$B427="管理者",'事業所名を入力してください！'!$B427="サービス管理責任者"),0,'事業所名を入力してください！'!$AN427)</f>
        <v>0</v>
      </c>
    </row>
    <row r="408" spans="2:11">
      <c r="B408" s="75">
        <v>406</v>
      </c>
      <c r="C408" s="76" t="e">
        <f t="shared" si="24"/>
        <v>#N/A</v>
      </c>
      <c r="D408" s="76" t="e">
        <f t="shared" si="25"/>
        <v>#N/A</v>
      </c>
      <c r="E408" s="77" t="e">
        <f t="shared" si="26"/>
        <v>#N/A</v>
      </c>
      <c r="F408" s="81"/>
      <c r="H408" s="54"/>
      <c r="I408" s="53">
        <f t="shared" si="27"/>
        <v>0</v>
      </c>
      <c r="J408" s="53">
        <f>'事業所名を入力してください！'!$F428</f>
        <v>0</v>
      </c>
      <c r="K408" s="53">
        <f>IF(OR('事業所名を入力してください！'!$B428="管理者",'事業所名を入力してください！'!$B428="サービス管理責任者"),0,'事業所名を入力してください！'!$AN428)</f>
        <v>0</v>
      </c>
    </row>
    <row r="409" spans="2:11">
      <c r="B409" s="75">
        <v>407</v>
      </c>
      <c r="C409" s="76" t="e">
        <f t="shared" si="24"/>
        <v>#N/A</v>
      </c>
      <c r="D409" s="76" t="e">
        <f t="shared" si="25"/>
        <v>#N/A</v>
      </c>
      <c r="E409" s="77" t="e">
        <f t="shared" si="26"/>
        <v>#N/A</v>
      </c>
      <c r="F409" s="81"/>
      <c r="H409" s="54"/>
      <c r="I409" s="53">
        <f t="shared" si="27"/>
        <v>0</v>
      </c>
      <c r="J409" s="53">
        <f>'事業所名を入力してください！'!$F429</f>
        <v>0</v>
      </c>
      <c r="K409" s="53">
        <f>IF(OR('事業所名を入力してください！'!$B429="管理者",'事業所名を入力してください！'!$B429="サービス管理責任者"),0,'事業所名を入力してください！'!$AN429)</f>
        <v>0</v>
      </c>
    </row>
    <row r="410" spans="2:11">
      <c r="B410" s="75">
        <v>408</v>
      </c>
      <c r="C410" s="76" t="e">
        <f t="shared" si="24"/>
        <v>#N/A</v>
      </c>
      <c r="D410" s="76" t="e">
        <f t="shared" si="25"/>
        <v>#N/A</v>
      </c>
      <c r="E410" s="77" t="e">
        <f t="shared" si="26"/>
        <v>#N/A</v>
      </c>
      <c r="F410" s="81"/>
      <c r="H410" s="54"/>
      <c r="I410" s="53">
        <f t="shared" si="27"/>
        <v>0</v>
      </c>
      <c r="J410" s="53">
        <f>'事業所名を入力してください！'!$F430</f>
        <v>0</v>
      </c>
      <c r="K410" s="53">
        <f>IF(OR('事業所名を入力してください！'!$B430="管理者",'事業所名を入力してください！'!$B430="サービス管理責任者"),0,'事業所名を入力してください！'!$AN430)</f>
        <v>0</v>
      </c>
    </row>
    <row r="411" spans="2:11">
      <c r="B411" s="75">
        <v>409</v>
      </c>
      <c r="C411" s="76" t="e">
        <f t="shared" si="24"/>
        <v>#N/A</v>
      </c>
      <c r="D411" s="76" t="e">
        <f t="shared" si="25"/>
        <v>#N/A</v>
      </c>
      <c r="E411" s="77" t="e">
        <f t="shared" si="26"/>
        <v>#N/A</v>
      </c>
      <c r="F411" s="81"/>
      <c r="H411" s="54"/>
      <c r="I411" s="53">
        <f t="shared" si="27"/>
        <v>0</v>
      </c>
      <c r="J411" s="53">
        <f>'事業所名を入力してください！'!$F431</f>
        <v>0</v>
      </c>
      <c r="K411" s="53">
        <f>IF(OR('事業所名を入力してください！'!$B431="管理者",'事業所名を入力してください！'!$B431="サービス管理責任者"),0,'事業所名を入力してください！'!$AN431)</f>
        <v>0</v>
      </c>
    </row>
    <row r="412" spans="2:11">
      <c r="B412" s="75">
        <v>410</v>
      </c>
      <c r="C412" s="76" t="e">
        <f t="shared" si="24"/>
        <v>#N/A</v>
      </c>
      <c r="D412" s="76" t="e">
        <f t="shared" si="25"/>
        <v>#N/A</v>
      </c>
      <c r="E412" s="77" t="e">
        <f t="shared" si="26"/>
        <v>#N/A</v>
      </c>
      <c r="F412" s="81"/>
      <c r="H412" s="54"/>
      <c r="I412" s="53">
        <f t="shared" si="27"/>
        <v>0</v>
      </c>
      <c r="J412" s="53">
        <f>'事業所名を入力してください！'!$F432</f>
        <v>0</v>
      </c>
      <c r="K412" s="53">
        <f>IF(OR('事業所名を入力してください！'!$B432="管理者",'事業所名を入力してください！'!$B432="サービス管理責任者"),0,'事業所名を入力してください！'!$AN432)</f>
        <v>0</v>
      </c>
    </row>
    <row r="413" spans="2:11">
      <c r="B413" s="75">
        <v>411</v>
      </c>
      <c r="C413" s="76" t="e">
        <f t="shared" si="24"/>
        <v>#N/A</v>
      </c>
      <c r="D413" s="76" t="e">
        <f t="shared" si="25"/>
        <v>#N/A</v>
      </c>
      <c r="E413" s="77" t="e">
        <f t="shared" si="26"/>
        <v>#N/A</v>
      </c>
      <c r="F413" s="81"/>
      <c r="H413" s="54"/>
      <c r="I413" s="53">
        <f t="shared" si="27"/>
        <v>0</v>
      </c>
      <c r="J413" s="53">
        <f>'事業所名を入力してください！'!$F433</f>
        <v>0</v>
      </c>
      <c r="K413" s="53">
        <f>IF(OR('事業所名を入力してください！'!$B433="管理者",'事業所名を入力してください！'!$B433="サービス管理責任者"),0,'事業所名を入力してください！'!$AN433)</f>
        <v>0</v>
      </c>
    </row>
    <row r="414" spans="2:11">
      <c r="B414" s="75">
        <v>412</v>
      </c>
      <c r="C414" s="76" t="e">
        <f t="shared" si="24"/>
        <v>#N/A</v>
      </c>
      <c r="D414" s="76" t="e">
        <f t="shared" si="25"/>
        <v>#N/A</v>
      </c>
      <c r="E414" s="77" t="e">
        <f t="shared" si="26"/>
        <v>#N/A</v>
      </c>
      <c r="F414" s="81"/>
      <c r="H414" s="54"/>
      <c r="I414" s="53">
        <f t="shared" si="27"/>
        <v>0</v>
      </c>
      <c r="J414" s="53">
        <f>'事業所名を入力してください！'!$F434</f>
        <v>0</v>
      </c>
      <c r="K414" s="53">
        <f>IF(OR('事業所名を入力してください！'!$B434="管理者",'事業所名を入力してください！'!$B434="サービス管理責任者"),0,'事業所名を入力してください！'!$AN434)</f>
        <v>0</v>
      </c>
    </row>
    <row r="415" spans="2:11">
      <c r="B415" s="75">
        <v>413</v>
      </c>
      <c r="C415" s="76" t="e">
        <f t="shared" si="24"/>
        <v>#N/A</v>
      </c>
      <c r="D415" s="76" t="e">
        <f t="shared" si="25"/>
        <v>#N/A</v>
      </c>
      <c r="E415" s="77" t="e">
        <f t="shared" si="26"/>
        <v>#N/A</v>
      </c>
      <c r="F415" s="81"/>
      <c r="H415" s="54"/>
      <c r="I415" s="53">
        <f t="shared" si="27"/>
        <v>0</v>
      </c>
      <c r="J415" s="53">
        <f>'事業所名を入力してください！'!$F435</f>
        <v>0</v>
      </c>
      <c r="K415" s="53">
        <f>IF(OR('事業所名を入力してください！'!$B435="管理者",'事業所名を入力してください！'!$B435="サービス管理責任者"),0,'事業所名を入力してください！'!$AN435)</f>
        <v>0</v>
      </c>
    </row>
    <row r="416" spans="2:11">
      <c r="B416" s="75">
        <v>414</v>
      </c>
      <c r="C416" s="76" t="e">
        <f t="shared" si="24"/>
        <v>#N/A</v>
      </c>
      <c r="D416" s="76" t="e">
        <f t="shared" si="25"/>
        <v>#N/A</v>
      </c>
      <c r="E416" s="77" t="e">
        <f t="shared" si="26"/>
        <v>#N/A</v>
      </c>
      <c r="F416" s="81"/>
      <c r="H416" s="54"/>
      <c r="I416" s="53">
        <f t="shared" si="27"/>
        <v>0</v>
      </c>
      <c r="J416" s="53">
        <f>'事業所名を入力してください！'!$F436</f>
        <v>0</v>
      </c>
      <c r="K416" s="53">
        <f>IF(OR('事業所名を入力してください！'!$B436="管理者",'事業所名を入力してください！'!$B436="サービス管理責任者"),0,'事業所名を入力してください！'!$AN436)</f>
        <v>0</v>
      </c>
    </row>
    <row r="417" spans="2:11">
      <c r="B417" s="75">
        <v>415</v>
      </c>
      <c r="C417" s="76" t="e">
        <f t="shared" si="24"/>
        <v>#N/A</v>
      </c>
      <c r="D417" s="76" t="e">
        <f t="shared" si="25"/>
        <v>#N/A</v>
      </c>
      <c r="E417" s="77" t="e">
        <f t="shared" si="26"/>
        <v>#N/A</v>
      </c>
      <c r="F417" s="81"/>
      <c r="H417" s="54"/>
      <c r="I417" s="53">
        <f t="shared" si="27"/>
        <v>0</v>
      </c>
      <c r="J417" s="53">
        <f>'事業所名を入力してください！'!$F437</f>
        <v>0</v>
      </c>
      <c r="K417" s="53">
        <f>IF(OR('事業所名を入力してください！'!$B437="管理者",'事業所名を入力してください！'!$B437="サービス管理責任者"),0,'事業所名を入力してください！'!$AN437)</f>
        <v>0</v>
      </c>
    </row>
    <row r="418" spans="2:11">
      <c r="B418" s="75">
        <v>416</v>
      </c>
      <c r="C418" s="76" t="e">
        <f t="shared" si="24"/>
        <v>#N/A</v>
      </c>
      <c r="D418" s="76" t="e">
        <f t="shared" si="25"/>
        <v>#N/A</v>
      </c>
      <c r="E418" s="77" t="e">
        <f t="shared" si="26"/>
        <v>#N/A</v>
      </c>
      <c r="F418" s="81"/>
      <c r="H418" s="54"/>
      <c r="I418" s="53">
        <f t="shared" si="27"/>
        <v>0</v>
      </c>
      <c r="J418" s="53">
        <f>'事業所名を入力してください！'!$F438</f>
        <v>0</v>
      </c>
      <c r="K418" s="53">
        <f>IF(OR('事業所名を入力してください！'!$B438="管理者",'事業所名を入力してください！'!$B438="サービス管理責任者"),0,'事業所名を入力してください！'!$AN438)</f>
        <v>0</v>
      </c>
    </row>
    <row r="419" spans="2:11">
      <c r="B419" s="75">
        <v>417</v>
      </c>
      <c r="C419" s="76" t="e">
        <f t="shared" si="24"/>
        <v>#N/A</v>
      </c>
      <c r="D419" s="76" t="e">
        <f t="shared" si="25"/>
        <v>#N/A</v>
      </c>
      <c r="E419" s="77" t="e">
        <f t="shared" si="26"/>
        <v>#N/A</v>
      </c>
      <c r="F419" s="81"/>
      <c r="H419" s="54"/>
      <c r="I419" s="53">
        <f t="shared" si="27"/>
        <v>0</v>
      </c>
      <c r="J419" s="53">
        <f>'事業所名を入力してください！'!$F439</f>
        <v>0</v>
      </c>
      <c r="K419" s="53">
        <f>IF(OR('事業所名を入力してください！'!$B439="管理者",'事業所名を入力してください！'!$B439="サービス管理責任者"),0,'事業所名を入力してください！'!$AN439)</f>
        <v>0</v>
      </c>
    </row>
    <row r="420" spans="2:11">
      <c r="B420" s="75">
        <v>418</v>
      </c>
      <c r="C420" s="76" t="e">
        <f t="shared" si="24"/>
        <v>#N/A</v>
      </c>
      <c r="D420" s="76" t="e">
        <f t="shared" si="25"/>
        <v>#N/A</v>
      </c>
      <c r="E420" s="77" t="e">
        <f t="shared" si="26"/>
        <v>#N/A</v>
      </c>
      <c r="F420" s="81"/>
      <c r="H420" s="54"/>
      <c r="I420" s="53">
        <f t="shared" si="27"/>
        <v>0</v>
      </c>
      <c r="J420" s="53">
        <f>'事業所名を入力してください！'!$F440</f>
        <v>0</v>
      </c>
      <c r="K420" s="53">
        <f>IF(OR('事業所名を入力してください！'!$B440="管理者",'事業所名を入力してください！'!$B440="サービス管理責任者"),0,'事業所名を入力してください！'!$AN440)</f>
        <v>0</v>
      </c>
    </row>
    <row r="421" spans="2:11">
      <c r="B421" s="75">
        <v>419</v>
      </c>
      <c r="C421" s="76" t="e">
        <f t="shared" si="24"/>
        <v>#N/A</v>
      </c>
      <c r="D421" s="76" t="e">
        <f t="shared" si="25"/>
        <v>#N/A</v>
      </c>
      <c r="E421" s="77" t="e">
        <f t="shared" si="26"/>
        <v>#N/A</v>
      </c>
      <c r="F421" s="81"/>
      <c r="H421" s="54"/>
      <c r="I421" s="53">
        <f t="shared" si="27"/>
        <v>0</v>
      </c>
      <c r="J421" s="53">
        <f>'事業所名を入力してください！'!$F441</f>
        <v>0</v>
      </c>
      <c r="K421" s="53">
        <f>IF(OR('事業所名を入力してください！'!$B441="管理者",'事業所名を入力してください！'!$B441="サービス管理責任者"),0,'事業所名を入力してください！'!$AN441)</f>
        <v>0</v>
      </c>
    </row>
    <row r="422" spans="2:11">
      <c r="B422" s="75">
        <v>420</v>
      </c>
      <c r="C422" s="76" t="e">
        <f t="shared" si="24"/>
        <v>#N/A</v>
      </c>
      <c r="D422" s="76" t="e">
        <f t="shared" si="25"/>
        <v>#N/A</v>
      </c>
      <c r="E422" s="77" t="e">
        <f t="shared" si="26"/>
        <v>#N/A</v>
      </c>
      <c r="F422" s="81"/>
      <c r="H422" s="54"/>
      <c r="I422" s="53">
        <f t="shared" si="27"/>
        <v>0</v>
      </c>
      <c r="J422" s="53">
        <f>'事業所名を入力してください！'!$F442</f>
        <v>0</v>
      </c>
      <c r="K422" s="53">
        <f>IF(OR('事業所名を入力してください！'!$B442="管理者",'事業所名を入力してください！'!$B442="サービス管理責任者"),0,'事業所名を入力してください！'!$AN442)</f>
        <v>0</v>
      </c>
    </row>
    <row r="423" spans="2:11">
      <c r="B423" s="75">
        <v>421</v>
      </c>
      <c r="C423" s="76" t="e">
        <f t="shared" si="24"/>
        <v>#N/A</v>
      </c>
      <c r="D423" s="76" t="e">
        <f t="shared" si="25"/>
        <v>#N/A</v>
      </c>
      <c r="E423" s="77" t="e">
        <f t="shared" si="26"/>
        <v>#N/A</v>
      </c>
      <c r="F423" s="81"/>
      <c r="H423" s="54"/>
      <c r="I423" s="53">
        <f t="shared" si="27"/>
        <v>0</v>
      </c>
      <c r="J423" s="53">
        <f>'事業所名を入力してください！'!$F443</f>
        <v>0</v>
      </c>
      <c r="K423" s="53">
        <f>IF(OR('事業所名を入力してください！'!$B443="管理者",'事業所名を入力してください！'!$B443="サービス管理責任者"),0,'事業所名を入力してください！'!$AN443)</f>
        <v>0</v>
      </c>
    </row>
    <row r="424" spans="2:11">
      <c r="B424" s="75">
        <v>422</v>
      </c>
      <c r="C424" s="76" t="e">
        <f t="shared" si="24"/>
        <v>#N/A</v>
      </c>
      <c r="D424" s="76" t="e">
        <f t="shared" si="25"/>
        <v>#N/A</v>
      </c>
      <c r="E424" s="77" t="e">
        <f t="shared" si="26"/>
        <v>#N/A</v>
      </c>
      <c r="F424" s="81"/>
      <c r="H424" s="54"/>
      <c r="I424" s="53">
        <f t="shared" si="27"/>
        <v>0</v>
      </c>
      <c r="J424" s="53">
        <f>'事業所名を入力してください！'!$F444</f>
        <v>0</v>
      </c>
      <c r="K424" s="53">
        <f>IF(OR('事業所名を入力してください！'!$B444="管理者",'事業所名を入力してください！'!$B444="サービス管理責任者"),0,'事業所名を入力してください！'!$AN444)</f>
        <v>0</v>
      </c>
    </row>
    <row r="425" spans="2:11">
      <c r="B425" s="75">
        <v>423</v>
      </c>
      <c r="C425" s="76" t="e">
        <f t="shared" si="24"/>
        <v>#N/A</v>
      </c>
      <c r="D425" s="76" t="e">
        <f t="shared" si="25"/>
        <v>#N/A</v>
      </c>
      <c r="E425" s="77" t="e">
        <f t="shared" si="26"/>
        <v>#N/A</v>
      </c>
      <c r="F425" s="81"/>
      <c r="H425" s="54"/>
      <c r="I425" s="53">
        <f t="shared" si="27"/>
        <v>0</v>
      </c>
      <c r="J425" s="53">
        <f>'事業所名を入力してください！'!$F445</f>
        <v>0</v>
      </c>
      <c r="K425" s="53">
        <f>IF(OR('事業所名を入力してください！'!$B445="管理者",'事業所名を入力してください！'!$B445="サービス管理責任者"),0,'事業所名を入力してください！'!$AN445)</f>
        <v>0</v>
      </c>
    </row>
    <row r="426" spans="2:11">
      <c r="B426" s="75">
        <v>424</v>
      </c>
      <c r="C426" s="76" t="e">
        <f t="shared" si="24"/>
        <v>#N/A</v>
      </c>
      <c r="D426" s="76" t="e">
        <f t="shared" si="25"/>
        <v>#N/A</v>
      </c>
      <c r="E426" s="77" t="e">
        <f t="shared" si="26"/>
        <v>#N/A</v>
      </c>
      <c r="F426" s="81"/>
      <c r="H426" s="54"/>
      <c r="I426" s="53">
        <f t="shared" si="27"/>
        <v>0</v>
      </c>
      <c r="J426" s="53">
        <f>'事業所名を入力してください！'!$F446</f>
        <v>0</v>
      </c>
      <c r="K426" s="53">
        <f>IF(OR('事業所名を入力してください！'!$B446="管理者",'事業所名を入力してください！'!$B446="サービス管理責任者"),0,'事業所名を入力してください！'!$AN446)</f>
        <v>0</v>
      </c>
    </row>
    <row r="427" spans="2:11">
      <c r="B427" s="75">
        <v>425</v>
      </c>
      <c r="C427" s="76" t="e">
        <f t="shared" si="24"/>
        <v>#N/A</v>
      </c>
      <c r="D427" s="76" t="e">
        <f t="shared" si="25"/>
        <v>#N/A</v>
      </c>
      <c r="E427" s="77" t="e">
        <f t="shared" si="26"/>
        <v>#N/A</v>
      </c>
      <c r="F427" s="81"/>
      <c r="H427" s="54"/>
      <c r="I427" s="53">
        <f t="shared" si="27"/>
        <v>0</v>
      </c>
      <c r="J427" s="53">
        <f>'事業所名を入力してください！'!$F447</f>
        <v>0</v>
      </c>
      <c r="K427" s="53">
        <f>IF(OR('事業所名を入力してください！'!$B447="管理者",'事業所名を入力してください！'!$B447="サービス管理責任者"),0,'事業所名を入力してください！'!$AN447)</f>
        <v>0</v>
      </c>
    </row>
    <row r="428" spans="2:11">
      <c r="B428" s="75">
        <v>426</v>
      </c>
      <c r="C428" s="76" t="e">
        <f t="shared" si="24"/>
        <v>#N/A</v>
      </c>
      <c r="D428" s="76" t="e">
        <f t="shared" si="25"/>
        <v>#N/A</v>
      </c>
      <c r="E428" s="77" t="e">
        <f t="shared" si="26"/>
        <v>#N/A</v>
      </c>
      <c r="F428" s="81"/>
      <c r="H428" s="54"/>
      <c r="I428" s="53">
        <f t="shared" si="27"/>
        <v>0</v>
      </c>
      <c r="J428" s="53">
        <f>'事業所名を入力してください！'!$F448</f>
        <v>0</v>
      </c>
      <c r="K428" s="53">
        <f>IF(OR('事業所名を入力してください！'!$B448="管理者",'事業所名を入力してください！'!$B448="サービス管理責任者"),0,'事業所名を入力してください！'!$AN448)</f>
        <v>0</v>
      </c>
    </row>
    <row r="429" spans="2:11">
      <c r="B429" s="75">
        <v>427</v>
      </c>
      <c r="C429" s="76" t="e">
        <f t="shared" si="24"/>
        <v>#N/A</v>
      </c>
      <c r="D429" s="76" t="e">
        <f t="shared" si="25"/>
        <v>#N/A</v>
      </c>
      <c r="E429" s="77" t="e">
        <f t="shared" si="26"/>
        <v>#N/A</v>
      </c>
      <c r="F429" s="81"/>
      <c r="H429" s="54"/>
      <c r="I429" s="53">
        <f t="shared" si="27"/>
        <v>0</v>
      </c>
      <c r="J429" s="53">
        <f>'事業所名を入力してください！'!$F449</f>
        <v>0</v>
      </c>
      <c r="K429" s="53">
        <f>IF(OR('事業所名を入力してください！'!$B449="管理者",'事業所名を入力してください！'!$B449="サービス管理責任者"),0,'事業所名を入力してください！'!$AN449)</f>
        <v>0</v>
      </c>
    </row>
    <row r="430" spans="2:11">
      <c r="B430" s="75">
        <v>428</v>
      </c>
      <c r="C430" s="76" t="e">
        <f t="shared" si="24"/>
        <v>#N/A</v>
      </c>
      <c r="D430" s="76" t="e">
        <f t="shared" si="25"/>
        <v>#N/A</v>
      </c>
      <c r="E430" s="77" t="e">
        <f t="shared" si="26"/>
        <v>#N/A</v>
      </c>
      <c r="F430" s="81"/>
      <c r="H430" s="54"/>
      <c r="I430" s="53">
        <f t="shared" si="27"/>
        <v>0</v>
      </c>
      <c r="J430" s="53">
        <f>'事業所名を入力してください！'!$F450</f>
        <v>0</v>
      </c>
      <c r="K430" s="53">
        <f>IF(OR('事業所名を入力してください！'!$B450="管理者",'事業所名を入力してください！'!$B450="サービス管理責任者"),0,'事業所名を入力してください！'!$AN450)</f>
        <v>0</v>
      </c>
    </row>
    <row r="431" spans="2:11">
      <c r="B431" s="75">
        <v>429</v>
      </c>
      <c r="C431" s="76" t="e">
        <f t="shared" si="24"/>
        <v>#N/A</v>
      </c>
      <c r="D431" s="76" t="e">
        <f t="shared" si="25"/>
        <v>#N/A</v>
      </c>
      <c r="E431" s="77" t="e">
        <f t="shared" si="26"/>
        <v>#N/A</v>
      </c>
      <c r="F431" s="81"/>
      <c r="H431" s="54"/>
      <c r="I431" s="53">
        <f t="shared" si="27"/>
        <v>0</v>
      </c>
      <c r="J431" s="53">
        <f>'事業所名を入力してください！'!$F451</f>
        <v>0</v>
      </c>
      <c r="K431" s="53">
        <f>IF(OR('事業所名を入力してください！'!$B451="管理者",'事業所名を入力してください！'!$B451="サービス管理責任者"),0,'事業所名を入力してください！'!$AN451)</f>
        <v>0</v>
      </c>
    </row>
    <row r="432" spans="2:11">
      <c r="B432" s="75">
        <v>430</v>
      </c>
      <c r="C432" s="76" t="e">
        <f t="shared" si="24"/>
        <v>#N/A</v>
      </c>
      <c r="D432" s="76" t="e">
        <f t="shared" si="25"/>
        <v>#N/A</v>
      </c>
      <c r="E432" s="77" t="e">
        <f t="shared" si="26"/>
        <v>#N/A</v>
      </c>
      <c r="F432" s="81"/>
      <c r="H432" s="54"/>
      <c r="I432" s="53">
        <f t="shared" si="27"/>
        <v>0</v>
      </c>
      <c r="J432" s="53">
        <f>'事業所名を入力してください！'!$F452</f>
        <v>0</v>
      </c>
      <c r="K432" s="53">
        <f>IF(OR('事業所名を入力してください！'!$B452="管理者",'事業所名を入力してください！'!$B452="サービス管理責任者"),0,'事業所名を入力してください！'!$AN452)</f>
        <v>0</v>
      </c>
    </row>
    <row r="433" spans="2:11">
      <c r="B433" s="75">
        <v>431</v>
      </c>
      <c r="C433" s="76" t="e">
        <f t="shared" si="24"/>
        <v>#N/A</v>
      </c>
      <c r="D433" s="76" t="e">
        <f t="shared" si="25"/>
        <v>#N/A</v>
      </c>
      <c r="E433" s="77" t="e">
        <f t="shared" si="26"/>
        <v>#N/A</v>
      </c>
      <c r="F433" s="81"/>
      <c r="H433" s="54"/>
      <c r="I433" s="53">
        <f t="shared" si="27"/>
        <v>0</v>
      </c>
      <c r="J433" s="53">
        <f>'事業所名を入力してください！'!$F453</f>
        <v>0</v>
      </c>
      <c r="K433" s="53">
        <f>IF(OR('事業所名を入力してください！'!$B453="管理者",'事業所名を入力してください！'!$B453="サービス管理責任者"),0,'事業所名を入力してください！'!$AN453)</f>
        <v>0</v>
      </c>
    </row>
    <row r="434" spans="2:11">
      <c r="B434" s="75">
        <v>432</v>
      </c>
      <c r="C434" s="76" t="e">
        <f t="shared" si="24"/>
        <v>#N/A</v>
      </c>
      <c r="D434" s="76" t="e">
        <f t="shared" si="25"/>
        <v>#N/A</v>
      </c>
      <c r="E434" s="77" t="e">
        <f t="shared" si="26"/>
        <v>#N/A</v>
      </c>
      <c r="F434" s="81"/>
      <c r="H434" s="54"/>
      <c r="I434" s="53">
        <f t="shared" si="27"/>
        <v>0</v>
      </c>
      <c r="J434" s="53">
        <f>'事業所名を入力してください！'!$F454</f>
        <v>0</v>
      </c>
      <c r="K434" s="53">
        <f>IF(OR('事業所名を入力してください！'!$B454="管理者",'事業所名を入力してください！'!$B454="サービス管理責任者"),0,'事業所名を入力してください！'!$AN454)</f>
        <v>0</v>
      </c>
    </row>
    <row r="435" spans="2:11">
      <c r="B435" s="75">
        <v>433</v>
      </c>
      <c r="C435" s="76" t="e">
        <f t="shared" si="24"/>
        <v>#N/A</v>
      </c>
      <c r="D435" s="76" t="e">
        <f t="shared" si="25"/>
        <v>#N/A</v>
      </c>
      <c r="E435" s="77" t="e">
        <f t="shared" si="26"/>
        <v>#N/A</v>
      </c>
      <c r="F435" s="81"/>
      <c r="H435" s="54"/>
      <c r="I435" s="53">
        <f t="shared" si="27"/>
        <v>0</v>
      </c>
      <c r="J435" s="53">
        <f>'事業所名を入力してください！'!$F455</f>
        <v>0</v>
      </c>
      <c r="K435" s="53">
        <f>IF(OR('事業所名を入力してください！'!$B455="管理者",'事業所名を入力してください！'!$B455="サービス管理責任者"),0,'事業所名を入力してください！'!$AN455)</f>
        <v>0</v>
      </c>
    </row>
    <row r="436" spans="2:11">
      <c r="B436" s="75">
        <v>434</v>
      </c>
      <c r="C436" s="76" t="e">
        <f t="shared" si="24"/>
        <v>#N/A</v>
      </c>
      <c r="D436" s="76" t="e">
        <f t="shared" si="25"/>
        <v>#N/A</v>
      </c>
      <c r="E436" s="77" t="e">
        <f t="shared" si="26"/>
        <v>#N/A</v>
      </c>
      <c r="F436" s="81"/>
      <c r="H436" s="54"/>
      <c r="I436" s="53">
        <f t="shared" si="27"/>
        <v>0</v>
      </c>
      <c r="J436" s="53">
        <f>'事業所名を入力してください！'!$F456</f>
        <v>0</v>
      </c>
      <c r="K436" s="53">
        <f>IF(OR('事業所名を入力してください！'!$B456="管理者",'事業所名を入力してください！'!$B456="サービス管理責任者"),0,'事業所名を入力してください！'!$AN456)</f>
        <v>0</v>
      </c>
    </row>
    <row r="437" spans="2:11">
      <c r="B437" s="75">
        <v>435</v>
      </c>
      <c r="C437" s="76" t="e">
        <f t="shared" si="24"/>
        <v>#N/A</v>
      </c>
      <c r="D437" s="76" t="e">
        <f t="shared" si="25"/>
        <v>#N/A</v>
      </c>
      <c r="E437" s="77" t="e">
        <f t="shared" si="26"/>
        <v>#N/A</v>
      </c>
      <c r="F437" s="81"/>
      <c r="H437" s="54"/>
      <c r="I437" s="53">
        <f t="shared" si="27"/>
        <v>0</v>
      </c>
      <c r="J437" s="53">
        <f>'事業所名を入力してください！'!$F457</f>
        <v>0</v>
      </c>
      <c r="K437" s="53">
        <f>IF(OR('事業所名を入力してください！'!$B457="管理者",'事業所名を入力してください！'!$B457="サービス管理責任者"),0,'事業所名を入力してください！'!$AN457)</f>
        <v>0</v>
      </c>
    </row>
    <row r="438" spans="2:11">
      <c r="B438" s="75">
        <v>436</v>
      </c>
      <c r="C438" s="76" t="e">
        <f t="shared" si="24"/>
        <v>#N/A</v>
      </c>
      <c r="D438" s="76" t="e">
        <f t="shared" si="25"/>
        <v>#N/A</v>
      </c>
      <c r="E438" s="77" t="e">
        <f t="shared" si="26"/>
        <v>#N/A</v>
      </c>
      <c r="F438" s="81"/>
      <c r="H438" s="54"/>
      <c r="I438" s="53">
        <f t="shared" si="27"/>
        <v>0</v>
      </c>
      <c r="J438" s="53">
        <f>'事業所名を入力してください！'!$F458</f>
        <v>0</v>
      </c>
      <c r="K438" s="53">
        <f>IF(OR('事業所名を入力してください！'!$B458="管理者",'事業所名を入力してください！'!$B458="サービス管理責任者"),0,'事業所名を入力してください！'!$AN458)</f>
        <v>0</v>
      </c>
    </row>
    <row r="439" spans="2:11">
      <c r="B439" s="75">
        <v>437</v>
      </c>
      <c r="C439" s="76" t="e">
        <f t="shared" si="24"/>
        <v>#N/A</v>
      </c>
      <c r="D439" s="76" t="e">
        <f t="shared" si="25"/>
        <v>#N/A</v>
      </c>
      <c r="E439" s="77" t="e">
        <f t="shared" si="26"/>
        <v>#N/A</v>
      </c>
      <c r="F439" s="81"/>
      <c r="H439" s="54"/>
      <c r="I439" s="53">
        <f t="shared" si="27"/>
        <v>0</v>
      </c>
      <c r="J439" s="53">
        <f>'事業所名を入力してください！'!$F459</f>
        <v>0</v>
      </c>
      <c r="K439" s="53">
        <f>IF(OR('事業所名を入力してください！'!$B459="管理者",'事業所名を入力してください！'!$B459="サービス管理責任者"),0,'事業所名を入力してください！'!$AN459)</f>
        <v>0</v>
      </c>
    </row>
    <row r="440" spans="2:11">
      <c r="B440" s="75">
        <v>438</v>
      </c>
      <c r="C440" s="76" t="e">
        <f t="shared" si="24"/>
        <v>#N/A</v>
      </c>
      <c r="D440" s="76" t="e">
        <f t="shared" si="25"/>
        <v>#N/A</v>
      </c>
      <c r="E440" s="77" t="e">
        <f t="shared" si="26"/>
        <v>#N/A</v>
      </c>
      <c r="F440" s="81"/>
      <c r="H440" s="54"/>
      <c r="I440" s="53">
        <f t="shared" si="27"/>
        <v>0</v>
      </c>
      <c r="J440" s="53">
        <f>'事業所名を入力してください！'!$F460</f>
        <v>0</v>
      </c>
      <c r="K440" s="53">
        <f>IF(OR('事業所名を入力してください！'!$B460="管理者",'事業所名を入力してください！'!$B460="サービス管理責任者"),0,'事業所名を入力してください！'!$AN460)</f>
        <v>0</v>
      </c>
    </row>
    <row r="441" spans="2:11">
      <c r="B441" s="75">
        <v>439</v>
      </c>
      <c r="C441" s="76" t="e">
        <f t="shared" si="24"/>
        <v>#N/A</v>
      </c>
      <c r="D441" s="76" t="e">
        <f t="shared" si="25"/>
        <v>#N/A</v>
      </c>
      <c r="E441" s="77" t="e">
        <f t="shared" si="26"/>
        <v>#N/A</v>
      </c>
      <c r="F441" s="81"/>
      <c r="H441" s="54"/>
      <c r="I441" s="53">
        <f t="shared" si="27"/>
        <v>0</v>
      </c>
      <c r="J441" s="53">
        <f>'事業所名を入力してください！'!$F461</f>
        <v>0</v>
      </c>
      <c r="K441" s="53">
        <f>IF(OR('事業所名を入力してください！'!$B461="管理者",'事業所名を入力してください！'!$B461="サービス管理責任者"),0,'事業所名を入力してください！'!$AN461)</f>
        <v>0</v>
      </c>
    </row>
    <row r="442" spans="2:11">
      <c r="B442" s="75">
        <v>440</v>
      </c>
      <c r="C442" s="76" t="e">
        <f t="shared" si="24"/>
        <v>#N/A</v>
      </c>
      <c r="D442" s="76" t="e">
        <f t="shared" si="25"/>
        <v>#N/A</v>
      </c>
      <c r="E442" s="77" t="e">
        <f t="shared" si="26"/>
        <v>#N/A</v>
      </c>
      <c r="F442" s="81"/>
      <c r="H442" s="54"/>
      <c r="I442" s="53">
        <f t="shared" si="27"/>
        <v>0</v>
      </c>
      <c r="J442" s="53">
        <f>'事業所名を入力してください！'!$F462</f>
        <v>0</v>
      </c>
      <c r="K442" s="53">
        <f>IF(OR('事業所名を入力してください！'!$B462="管理者",'事業所名を入力してください！'!$B462="サービス管理責任者"),0,'事業所名を入力してください！'!$AN462)</f>
        <v>0</v>
      </c>
    </row>
    <row r="443" spans="2:11">
      <c r="B443" s="75">
        <v>441</v>
      </c>
      <c r="C443" s="76" t="e">
        <f t="shared" si="24"/>
        <v>#N/A</v>
      </c>
      <c r="D443" s="76" t="e">
        <f t="shared" si="25"/>
        <v>#N/A</v>
      </c>
      <c r="E443" s="77" t="e">
        <f t="shared" si="26"/>
        <v>#N/A</v>
      </c>
      <c r="F443" s="81"/>
      <c r="H443" s="54"/>
      <c r="I443" s="53">
        <f t="shared" si="27"/>
        <v>0</v>
      </c>
      <c r="J443" s="53">
        <f>'事業所名を入力してください！'!$F463</f>
        <v>0</v>
      </c>
      <c r="K443" s="53">
        <f>IF(OR('事業所名を入力してください！'!$B463="管理者",'事業所名を入力してください！'!$B463="サービス管理責任者"),0,'事業所名を入力してください！'!$AN463)</f>
        <v>0</v>
      </c>
    </row>
    <row r="444" spans="2:11">
      <c r="B444" s="75">
        <v>442</v>
      </c>
      <c r="C444" s="76" t="e">
        <f t="shared" si="24"/>
        <v>#N/A</v>
      </c>
      <c r="D444" s="76" t="e">
        <f t="shared" si="25"/>
        <v>#N/A</v>
      </c>
      <c r="E444" s="77" t="e">
        <f t="shared" si="26"/>
        <v>#N/A</v>
      </c>
      <c r="F444" s="81"/>
      <c r="H444" s="54"/>
      <c r="I444" s="53">
        <f t="shared" si="27"/>
        <v>0</v>
      </c>
      <c r="J444" s="53">
        <f>'事業所名を入力してください！'!$F464</f>
        <v>0</v>
      </c>
      <c r="K444" s="53">
        <f>IF(OR('事業所名を入力してください！'!$B464="管理者",'事業所名を入力してください！'!$B464="サービス管理責任者"),0,'事業所名を入力してください！'!$AN464)</f>
        <v>0</v>
      </c>
    </row>
    <row r="445" spans="2:11">
      <c r="B445" s="75">
        <v>443</v>
      </c>
      <c r="C445" s="76" t="e">
        <f t="shared" si="24"/>
        <v>#N/A</v>
      </c>
      <c r="D445" s="76" t="e">
        <f t="shared" si="25"/>
        <v>#N/A</v>
      </c>
      <c r="E445" s="77" t="e">
        <f t="shared" si="26"/>
        <v>#N/A</v>
      </c>
      <c r="F445" s="81"/>
      <c r="H445" s="54"/>
      <c r="I445" s="53">
        <f t="shared" si="27"/>
        <v>0</v>
      </c>
      <c r="J445" s="53">
        <f>'事業所名を入力してください！'!$F465</f>
        <v>0</v>
      </c>
      <c r="K445" s="53">
        <f>IF(OR('事業所名を入力してください！'!$B465="管理者",'事業所名を入力してください！'!$B465="サービス管理責任者"),0,'事業所名を入力してください！'!$AN465)</f>
        <v>0</v>
      </c>
    </row>
    <row r="446" spans="2:11">
      <c r="B446" s="75">
        <v>444</v>
      </c>
      <c r="C446" s="76" t="e">
        <f t="shared" si="24"/>
        <v>#N/A</v>
      </c>
      <c r="D446" s="76" t="e">
        <f t="shared" si="25"/>
        <v>#N/A</v>
      </c>
      <c r="E446" s="77" t="e">
        <f t="shared" si="26"/>
        <v>#N/A</v>
      </c>
      <c r="F446" s="81"/>
      <c r="H446" s="54"/>
      <c r="I446" s="53">
        <f t="shared" si="27"/>
        <v>0</v>
      </c>
      <c r="J446" s="53">
        <f>'事業所名を入力してください！'!$F466</f>
        <v>0</v>
      </c>
      <c r="K446" s="53">
        <f>IF(OR('事業所名を入力してください！'!$B466="管理者",'事業所名を入力してください！'!$B466="サービス管理責任者"),0,'事業所名を入力してください！'!$AN466)</f>
        <v>0</v>
      </c>
    </row>
    <row r="447" spans="2:11">
      <c r="B447" s="75">
        <v>445</v>
      </c>
      <c r="C447" s="76" t="e">
        <f t="shared" si="24"/>
        <v>#N/A</v>
      </c>
      <c r="D447" s="76" t="e">
        <f t="shared" si="25"/>
        <v>#N/A</v>
      </c>
      <c r="E447" s="77" t="e">
        <f t="shared" si="26"/>
        <v>#N/A</v>
      </c>
      <c r="F447" s="81"/>
      <c r="H447" s="54"/>
      <c r="I447" s="53">
        <f t="shared" si="27"/>
        <v>0</v>
      </c>
      <c r="J447" s="53">
        <f>'事業所名を入力してください！'!$F467</f>
        <v>0</v>
      </c>
      <c r="K447" s="53">
        <f>IF(OR('事業所名を入力してください！'!$B467="管理者",'事業所名を入力してください！'!$B467="サービス管理責任者"),0,'事業所名を入力してください！'!$AN467)</f>
        <v>0</v>
      </c>
    </row>
    <row r="448" spans="2:11">
      <c r="B448" s="75">
        <v>446</v>
      </c>
      <c r="C448" s="76" t="e">
        <f t="shared" si="24"/>
        <v>#N/A</v>
      </c>
      <c r="D448" s="76" t="e">
        <f t="shared" si="25"/>
        <v>#N/A</v>
      </c>
      <c r="E448" s="77" t="e">
        <f t="shared" si="26"/>
        <v>#N/A</v>
      </c>
      <c r="F448" s="81"/>
      <c r="H448" s="54"/>
      <c r="I448" s="53">
        <f t="shared" si="27"/>
        <v>0</v>
      </c>
      <c r="J448" s="53">
        <f>'事業所名を入力してください！'!$F468</f>
        <v>0</v>
      </c>
      <c r="K448" s="53">
        <f>IF(OR('事業所名を入力してください！'!$B468="管理者",'事業所名を入力してください！'!$B468="サービス管理責任者"),0,'事業所名を入力してください！'!$AN468)</f>
        <v>0</v>
      </c>
    </row>
    <row r="449" spans="2:11">
      <c r="B449" s="75">
        <v>447</v>
      </c>
      <c r="C449" s="76" t="e">
        <f t="shared" si="24"/>
        <v>#N/A</v>
      </c>
      <c r="D449" s="76" t="e">
        <f t="shared" si="25"/>
        <v>#N/A</v>
      </c>
      <c r="E449" s="77" t="e">
        <f t="shared" si="26"/>
        <v>#N/A</v>
      </c>
      <c r="F449" s="81"/>
      <c r="H449" s="54"/>
      <c r="I449" s="53">
        <f t="shared" si="27"/>
        <v>0</v>
      </c>
      <c r="J449" s="53">
        <f>'事業所名を入力してください！'!$F469</f>
        <v>0</v>
      </c>
      <c r="K449" s="53">
        <f>IF(OR('事業所名を入力してください！'!$B469="管理者",'事業所名を入力してください！'!$B469="サービス管理責任者"),0,'事業所名を入力してください！'!$AN469)</f>
        <v>0</v>
      </c>
    </row>
    <row r="450" spans="2:11">
      <c r="B450" s="75">
        <v>448</v>
      </c>
      <c r="C450" s="76" t="e">
        <f t="shared" si="24"/>
        <v>#N/A</v>
      </c>
      <c r="D450" s="76" t="e">
        <f t="shared" si="25"/>
        <v>#N/A</v>
      </c>
      <c r="E450" s="77" t="e">
        <f t="shared" si="26"/>
        <v>#N/A</v>
      </c>
      <c r="F450" s="81"/>
      <c r="H450" s="54"/>
      <c r="I450" s="53">
        <f t="shared" si="27"/>
        <v>0</v>
      </c>
      <c r="J450" s="53">
        <f>'事業所名を入力してください！'!$F470</f>
        <v>0</v>
      </c>
      <c r="K450" s="53">
        <f>IF(OR('事業所名を入力してください！'!$B470="管理者",'事業所名を入力してください！'!$B470="サービス管理責任者"),0,'事業所名を入力してください！'!$AN470)</f>
        <v>0</v>
      </c>
    </row>
    <row r="451" spans="2:11">
      <c r="B451" s="75">
        <v>449</v>
      </c>
      <c r="C451" s="76" t="e">
        <f t="shared" ref="C451:C514" si="28">VLOOKUP(B451,$I:$K,2,FALSE)</f>
        <v>#N/A</v>
      </c>
      <c r="D451" s="76" t="e">
        <f t="shared" ref="D451:D514" si="29">VLOOKUP(B451,$I:$K,3,FALSE)</f>
        <v>#N/A</v>
      </c>
      <c r="E451" s="77" t="e">
        <f t="shared" si="26"/>
        <v>#N/A</v>
      </c>
      <c r="F451" s="81"/>
      <c r="H451" s="54"/>
      <c r="I451" s="53">
        <f t="shared" si="27"/>
        <v>0</v>
      </c>
      <c r="J451" s="53">
        <f>'事業所名を入力してください！'!$F471</f>
        <v>0</v>
      </c>
      <c r="K451" s="53">
        <f>IF(OR('事業所名を入力してください！'!$B471="管理者",'事業所名を入力してください！'!$B471="サービス管理責任者"),0,'事業所名を入力してください！'!$AN471)</f>
        <v>0</v>
      </c>
    </row>
    <row r="452" spans="2:11">
      <c r="B452" s="75">
        <v>450</v>
      </c>
      <c r="C452" s="76" t="e">
        <f t="shared" si="28"/>
        <v>#N/A</v>
      </c>
      <c r="D452" s="76" t="e">
        <f t="shared" si="29"/>
        <v>#N/A</v>
      </c>
      <c r="E452" s="77" t="e">
        <f t="shared" ref="E452:E515" si="30">SUMIF($C:$C,C452,$D:$D)</f>
        <v>#N/A</v>
      </c>
      <c r="F452" s="81"/>
      <c r="H452" s="54"/>
      <c r="I452" s="53">
        <f t="shared" si="27"/>
        <v>0</v>
      </c>
      <c r="J452" s="53">
        <f>'事業所名を入力してください！'!$F472</f>
        <v>0</v>
      </c>
      <c r="K452" s="53">
        <f>IF(OR('事業所名を入力してください！'!$B472="管理者",'事業所名を入力してください！'!$B472="サービス管理責任者"),0,'事業所名を入力してください！'!$AN472)</f>
        <v>0</v>
      </c>
    </row>
    <row r="453" spans="2:11">
      <c r="B453" s="75">
        <v>451</v>
      </c>
      <c r="C453" s="76" t="e">
        <f t="shared" si="28"/>
        <v>#N/A</v>
      </c>
      <c r="D453" s="76" t="e">
        <f t="shared" si="29"/>
        <v>#N/A</v>
      </c>
      <c r="E453" s="77" t="e">
        <f t="shared" si="30"/>
        <v>#N/A</v>
      </c>
      <c r="F453" s="81"/>
      <c r="H453" s="54"/>
      <c r="I453" s="53">
        <f t="shared" ref="I453:I516" si="31">IF(J453=0,I452,I452+1)</f>
        <v>0</v>
      </c>
      <c r="J453" s="53">
        <f>'事業所名を入力してください！'!$F473</f>
        <v>0</v>
      </c>
      <c r="K453" s="53">
        <f>IF(OR('事業所名を入力してください！'!$B473="管理者",'事業所名を入力してください！'!$B473="サービス管理責任者"),0,'事業所名を入力してください！'!$AN473)</f>
        <v>0</v>
      </c>
    </row>
    <row r="454" spans="2:11">
      <c r="B454" s="75">
        <v>452</v>
      </c>
      <c r="C454" s="76" t="e">
        <f t="shared" si="28"/>
        <v>#N/A</v>
      </c>
      <c r="D454" s="76" t="e">
        <f t="shared" si="29"/>
        <v>#N/A</v>
      </c>
      <c r="E454" s="77" t="e">
        <f t="shared" si="30"/>
        <v>#N/A</v>
      </c>
      <c r="F454" s="81"/>
      <c r="H454" s="54"/>
      <c r="I454" s="53">
        <f t="shared" si="31"/>
        <v>0</v>
      </c>
      <c r="J454" s="53">
        <f>'事業所名を入力してください！'!$F474</f>
        <v>0</v>
      </c>
      <c r="K454" s="53">
        <f>IF(OR('事業所名を入力してください！'!$B474="管理者",'事業所名を入力してください！'!$B474="サービス管理責任者"),0,'事業所名を入力してください！'!$AN474)</f>
        <v>0</v>
      </c>
    </row>
    <row r="455" spans="2:11">
      <c r="B455" s="75">
        <v>453</v>
      </c>
      <c r="C455" s="76" t="e">
        <f t="shared" si="28"/>
        <v>#N/A</v>
      </c>
      <c r="D455" s="76" t="e">
        <f t="shared" si="29"/>
        <v>#N/A</v>
      </c>
      <c r="E455" s="77" t="e">
        <f t="shared" si="30"/>
        <v>#N/A</v>
      </c>
      <c r="F455" s="81"/>
      <c r="H455" s="54"/>
      <c r="I455" s="53">
        <f t="shared" si="31"/>
        <v>0</v>
      </c>
      <c r="J455" s="53">
        <f>'事業所名を入力してください！'!$F475</f>
        <v>0</v>
      </c>
      <c r="K455" s="53">
        <f>IF(OR('事業所名を入力してください！'!$B475="管理者",'事業所名を入力してください！'!$B475="サービス管理責任者"),0,'事業所名を入力してください！'!$AN475)</f>
        <v>0</v>
      </c>
    </row>
    <row r="456" spans="2:11">
      <c r="B456" s="75">
        <v>454</v>
      </c>
      <c r="C456" s="76" t="e">
        <f t="shared" si="28"/>
        <v>#N/A</v>
      </c>
      <c r="D456" s="76" t="e">
        <f t="shared" si="29"/>
        <v>#N/A</v>
      </c>
      <c r="E456" s="77" t="e">
        <f t="shared" si="30"/>
        <v>#N/A</v>
      </c>
      <c r="F456" s="81"/>
      <c r="H456" s="54"/>
      <c r="I456" s="53">
        <f t="shared" si="31"/>
        <v>0</v>
      </c>
      <c r="J456" s="53">
        <f>'事業所名を入力してください！'!$F476</f>
        <v>0</v>
      </c>
      <c r="K456" s="53">
        <f>IF(OR('事業所名を入力してください！'!$B476="管理者",'事業所名を入力してください！'!$B476="サービス管理責任者"),0,'事業所名を入力してください！'!$AN476)</f>
        <v>0</v>
      </c>
    </row>
    <row r="457" spans="2:11">
      <c r="B457" s="75">
        <v>455</v>
      </c>
      <c r="C457" s="76" t="e">
        <f t="shared" si="28"/>
        <v>#N/A</v>
      </c>
      <c r="D457" s="76" t="e">
        <f t="shared" si="29"/>
        <v>#N/A</v>
      </c>
      <c r="E457" s="77" t="e">
        <f t="shared" si="30"/>
        <v>#N/A</v>
      </c>
      <c r="F457" s="81"/>
      <c r="H457" s="54"/>
      <c r="I457" s="53">
        <f t="shared" si="31"/>
        <v>0</v>
      </c>
      <c r="J457" s="53">
        <f>'事業所名を入力してください！'!$F477</f>
        <v>0</v>
      </c>
      <c r="K457" s="53">
        <f>IF(OR('事業所名を入力してください！'!$B477="管理者",'事業所名を入力してください！'!$B477="サービス管理責任者"),0,'事業所名を入力してください！'!$AN477)</f>
        <v>0</v>
      </c>
    </row>
    <row r="458" spans="2:11">
      <c r="B458" s="75">
        <v>456</v>
      </c>
      <c r="C458" s="76" t="e">
        <f t="shared" si="28"/>
        <v>#N/A</v>
      </c>
      <c r="D458" s="76" t="e">
        <f t="shared" si="29"/>
        <v>#N/A</v>
      </c>
      <c r="E458" s="77" t="e">
        <f t="shared" si="30"/>
        <v>#N/A</v>
      </c>
      <c r="F458" s="81"/>
      <c r="H458" s="54"/>
      <c r="I458" s="53">
        <f t="shared" si="31"/>
        <v>0</v>
      </c>
      <c r="J458" s="53">
        <f>'事業所名を入力してください！'!$F478</f>
        <v>0</v>
      </c>
      <c r="K458" s="53">
        <f>IF(OR('事業所名を入力してください！'!$B478="管理者",'事業所名を入力してください！'!$B478="サービス管理責任者"),0,'事業所名を入力してください！'!$AN478)</f>
        <v>0</v>
      </c>
    </row>
    <row r="459" spans="2:11">
      <c r="B459" s="75">
        <v>457</v>
      </c>
      <c r="C459" s="76" t="e">
        <f t="shared" si="28"/>
        <v>#N/A</v>
      </c>
      <c r="D459" s="76" t="e">
        <f t="shared" si="29"/>
        <v>#N/A</v>
      </c>
      <c r="E459" s="77" t="e">
        <f t="shared" si="30"/>
        <v>#N/A</v>
      </c>
      <c r="F459" s="81"/>
      <c r="H459" s="54"/>
      <c r="I459" s="53">
        <f t="shared" si="31"/>
        <v>0</v>
      </c>
      <c r="J459" s="53">
        <f>'事業所名を入力してください！'!$F479</f>
        <v>0</v>
      </c>
      <c r="K459" s="53">
        <f>IF(OR('事業所名を入力してください！'!$B479="管理者",'事業所名を入力してください！'!$B479="サービス管理責任者"),0,'事業所名を入力してください！'!$AN479)</f>
        <v>0</v>
      </c>
    </row>
    <row r="460" spans="2:11">
      <c r="B460" s="75">
        <v>458</v>
      </c>
      <c r="C460" s="76" t="e">
        <f t="shared" si="28"/>
        <v>#N/A</v>
      </c>
      <c r="D460" s="76" t="e">
        <f t="shared" si="29"/>
        <v>#N/A</v>
      </c>
      <c r="E460" s="77" t="e">
        <f t="shared" si="30"/>
        <v>#N/A</v>
      </c>
      <c r="F460" s="81"/>
      <c r="H460" s="54"/>
      <c r="I460" s="53">
        <f t="shared" si="31"/>
        <v>0</v>
      </c>
      <c r="J460" s="53">
        <f>'事業所名を入力してください！'!$F480</f>
        <v>0</v>
      </c>
      <c r="K460" s="53">
        <f>IF(OR('事業所名を入力してください！'!$B480="管理者",'事業所名を入力してください！'!$B480="サービス管理責任者"),0,'事業所名を入力してください！'!$AN480)</f>
        <v>0</v>
      </c>
    </row>
    <row r="461" spans="2:11">
      <c r="B461" s="75">
        <v>459</v>
      </c>
      <c r="C461" s="76" t="e">
        <f t="shared" si="28"/>
        <v>#N/A</v>
      </c>
      <c r="D461" s="76" t="e">
        <f t="shared" si="29"/>
        <v>#N/A</v>
      </c>
      <c r="E461" s="77" t="e">
        <f t="shared" si="30"/>
        <v>#N/A</v>
      </c>
      <c r="F461" s="81"/>
      <c r="H461" s="54"/>
      <c r="I461" s="53">
        <f t="shared" si="31"/>
        <v>0</v>
      </c>
      <c r="J461" s="53">
        <f>'事業所名を入力してください！'!$F481</f>
        <v>0</v>
      </c>
      <c r="K461" s="53">
        <f>IF(OR('事業所名を入力してください！'!$B481="管理者",'事業所名を入力してください！'!$B481="サービス管理責任者"),0,'事業所名を入力してください！'!$AN481)</f>
        <v>0</v>
      </c>
    </row>
    <row r="462" spans="2:11">
      <c r="B462" s="75">
        <v>460</v>
      </c>
      <c r="C462" s="76" t="e">
        <f t="shared" si="28"/>
        <v>#N/A</v>
      </c>
      <c r="D462" s="76" t="e">
        <f t="shared" si="29"/>
        <v>#N/A</v>
      </c>
      <c r="E462" s="77" t="e">
        <f t="shared" si="30"/>
        <v>#N/A</v>
      </c>
      <c r="F462" s="81"/>
      <c r="H462" s="54"/>
      <c r="I462" s="53">
        <f t="shared" si="31"/>
        <v>0</v>
      </c>
      <c r="J462" s="53">
        <f>'事業所名を入力してください！'!$F482</f>
        <v>0</v>
      </c>
      <c r="K462" s="53">
        <f>IF(OR('事業所名を入力してください！'!$B482="管理者",'事業所名を入力してください！'!$B482="サービス管理責任者"),0,'事業所名を入力してください！'!$AN482)</f>
        <v>0</v>
      </c>
    </row>
    <row r="463" spans="2:11">
      <c r="B463" s="75">
        <v>461</v>
      </c>
      <c r="C463" s="76" t="e">
        <f t="shared" si="28"/>
        <v>#N/A</v>
      </c>
      <c r="D463" s="76" t="e">
        <f t="shared" si="29"/>
        <v>#N/A</v>
      </c>
      <c r="E463" s="77" t="e">
        <f t="shared" si="30"/>
        <v>#N/A</v>
      </c>
      <c r="F463" s="81"/>
      <c r="H463" s="54"/>
      <c r="I463" s="53">
        <f t="shared" si="31"/>
        <v>0</v>
      </c>
      <c r="J463" s="53">
        <f>'事業所名を入力してください！'!$F483</f>
        <v>0</v>
      </c>
      <c r="K463" s="53">
        <f>IF(OR('事業所名を入力してください！'!$B483="管理者",'事業所名を入力してください！'!$B483="サービス管理責任者"),0,'事業所名を入力してください！'!$AN483)</f>
        <v>0</v>
      </c>
    </row>
    <row r="464" spans="2:11">
      <c r="B464" s="75">
        <v>462</v>
      </c>
      <c r="C464" s="76" t="e">
        <f t="shared" si="28"/>
        <v>#N/A</v>
      </c>
      <c r="D464" s="76" t="e">
        <f t="shared" si="29"/>
        <v>#N/A</v>
      </c>
      <c r="E464" s="77" t="e">
        <f t="shared" si="30"/>
        <v>#N/A</v>
      </c>
      <c r="F464" s="81"/>
      <c r="H464" s="54"/>
      <c r="I464" s="53">
        <f t="shared" si="31"/>
        <v>0</v>
      </c>
      <c r="J464" s="53">
        <f>'事業所名を入力してください！'!$F484</f>
        <v>0</v>
      </c>
      <c r="K464" s="53">
        <f>IF(OR('事業所名を入力してください！'!$B484="管理者",'事業所名を入力してください！'!$B484="サービス管理責任者"),0,'事業所名を入力してください！'!$AN484)</f>
        <v>0</v>
      </c>
    </row>
    <row r="465" spans="2:11">
      <c r="B465" s="75">
        <v>463</v>
      </c>
      <c r="C465" s="76" t="e">
        <f t="shared" si="28"/>
        <v>#N/A</v>
      </c>
      <c r="D465" s="76" t="e">
        <f t="shared" si="29"/>
        <v>#N/A</v>
      </c>
      <c r="E465" s="77" t="e">
        <f t="shared" si="30"/>
        <v>#N/A</v>
      </c>
      <c r="F465" s="81"/>
      <c r="H465" s="54"/>
      <c r="I465" s="53">
        <f t="shared" si="31"/>
        <v>0</v>
      </c>
      <c r="J465" s="53">
        <f>'事業所名を入力してください！'!$F485</f>
        <v>0</v>
      </c>
      <c r="K465" s="53">
        <f>IF(OR('事業所名を入力してください！'!$B485="管理者",'事業所名を入力してください！'!$B485="サービス管理責任者"),0,'事業所名を入力してください！'!$AN485)</f>
        <v>0</v>
      </c>
    </row>
    <row r="466" spans="2:11">
      <c r="B466" s="75">
        <v>464</v>
      </c>
      <c r="C466" s="76" t="e">
        <f t="shared" si="28"/>
        <v>#N/A</v>
      </c>
      <c r="D466" s="76" t="e">
        <f t="shared" si="29"/>
        <v>#N/A</v>
      </c>
      <c r="E466" s="77" t="e">
        <f t="shared" si="30"/>
        <v>#N/A</v>
      </c>
      <c r="F466" s="81"/>
      <c r="H466" s="54"/>
      <c r="I466" s="53">
        <f t="shared" si="31"/>
        <v>0</v>
      </c>
      <c r="J466" s="53">
        <f>'事業所名を入力してください！'!$F486</f>
        <v>0</v>
      </c>
      <c r="K466" s="53">
        <f>IF(OR('事業所名を入力してください！'!$B486="管理者",'事業所名を入力してください！'!$B486="サービス管理責任者"),0,'事業所名を入力してください！'!$AN486)</f>
        <v>0</v>
      </c>
    </row>
    <row r="467" spans="2:11">
      <c r="B467" s="75">
        <v>465</v>
      </c>
      <c r="C467" s="76" t="e">
        <f t="shared" si="28"/>
        <v>#N/A</v>
      </c>
      <c r="D467" s="76" t="e">
        <f t="shared" si="29"/>
        <v>#N/A</v>
      </c>
      <c r="E467" s="77" t="e">
        <f t="shared" si="30"/>
        <v>#N/A</v>
      </c>
      <c r="F467" s="81"/>
      <c r="H467" s="54"/>
      <c r="I467" s="53">
        <f t="shared" si="31"/>
        <v>0</v>
      </c>
      <c r="J467" s="53">
        <f>'事業所名を入力してください！'!$F487</f>
        <v>0</v>
      </c>
      <c r="K467" s="53">
        <f>IF(OR('事業所名を入力してください！'!$B487="管理者",'事業所名を入力してください！'!$B487="サービス管理責任者"),0,'事業所名を入力してください！'!$AN487)</f>
        <v>0</v>
      </c>
    </row>
    <row r="468" spans="2:11">
      <c r="B468" s="75">
        <v>466</v>
      </c>
      <c r="C468" s="76" t="e">
        <f t="shared" si="28"/>
        <v>#N/A</v>
      </c>
      <c r="D468" s="76" t="e">
        <f t="shared" si="29"/>
        <v>#N/A</v>
      </c>
      <c r="E468" s="77" t="e">
        <f t="shared" si="30"/>
        <v>#N/A</v>
      </c>
      <c r="F468" s="81"/>
      <c r="H468" s="54"/>
      <c r="I468" s="53">
        <f t="shared" si="31"/>
        <v>0</v>
      </c>
      <c r="J468" s="53">
        <f>'事業所名を入力してください！'!$F488</f>
        <v>0</v>
      </c>
      <c r="K468" s="53">
        <f>IF(OR('事業所名を入力してください！'!$B488="管理者",'事業所名を入力してください！'!$B488="サービス管理責任者"),0,'事業所名を入力してください！'!$AN488)</f>
        <v>0</v>
      </c>
    </row>
    <row r="469" spans="2:11">
      <c r="B469" s="75">
        <v>467</v>
      </c>
      <c r="C469" s="76" t="e">
        <f t="shared" si="28"/>
        <v>#N/A</v>
      </c>
      <c r="D469" s="76" t="e">
        <f t="shared" si="29"/>
        <v>#N/A</v>
      </c>
      <c r="E469" s="77" t="e">
        <f t="shared" si="30"/>
        <v>#N/A</v>
      </c>
      <c r="F469" s="81"/>
      <c r="H469" s="54"/>
      <c r="I469" s="53">
        <f t="shared" si="31"/>
        <v>0</v>
      </c>
      <c r="J469" s="53">
        <f>'事業所名を入力してください！'!$F489</f>
        <v>0</v>
      </c>
      <c r="K469" s="53">
        <f>IF(OR('事業所名を入力してください！'!$B489="管理者",'事業所名を入力してください！'!$B489="サービス管理責任者"),0,'事業所名を入力してください！'!$AN489)</f>
        <v>0</v>
      </c>
    </row>
    <row r="470" spans="2:11">
      <c r="B470" s="75">
        <v>468</v>
      </c>
      <c r="C470" s="76" t="e">
        <f t="shared" si="28"/>
        <v>#N/A</v>
      </c>
      <c r="D470" s="76" t="e">
        <f t="shared" si="29"/>
        <v>#N/A</v>
      </c>
      <c r="E470" s="77" t="e">
        <f t="shared" si="30"/>
        <v>#N/A</v>
      </c>
      <c r="F470" s="81"/>
      <c r="H470" s="54"/>
      <c r="I470" s="53">
        <f t="shared" si="31"/>
        <v>0</v>
      </c>
      <c r="J470" s="53">
        <f>'事業所名を入力してください！'!$F490</f>
        <v>0</v>
      </c>
      <c r="K470" s="53">
        <f>IF(OR('事業所名を入力してください！'!$B490="管理者",'事業所名を入力してください！'!$B490="サービス管理責任者"),0,'事業所名を入力してください！'!$AN490)</f>
        <v>0</v>
      </c>
    </row>
    <row r="471" spans="2:11">
      <c r="B471" s="75">
        <v>469</v>
      </c>
      <c r="C471" s="76" t="e">
        <f t="shared" si="28"/>
        <v>#N/A</v>
      </c>
      <c r="D471" s="76" t="e">
        <f t="shared" si="29"/>
        <v>#N/A</v>
      </c>
      <c r="E471" s="77" t="e">
        <f t="shared" si="30"/>
        <v>#N/A</v>
      </c>
      <c r="F471" s="81"/>
      <c r="H471" s="54"/>
      <c r="I471" s="53">
        <f t="shared" si="31"/>
        <v>0</v>
      </c>
      <c r="J471" s="53">
        <f>'事業所名を入力してください！'!$F491</f>
        <v>0</v>
      </c>
      <c r="K471" s="53">
        <f>IF(OR('事業所名を入力してください！'!$B491="管理者",'事業所名を入力してください！'!$B491="サービス管理責任者"),0,'事業所名を入力してください！'!$AN491)</f>
        <v>0</v>
      </c>
    </row>
    <row r="472" spans="2:11">
      <c r="B472" s="75">
        <v>470</v>
      </c>
      <c r="C472" s="76" t="e">
        <f t="shared" si="28"/>
        <v>#N/A</v>
      </c>
      <c r="D472" s="76" t="e">
        <f t="shared" si="29"/>
        <v>#N/A</v>
      </c>
      <c r="E472" s="77" t="e">
        <f t="shared" si="30"/>
        <v>#N/A</v>
      </c>
      <c r="F472" s="81"/>
      <c r="H472" s="54"/>
      <c r="I472" s="53">
        <f t="shared" si="31"/>
        <v>0</v>
      </c>
      <c r="J472" s="53">
        <f>'事業所名を入力してください！'!$F492</f>
        <v>0</v>
      </c>
      <c r="K472" s="53">
        <f>IF(OR('事業所名を入力してください！'!$B492="管理者",'事業所名を入力してください！'!$B492="サービス管理責任者"),0,'事業所名を入力してください！'!$AN492)</f>
        <v>0</v>
      </c>
    </row>
    <row r="473" spans="2:11">
      <c r="B473" s="75">
        <v>471</v>
      </c>
      <c r="C473" s="76" t="e">
        <f t="shared" si="28"/>
        <v>#N/A</v>
      </c>
      <c r="D473" s="76" t="e">
        <f t="shared" si="29"/>
        <v>#N/A</v>
      </c>
      <c r="E473" s="77" t="e">
        <f t="shared" si="30"/>
        <v>#N/A</v>
      </c>
      <c r="F473" s="81"/>
      <c r="H473" s="54"/>
      <c r="I473" s="53">
        <f t="shared" si="31"/>
        <v>0</v>
      </c>
      <c r="J473" s="53">
        <f>'事業所名を入力してください！'!$F493</f>
        <v>0</v>
      </c>
      <c r="K473" s="53">
        <f>IF(OR('事業所名を入力してください！'!$B493="管理者",'事業所名を入力してください！'!$B493="サービス管理責任者"),0,'事業所名を入力してください！'!$AN493)</f>
        <v>0</v>
      </c>
    </row>
    <row r="474" spans="2:11">
      <c r="B474" s="75">
        <v>472</v>
      </c>
      <c r="C474" s="76" t="e">
        <f t="shared" si="28"/>
        <v>#N/A</v>
      </c>
      <c r="D474" s="76" t="e">
        <f t="shared" si="29"/>
        <v>#N/A</v>
      </c>
      <c r="E474" s="77" t="e">
        <f t="shared" si="30"/>
        <v>#N/A</v>
      </c>
      <c r="F474" s="81"/>
      <c r="H474" s="54"/>
      <c r="I474" s="53">
        <f t="shared" si="31"/>
        <v>0</v>
      </c>
      <c r="J474" s="53">
        <f>'事業所名を入力してください！'!$F494</f>
        <v>0</v>
      </c>
      <c r="K474" s="53">
        <f>IF(OR('事業所名を入力してください！'!$B494="管理者",'事業所名を入力してください！'!$B494="サービス管理責任者"),0,'事業所名を入力してください！'!$AN494)</f>
        <v>0</v>
      </c>
    </row>
    <row r="475" spans="2:11">
      <c r="B475" s="75">
        <v>473</v>
      </c>
      <c r="C475" s="76" t="e">
        <f t="shared" si="28"/>
        <v>#N/A</v>
      </c>
      <c r="D475" s="76" t="e">
        <f t="shared" si="29"/>
        <v>#N/A</v>
      </c>
      <c r="E475" s="77" t="e">
        <f t="shared" si="30"/>
        <v>#N/A</v>
      </c>
      <c r="F475" s="81"/>
      <c r="H475" s="54"/>
      <c r="I475" s="53">
        <f t="shared" si="31"/>
        <v>0</v>
      </c>
      <c r="J475" s="53">
        <f>'事業所名を入力してください！'!$F495</f>
        <v>0</v>
      </c>
      <c r="K475" s="53">
        <f>IF(OR('事業所名を入力してください！'!$B495="管理者",'事業所名を入力してください！'!$B495="サービス管理責任者"),0,'事業所名を入力してください！'!$AN495)</f>
        <v>0</v>
      </c>
    </row>
    <row r="476" spans="2:11">
      <c r="B476" s="75">
        <v>474</v>
      </c>
      <c r="C476" s="76" t="e">
        <f t="shared" si="28"/>
        <v>#N/A</v>
      </c>
      <c r="D476" s="76" t="e">
        <f t="shared" si="29"/>
        <v>#N/A</v>
      </c>
      <c r="E476" s="77" t="e">
        <f t="shared" si="30"/>
        <v>#N/A</v>
      </c>
      <c r="F476" s="81"/>
      <c r="H476" s="54"/>
      <c r="I476" s="53">
        <f t="shared" si="31"/>
        <v>0</v>
      </c>
      <c r="J476" s="53">
        <f>'事業所名を入力してください！'!$F496</f>
        <v>0</v>
      </c>
      <c r="K476" s="53">
        <f>IF(OR('事業所名を入力してください！'!$B496="管理者",'事業所名を入力してください！'!$B496="サービス管理責任者"),0,'事業所名を入力してください！'!$AN496)</f>
        <v>0</v>
      </c>
    </row>
    <row r="477" spans="2:11">
      <c r="B477" s="75">
        <v>475</v>
      </c>
      <c r="C477" s="76" t="e">
        <f t="shared" si="28"/>
        <v>#N/A</v>
      </c>
      <c r="D477" s="76" t="e">
        <f t="shared" si="29"/>
        <v>#N/A</v>
      </c>
      <c r="E477" s="77" t="e">
        <f t="shared" si="30"/>
        <v>#N/A</v>
      </c>
      <c r="F477" s="81"/>
      <c r="H477" s="54"/>
      <c r="I477" s="53">
        <f t="shared" si="31"/>
        <v>0</v>
      </c>
      <c r="J477" s="53">
        <f>'事業所名を入力してください！'!$F497</f>
        <v>0</v>
      </c>
      <c r="K477" s="53">
        <f>IF(OR('事業所名を入力してください！'!$B497="管理者",'事業所名を入力してください！'!$B497="サービス管理責任者"),0,'事業所名を入力してください！'!$AN497)</f>
        <v>0</v>
      </c>
    </row>
    <row r="478" spans="2:11">
      <c r="B478" s="75">
        <v>476</v>
      </c>
      <c r="C478" s="76" t="e">
        <f t="shared" si="28"/>
        <v>#N/A</v>
      </c>
      <c r="D478" s="76" t="e">
        <f t="shared" si="29"/>
        <v>#N/A</v>
      </c>
      <c r="E478" s="77" t="e">
        <f t="shared" si="30"/>
        <v>#N/A</v>
      </c>
      <c r="F478" s="81"/>
      <c r="H478" s="54"/>
      <c r="I478" s="53">
        <f t="shared" si="31"/>
        <v>0</v>
      </c>
      <c r="J478" s="53">
        <f>'事業所名を入力してください！'!$F498</f>
        <v>0</v>
      </c>
      <c r="K478" s="53">
        <f>IF(OR('事業所名を入力してください！'!$B498="管理者",'事業所名を入力してください！'!$B498="サービス管理責任者"),0,'事業所名を入力してください！'!$AN498)</f>
        <v>0</v>
      </c>
    </row>
    <row r="479" spans="2:11">
      <c r="B479" s="75">
        <v>477</v>
      </c>
      <c r="C479" s="76" t="e">
        <f t="shared" si="28"/>
        <v>#N/A</v>
      </c>
      <c r="D479" s="76" t="e">
        <f t="shared" si="29"/>
        <v>#N/A</v>
      </c>
      <c r="E479" s="77" t="e">
        <f t="shared" si="30"/>
        <v>#N/A</v>
      </c>
      <c r="F479" s="81"/>
      <c r="H479" s="54"/>
      <c r="I479" s="53">
        <f t="shared" si="31"/>
        <v>0</v>
      </c>
      <c r="J479" s="53">
        <f>'事業所名を入力してください！'!$F499</f>
        <v>0</v>
      </c>
      <c r="K479" s="53">
        <f>IF(OR('事業所名を入力してください！'!$B499="管理者",'事業所名を入力してください！'!$B499="サービス管理責任者"),0,'事業所名を入力してください！'!$AN499)</f>
        <v>0</v>
      </c>
    </row>
    <row r="480" spans="2:11">
      <c r="B480" s="75">
        <v>478</v>
      </c>
      <c r="C480" s="76" t="e">
        <f t="shared" si="28"/>
        <v>#N/A</v>
      </c>
      <c r="D480" s="76" t="e">
        <f t="shared" si="29"/>
        <v>#N/A</v>
      </c>
      <c r="E480" s="77" t="e">
        <f t="shared" si="30"/>
        <v>#N/A</v>
      </c>
      <c r="F480" s="81"/>
      <c r="H480" s="54"/>
      <c r="I480" s="53">
        <f t="shared" si="31"/>
        <v>0</v>
      </c>
      <c r="J480" s="53">
        <f>'事業所名を入力してください！'!$F500</f>
        <v>0</v>
      </c>
      <c r="K480" s="53">
        <f>IF(OR('事業所名を入力してください！'!$B500="管理者",'事業所名を入力してください！'!$B500="サービス管理責任者"),0,'事業所名を入力してください！'!$AN500)</f>
        <v>0</v>
      </c>
    </row>
    <row r="481" spans="2:11">
      <c r="B481" s="75">
        <v>479</v>
      </c>
      <c r="C481" s="76" t="e">
        <f t="shared" si="28"/>
        <v>#N/A</v>
      </c>
      <c r="D481" s="76" t="e">
        <f t="shared" si="29"/>
        <v>#N/A</v>
      </c>
      <c r="E481" s="77" t="e">
        <f t="shared" si="30"/>
        <v>#N/A</v>
      </c>
      <c r="F481" s="81"/>
      <c r="H481" s="54"/>
      <c r="I481" s="53">
        <f t="shared" si="31"/>
        <v>0</v>
      </c>
      <c r="J481" s="53">
        <f>'事業所名を入力してください！'!$F501</f>
        <v>0</v>
      </c>
      <c r="K481" s="53">
        <f>IF(OR('事業所名を入力してください！'!$B501="管理者",'事業所名を入力してください！'!$B501="サービス管理責任者"),0,'事業所名を入力してください！'!$AN501)</f>
        <v>0</v>
      </c>
    </row>
    <row r="482" spans="2:11">
      <c r="B482" s="75">
        <v>480</v>
      </c>
      <c r="C482" s="76" t="e">
        <f t="shared" si="28"/>
        <v>#N/A</v>
      </c>
      <c r="D482" s="76" t="e">
        <f t="shared" si="29"/>
        <v>#N/A</v>
      </c>
      <c r="E482" s="77" t="e">
        <f t="shared" si="30"/>
        <v>#N/A</v>
      </c>
      <c r="F482" s="81"/>
      <c r="H482" s="54"/>
      <c r="I482" s="53">
        <f t="shared" si="31"/>
        <v>0</v>
      </c>
      <c r="J482" s="53">
        <f>'事業所名を入力してください！'!$F502</f>
        <v>0</v>
      </c>
      <c r="K482" s="53">
        <f>IF(OR('事業所名を入力してください！'!$B502="管理者",'事業所名を入力してください！'!$B502="サービス管理責任者"),0,'事業所名を入力してください！'!$AN502)</f>
        <v>0</v>
      </c>
    </row>
    <row r="483" spans="2:11">
      <c r="B483" s="75">
        <v>481</v>
      </c>
      <c r="C483" s="76" t="e">
        <f t="shared" si="28"/>
        <v>#N/A</v>
      </c>
      <c r="D483" s="76" t="e">
        <f t="shared" si="29"/>
        <v>#N/A</v>
      </c>
      <c r="E483" s="77" t="e">
        <f t="shared" si="30"/>
        <v>#N/A</v>
      </c>
      <c r="F483" s="81"/>
      <c r="H483" s="54"/>
      <c r="I483" s="53">
        <f t="shared" si="31"/>
        <v>0</v>
      </c>
      <c r="J483" s="53">
        <f>'事業所名を入力してください！'!$F503</f>
        <v>0</v>
      </c>
      <c r="K483" s="53">
        <f>IF(OR('事業所名を入力してください！'!$B503="管理者",'事業所名を入力してください！'!$B503="サービス管理責任者"),0,'事業所名を入力してください！'!$AN503)</f>
        <v>0</v>
      </c>
    </row>
    <row r="484" spans="2:11">
      <c r="B484" s="75">
        <v>482</v>
      </c>
      <c r="C484" s="76" t="e">
        <f t="shared" si="28"/>
        <v>#N/A</v>
      </c>
      <c r="D484" s="76" t="e">
        <f t="shared" si="29"/>
        <v>#N/A</v>
      </c>
      <c r="E484" s="77" t="e">
        <f t="shared" si="30"/>
        <v>#N/A</v>
      </c>
      <c r="F484" s="81"/>
      <c r="H484" s="54"/>
      <c r="I484" s="53">
        <f t="shared" si="31"/>
        <v>0</v>
      </c>
      <c r="J484" s="53">
        <f>'事業所名を入力してください！'!$F504</f>
        <v>0</v>
      </c>
      <c r="K484" s="53">
        <f>IF(OR('事業所名を入力してください！'!$B504="管理者",'事業所名を入力してください！'!$B504="サービス管理責任者"),0,'事業所名を入力してください！'!$AN504)</f>
        <v>0</v>
      </c>
    </row>
    <row r="485" spans="2:11">
      <c r="B485" s="75">
        <v>483</v>
      </c>
      <c r="C485" s="76" t="e">
        <f t="shared" si="28"/>
        <v>#N/A</v>
      </c>
      <c r="D485" s="76" t="e">
        <f t="shared" si="29"/>
        <v>#N/A</v>
      </c>
      <c r="E485" s="77" t="e">
        <f t="shared" si="30"/>
        <v>#N/A</v>
      </c>
      <c r="F485" s="81"/>
      <c r="H485" s="54"/>
      <c r="I485" s="53">
        <f t="shared" si="31"/>
        <v>0</v>
      </c>
      <c r="J485" s="53">
        <f>'事業所名を入力してください！'!$F505</f>
        <v>0</v>
      </c>
      <c r="K485" s="53">
        <f>IF(OR('事業所名を入力してください！'!$B505="管理者",'事業所名を入力してください！'!$B505="サービス管理責任者"),0,'事業所名を入力してください！'!$AN505)</f>
        <v>0</v>
      </c>
    </row>
    <row r="486" spans="2:11">
      <c r="B486" s="75">
        <v>484</v>
      </c>
      <c r="C486" s="76" t="e">
        <f t="shared" si="28"/>
        <v>#N/A</v>
      </c>
      <c r="D486" s="76" t="e">
        <f t="shared" si="29"/>
        <v>#N/A</v>
      </c>
      <c r="E486" s="77" t="e">
        <f t="shared" si="30"/>
        <v>#N/A</v>
      </c>
      <c r="F486" s="81"/>
      <c r="H486" s="54"/>
      <c r="I486" s="53">
        <f t="shared" si="31"/>
        <v>0</v>
      </c>
      <c r="J486" s="53">
        <f>'事業所名を入力してください！'!$F506</f>
        <v>0</v>
      </c>
      <c r="K486" s="53">
        <f>IF(OR('事業所名を入力してください！'!$B506="管理者",'事業所名を入力してください！'!$B506="サービス管理責任者"),0,'事業所名を入力してください！'!$AN506)</f>
        <v>0</v>
      </c>
    </row>
    <row r="487" spans="2:11">
      <c r="B487" s="75">
        <v>485</v>
      </c>
      <c r="C487" s="76" t="e">
        <f t="shared" si="28"/>
        <v>#N/A</v>
      </c>
      <c r="D487" s="76" t="e">
        <f t="shared" si="29"/>
        <v>#N/A</v>
      </c>
      <c r="E487" s="77" t="e">
        <f t="shared" si="30"/>
        <v>#N/A</v>
      </c>
      <c r="F487" s="81"/>
      <c r="H487" s="54"/>
      <c r="I487" s="53">
        <f t="shared" si="31"/>
        <v>0</v>
      </c>
      <c r="J487" s="53">
        <f>'事業所名を入力してください！'!$F507</f>
        <v>0</v>
      </c>
      <c r="K487" s="53">
        <f>IF(OR('事業所名を入力してください！'!$B507="管理者",'事業所名を入力してください！'!$B507="サービス管理責任者"),0,'事業所名を入力してください！'!$AN507)</f>
        <v>0</v>
      </c>
    </row>
    <row r="488" spans="2:11">
      <c r="B488" s="75">
        <v>486</v>
      </c>
      <c r="C488" s="76" t="e">
        <f t="shared" si="28"/>
        <v>#N/A</v>
      </c>
      <c r="D488" s="76" t="e">
        <f t="shared" si="29"/>
        <v>#N/A</v>
      </c>
      <c r="E488" s="77" t="e">
        <f t="shared" si="30"/>
        <v>#N/A</v>
      </c>
      <c r="F488" s="81"/>
      <c r="H488" s="54"/>
      <c r="I488" s="53">
        <f t="shared" si="31"/>
        <v>0</v>
      </c>
      <c r="J488" s="53">
        <f>'事業所名を入力してください！'!$F508</f>
        <v>0</v>
      </c>
      <c r="K488" s="53">
        <f>IF(OR('事業所名を入力してください！'!$B508="管理者",'事業所名を入力してください！'!$B508="サービス管理責任者"),0,'事業所名を入力してください！'!$AN508)</f>
        <v>0</v>
      </c>
    </row>
    <row r="489" spans="2:11">
      <c r="B489" s="75">
        <v>487</v>
      </c>
      <c r="C489" s="76" t="e">
        <f t="shared" si="28"/>
        <v>#N/A</v>
      </c>
      <c r="D489" s="76" t="e">
        <f t="shared" si="29"/>
        <v>#N/A</v>
      </c>
      <c r="E489" s="77" t="e">
        <f t="shared" si="30"/>
        <v>#N/A</v>
      </c>
      <c r="F489" s="81"/>
      <c r="H489" s="54"/>
      <c r="I489" s="53">
        <f t="shared" si="31"/>
        <v>0</v>
      </c>
      <c r="J489" s="53">
        <f>'事業所名を入力してください！'!$F509</f>
        <v>0</v>
      </c>
      <c r="K489" s="53">
        <f>IF(OR('事業所名を入力してください！'!$B509="管理者",'事業所名を入力してください！'!$B509="サービス管理責任者"),0,'事業所名を入力してください！'!$AN509)</f>
        <v>0</v>
      </c>
    </row>
    <row r="490" spans="2:11">
      <c r="B490" s="75">
        <v>488</v>
      </c>
      <c r="C490" s="76" t="e">
        <f t="shared" si="28"/>
        <v>#N/A</v>
      </c>
      <c r="D490" s="76" t="e">
        <f t="shared" si="29"/>
        <v>#N/A</v>
      </c>
      <c r="E490" s="77" t="e">
        <f t="shared" si="30"/>
        <v>#N/A</v>
      </c>
      <c r="F490" s="81"/>
      <c r="H490" s="54"/>
      <c r="I490" s="53">
        <f t="shared" si="31"/>
        <v>0</v>
      </c>
      <c r="J490" s="53">
        <f>'事業所名を入力してください！'!$F510</f>
        <v>0</v>
      </c>
      <c r="K490" s="53">
        <f>IF(OR('事業所名を入力してください！'!$B510="管理者",'事業所名を入力してください！'!$B510="サービス管理責任者"),0,'事業所名を入力してください！'!$AN510)</f>
        <v>0</v>
      </c>
    </row>
    <row r="491" spans="2:11">
      <c r="B491" s="75">
        <v>489</v>
      </c>
      <c r="C491" s="76" t="e">
        <f t="shared" si="28"/>
        <v>#N/A</v>
      </c>
      <c r="D491" s="76" t="e">
        <f t="shared" si="29"/>
        <v>#N/A</v>
      </c>
      <c r="E491" s="77" t="e">
        <f t="shared" si="30"/>
        <v>#N/A</v>
      </c>
      <c r="F491" s="81"/>
      <c r="H491" s="54"/>
      <c r="I491" s="53">
        <f t="shared" si="31"/>
        <v>0</v>
      </c>
      <c r="J491" s="53">
        <f>'事業所名を入力してください！'!$F511</f>
        <v>0</v>
      </c>
      <c r="K491" s="53">
        <f>IF(OR('事業所名を入力してください！'!$B511="管理者",'事業所名を入力してください！'!$B511="サービス管理責任者"),0,'事業所名を入力してください！'!$AN511)</f>
        <v>0</v>
      </c>
    </row>
    <row r="492" spans="2:11">
      <c r="B492" s="75">
        <v>490</v>
      </c>
      <c r="C492" s="76" t="e">
        <f t="shared" si="28"/>
        <v>#N/A</v>
      </c>
      <c r="D492" s="76" t="e">
        <f t="shared" si="29"/>
        <v>#N/A</v>
      </c>
      <c r="E492" s="77" t="e">
        <f t="shared" si="30"/>
        <v>#N/A</v>
      </c>
      <c r="F492" s="81"/>
      <c r="H492" s="54"/>
      <c r="I492" s="53">
        <f t="shared" si="31"/>
        <v>0</v>
      </c>
      <c r="J492" s="53">
        <f>'事業所名を入力してください！'!$F512</f>
        <v>0</v>
      </c>
      <c r="K492" s="53">
        <f>IF(OR('事業所名を入力してください！'!$B512="管理者",'事業所名を入力してください！'!$B512="サービス管理責任者"),0,'事業所名を入力してください！'!$AN512)</f>
        <v>0</v>
      </c>
    </row>
    <row r="493" spans="2:11">
      <c r="B493" s="75">
        <v>491</v>
      </c>
      <c r="C493" s="76" t="e">
        <f t="shared" si="28"/>
        <v>#N/A</v>
      </c>
      <c r="D493" s="76" t="e">
        <f t="shared" si="29"/>
        <v>#N/A</v>
      </c>
      <c r="E493" s="77" t="e">
        <f t="shared" si="30"/>
        <v>#N/A</v>
      </c>
      <c r="F493" s="81"/>
      <c r="H493" s="54"/>
      <c r="I493" s="53">
        <f t="shared" si="31"/>
        <v>0</v>
      </c>
      <c r="J493" s="53">
        <f>'事業所名を入力してください！'!$F513</f>
        <v>0</v>
      </c>
      <c r="K493" s="53">
        <f>IF(OR('事業所名を入力してください！'!$B513="管理者",'事業所名を入力してください！'!$B513="サービス管理責任者"),0,'事業所名を入力してください！'!$AN513)</f>
        <v>0</v>
      </c>
    </row>
    <row r="494" spans="2:11">
      <c r="B494" s="75">
        <v>492</v>
      </c>
      <c r="C494" s="76" t="e">
        <f t="shared" si="28"/>
        <v>#N/A</v>
      </c>
      <c r="D494" s="76" t="e">
        <f t="shared" si="29"/>
        <v>#N/A</v>
      </c>
      <c r="E494" s="77" t="e">
        <f t="shared" si="30"/>
        <v>#N/A</v>
      </c>
      <c r="F494" s="81"/>
      <c r="H494" s="54"/>
      <c r="I494" s="53">
        <f t="shared" si="31"/>
        <v>0</v>
      </c>
      <c r="J494" s="53">
        <f>'事業所名を入力してください！'!$F514</f>
        <v>0</v>
      </c>
      <c r="K494" s="53">
        <f>IF(OR('事業所名を入力してください！'!$B514="管理者",'事業所名を入力してください！'!$B514="サービス管理責任者"),0,'事業所名を入力してください！'!$AN514)</f>
        <v>0</v>
      </c>
    </row>
    <row r="495" spans="2:11">
      <c r="B495" s="75">
        <v>493</v>
      </c>
      <c r="C495" s="76" t="e">
        <f t="shared" si="28"/>
        <v>#N/A</v>
      </c>
      <c r="D495" s="76" t="e">
        <f t="shared" si="29"/>
        <v>#N/A</v>
      </c>
      <c r="E495" s="77" t="e">
        <f t="shared" si="30"/>
        <v>#N/A</v>
      </c>
      <c r="F495" s="81"/>
      <c r="H495" s="54"/>
      <c r="I495" s="53">
        <f t="shared" si="31"/>
        <v>0</v>
      </c>
      <c r="J495" s="53">
        <f>'事業所名を入力してください！'!$F515</f>
        <v>0</v>
      </c>
      <c r="K495" s="53">
        <f>IF(OR('事業所名を入力してください！'!$B515="管理者",'事業所名を入力してください！'!$B515="サービス管理責任者"),0,'事業所名を入力してください！'!$AN515)</f>
        <v>0</v>
      </c>
    </row>
    <row r="496" spans="2:11">
      <c r="B496" s="75">
        <v>494</v>
      </c>
      <c r="C496" s="76" t="e">
        <f t="shared" si="28"/>
        <v>#N/A</v>
      </c>
      <c r="D496" s="76" t="e">
        <f t="shared" si="29"/>
        <v>#N/A</v>
      </c>
      <c r="E496" s="77" t="e">
        <f t="shared" si="30"/>
        <v>#N/A</v>
      </c>
      <c r="F496" s="81"/>
      <c r="H496" s="54"/>
      <c r="I496" s="53">
        <f t="shared" si="31"/>
        <v>0</v>
      </c>
      <c r="J496" s="53">
        <f>'事業所名を入力してください！'!$F516</f>
        <v>0</v>
      </c>
      <c r="K496" s="53">
        <f>IF(OR('事業所名を入力してください！'!$B516="管理者",'事業所名を入力してください！'!$B516="サービス管理責任者"),0,'事業所名を入力してください！'!$AN516)</f>
        <v>0</v>
      </c>
    </row>
    <row r="497" spans="2:11">
      <c r="B497" s="75">
        <v>495</v>
      </c>
      <c r="C497" s="76" t="e">
        <f t="shared" si="28"/>
        <v>#N/A</v>
      </c>
      <c r="D497" s="76" t="e">
        <f t="shared" si="29"/>
        <v>#N/A</v>
      </c>
      <c r="E497" s="77" t="e">
        <f t="shared" si="30"/>
        <v>#N/A</v>
      </c>
      <c r="F497" s="81"/>
      <c r="H497" s="54"/>
      <c r="I497" s="53">
        <f t="shared" si="31"/>
        <v>0</v>
      </c>
      <c r="J497" s="53">
        <f>'事業所名を入力してください！'!$F517</f>
        <v>0</v>
      </c>
      <c r="K497" s="53">
        <f>IF(OR('事業所名を入力してください！'!$B517="管理者",'事業所名を入力してください！'!$B517="サービス管理責任者"),0,'事業所名を入力してください！'!$AN517)</f>
        <v>0</v>
      </c>
    </row>
    <row r="498" spans="2:11">
      <c r="B498" s="75">
        <v>496</v>
      </c>
      <c r="C498" s="76" t="e">
        <f t="shared" si="28"/>
        <v>#N/A</v>
      </c>
      <c r="D498" s="76" t="e">
        <f t="shared" si="29"/>
        <v>#N/A</v>
      </c>
      <c r="E498" s="77" t="e">
        <f t="shared" si="30"/>
        <v>#N/A</v>
      </c>
      <c r="F498" s="81"/>
      <c r="H498" s="54"/>
      <c r="I498" s="53">
        <f t="shared" si="31"/>
        <v>0</v>
      </c>
      <c r="J498" s="53">
        <f>'事業所名を入力してください！'!$F518</f>
        <v>0</v>
      </c>
      <c r="K498" s="53">
        <f>IF(OR('事業所名を入力してください！'!$B518="管理者",'事業所名を入力してください！'!$B518="サービス管理責任者"),0,'事業所名を入力してください！'!$AN518)</f>
        <v>0</v>
      </c>
    </row>
    <row r="499" spans="2:11">
      <c r="B499" s="75">
        <v>497</v>
      </c>
      <c r="C499" s="76" t="e">
        <f t="shared" si="28"/>
        <v>#N/A</v>
      </c>
      <c r="D499" s="76" t="e">
        <f t="shared" si="29"/>
        <v>#N/A</v>
      </c>
      <c r="E499" s="77" t="e">
        <f t="shared" si="30"/>
        <v>#N/A</v>
      </c>
      <c r="F499" s="81"/>
      <c r="H499" s="54"/>
      <c r="I499" s="53">
        <f t="shared" si="31"/>
        <v>0</v>
      </c>
      <c r="J499" s="53">
        <f>'事業所名を入力してください！'!$F519</f>
        <v>0</v>
      </c>
      <c r="K499" s="53">
        <f>IF(OR('事業所名を入力してください！'!$B519="管理者",'事業所名を入力してください！'!$B519="サービス管理責任者"),0,'事業所名を入力してください！'!$AN519)</f>
        <v>0</v>
      </c>
    </row>
    <row r="500" spans="2:11">
      <c r="B500" s="75">
        <v>498</v>
      </c>
      <c r="C500" s="76" t="e">
        <f t="shared" si="28"/>
        <v>#N/A</v>
      </c>
      <c r="D500" s="76" t="e">
        <f t="shared" si="29"/>
        <v>#N/A</v>
      </c>
      <c r="E500" s="77" t="e">
        <f t="shared" si="30"/>
        <v>#N/A</v>
      </c>
      <c r="F500" s="81"/>
      <c r="H500" s="54"/>
      <c r="I500" s="53">
        <f t="shared" si="31"/>
        <v>0</v>
      </c>
      <c r="J500" s="53">
        <f>'事業所名を入力してください！'!$F520</f>
        <v>0</v>
      </c>
      <c r="K500" s="53">
        <f>IF(OR('事業所名を入力してください！'!$B520="管理者",'事業所名を入力してください！'!$B520="サービス管理責任者"),0,'事業所名を入力してください！'!$AN520)</f>
        <v>0</v>
      </c>
    </row>
    <row r="501" spans="2:11">
      <c r="B501" s="75">
        <v>499</v>
      </c>
      <c r="C501" s="76" t="e">
        <f t="shared" si="28"/>
        <v>#N/A</v>
      </c>
      <c r="D501" s="76" t="e">
        <f t="shared" si="29"/>
        <v>#N/A</v>
      </c>
      <c r="E501" s="77" t="e">
        <f t="shared" si="30"/>
        <v>#N/A</v>
      </c>
      <c r="F501" s="81"/>
      <c r="H501" s="54"/>
      <c r="I501" s="53">
        <f t="shared" si="31"/>
        <v>0</v>
      </c>
      <c r="J501" s="53">
        <f>'事業所名を入力してください！'!$F521</f>
        <v>0</v>
      </c>
      <c r="K501" s="53">
        <f>IF(OR('事業所名を入力してください！'!$B521="管理者",'事業所名を入力してください！'!$B521="サービス管理責任者"),0,'事業所名を入力してください！'!$AN521)</f>
        <v>0</v>
      </c>
    </row>
    <row r="502" spans="2:11">
      <c r="B502" s="75">
        <v>500</v>
      </c>
      <c r="C502" s="76" t="e">
        <f t="shared" si="28"/>
        <v>#N/A</v>
      </c>
      <c r="D502" s="76" t="e">
        <f t="shared" si="29"/>
        <v>#N/A</v>
      </c>
      <c r="E502" s="77" t="e">
        <f t="shared" si="30"/>
        <v>#N/A</v>
      </c>
      <c r="F502" s="81"/>
      <c r="H502" s="54"/>
      <c r="I502" s="53">
        <f t="shared" si="31"/>
        <v>0</v>
      </c>
      <c r="J502" s="53">
        <f>'事業所名を入力してください！'!$F522</f>
        <v>0</v>
      </c>
      <c r="K502" s="53">
        <f>IF(OR('事業所名を入力してください！'!$B522="管理者",'事業所名を入力してください！'!$B522="サービス管理責任者"),0,'事業所名を入力してください！'!$AN522)</f>
        <v>0</v>
      </c>
    </row>
    <row r="503" spans="2:11">
      <c r="B503" s="75">
        <v>501</v>
      </c>
      <c r="C503" s="76" t="e">
        <f t="shared" si="28"/>
        <v>#N/A</v>
      </c>
      <c r="D503" s="76" t="e">
        <f t="shared" si="29"/>
        <v>#N/A</v>
      </c>
      <c r="E503" s="77" t="e">
        <f t="shared" si="30"/>
        <v>#N/A</v>
      </c>
      <c r="F503" s="81"/>
      <c r="H503" s="54"/>
      <c r="I503" s="53">
        <f t="shared" si="31"/>
        <v>0</v>
      </c>
      <c r="J503" s="53">
        <f>'事業所名を入力してください！'!$F523</f>
        <v>0</v>
      </c>
      <c r="K503" s="53">
        <f>IF(OR('事業所名を入力してください！'!$B523="管理者",'事業所名を入力してください！'!$B523="サービス管理責任者"),0,'事業所名を入力してください！'!$AN523)</f>
        <v>0</v>
      </c>
    </row>
    <row r="504" spans="2:11">
      <c r="B504" s="75">
        <v>502</v>
      </c>
      <c r="C504" s="76" t="e">
        <f t="shared" si="28"/>
        <v>#N/A</v>
      </c>
      <c r="D504" s="76" t="e">
        <f t="shared" si="29"/>
        <v>#N/A</v>
      </c>
      <c r="E504" s="77" t="e">
        <f t="shared" si="30"/>
        <v>#N/A</v>
      </c>
      <c r="F504" s="81"/>
      <c r="H504" s="54"/>
      <c r="I504" s="53">
        <f t="shared" si="31"/>
        <v>0</v>
      </c>
      <c r="J504" s="53">
        <f>'事業所名を入力してください！'!$F524</f>
        <v>0</v>
      </c>
      <c r="K504" s="53">
        <f>IF(OR('事業所名を入力してください！'!$B524="管理者",'事業所名を入力してください！'!$B524="サービス管理責任者"),0,'事業所名を入力してください！'!$AN524)</f>
        <v>0</v>
      </c>
    </row>
    <row r="505" spans="2:11">
      <c r="B505" s="75">
        <v>503</v>
      </c>
      <c r="C505" s="76" t="e">
        <f t="shared" si="28"/>
        <v>#N/A</v>
      </c>
      <c r="D505" s="76" t="e">
        <f t="shared" si="29"/>
        <v>#N/A</v>
      </c>
      <c r="E505" s="77" t="e">
        <f t="shared" si="30"/>
        <v>#N/A</v>
      </c>
      <c r="F505" s="81"/>
      <c r="H505" s="54"/>
      <c r="I505" s="53">
        <f t="shared" si="31"/>
        <v>0</v>
      </c>
      <c r="J505" s="53">
        <f>'事業所名を入力してください！'!$F525</f>
        <v>0</v>
      </c>
      <c r="K505" s="53">
        <f>IF(OR('事業所名を入力してください！'!$B525="管理者",'事業所名を入力してください！'!$B525="サービス管理責任者"),0,'事業所名を入力してください！'!$AN525)</f>
        <v>0</v>
      </c>
    </row>
    <row r="506" spans="2:11">
      <c r="B506" s="75">
        <v>504</v>
      </c>
      <c r="C506" s="76" t="e">
        <f t="shared" si="28"/>
        <v>#N/A</v>
      </c>
      <c r="D506" s="76" t="e">
        <f t="shared" si="29"/>
        <v>#N/A</v>
      </c>
      <c r="E506" s="77" t="e">
        <f t="shared" si="30"/>
        <v>#N/A</v>
      </c>
      <c r="F506" s="81"/>
      <c r="H506" s="54"/>
      <c r="I506" s="53">
        <f t="shared" si="31"/>
        <v>0</v>
      </c>
      <c r="J506" s="53">
        <f>'事業所名を入力してください！'!$F526</f>
        <v>0</v>
      </c>
      <c r="K506" s="53">
        <f>IF(OR('事業所名を入力してください！'!$B526="管理者",'事業所名を入力してください！'!$B526="サービス管理責任者"),0,'事業所名を入力してください！'!$AN526)</f>
        <v>0</v>
      </c>
    </row>
    <row r="507" spans="2:11">
      <c r="B507" s="75">
        <v>505</v>
      </c>
      <c r="C507" s="76" t="e">
        <f t="shared" si="28"/>
        <v>#N/A</v>
      </c>
      <c r="D507" s="76" t="e">
        <f t="shared" si="29"/>
        <v>#N/A</v>
      </c>
      <c r="E507" s="77" t="e">
        <f t="shared" si="30"/>
        <v>#N/A</v>
      </c>
      <c r="F507" s="81"/>
      <c r="H507" s="54"/>
      <c r="I507" s="53">
        <f t="shared" si="31"/>
        <v>0</v>
      </c>
      <c r="J507" s="53">
        <f>'事業所名を入力してください！'!$F527</f>
        <v>0</v>
      </c>
      <c r="K507" s="53">
        <f>IF(OR('事業所名を入力してください！'!$B527="管理者",'事業所名を入力してください！'!$B527="サービス管理責任者"),0,'事業所名を入力してください！'!$AN527)</f>
        <v>0</v>
      </c>
    </row>
    <row r="508" spans="2:11">
      <c r="B508" s="75">
        <v>506</v>
      </c>
      <c r="C508" s="76" t="e">
        <f t="shared" si="28"/>
        <v>#N/A</v>
      </c>
      <c r="D508" s="76" t="e">
        <f t="shared" si="29"/>
        <v>#N/A</v>
      </c>
      <c r="E508" s="77" t="e">
        <f t="shared" si="30"/>
        <v>#N/A</v>
      </c>
      <c r="F508" s="81"/>
      <c r="H508" s="54"/>
      <c r="I508" s="53">
        <f t="shared" si="31"/>
        <v>0</v>
      </c>
      <c r="J508" s="53">
        <f>'事業所名を入力してください！'!$F528</f>
        <v>0</v>
      </c>
      <c r="K508" s="53">
        <f>IF(OR('事業所名を入力してください！'!$B528="管理者",'事業所名を入力してください！'!$B528="サービス管理責任者"),0,'事業所名を入力してください！'!$AN528)</f>
        <v>0</v>
      </c>
    </row>
    <row r="509" spans="2:11">
      <c r="B509" s="75">
        <v>507</v>
      </c>
      <c r="C509" s="76" t="e">
        <f t="shared" si="28"/>
        <v>#N/A</v>
      </c>
      <c r="D509" s="76" t="e">
        <f t="shared" si="29"/>
        <v>#N/A</v>
      </c>
      <c r="E509" s="77" t="e">
        <f t="shared" si="30"/>
        <v>#N/A</v>
      </c>
      <c r="F509" s="81"/>
      <c r="H509" s="54"/>
      <c r="I509" s="53">
        <f t="shared" si="31"/>
        <v>0</v>
      </c>
      <c r="J509" s="53">
        <f>'事業所名を入力してください！'!$F529</f>
        <v>0</v>
      </c>
      <c r="K509" s="53">
        <f>IF(OR('事業所名を入力してください！'!$B529="管理者",'事業所名を入力してください！'!$B529="サービス管理責任者"),0,'事業所名を入力してください！'!$AN529)</f>
        <v>0</v>
      </c>
    </row>
    <row r="510" spans="2:11">
      <c r="B510" s="75">
        <v>508</v>
      </c>
      <c r="C510" s="76" t="e">
        <f t="shared" si="28"/>
        <v>#N/A</v>
      </c>
      <c r="D510" s="76" t="e">
        <f t="shared" si="29"/>
        <v>#N/A</v>
      </c>
      <c r="E510" s="77" t="e">
        <f t="shared" si="30"/>
        <v>#N/A</v>
      </c>
      <c r="F510" s="81"/>
      <c r="H510" s="54"/>
      <c r="I510" s="53">
        <f t="shared" si="31"/>
        <v>0</v>
      </c>
      <c r="J510" s="53">
        <f>'事業所名を入力してください！'!$F530</f>
        <v>0</v>
      </c>
      <c r="K510" s="53">
        <f>IF(OR('事業所名を入力してください！'!$B530="管理者",'事業所名を入力してください！'!$B530="サービス管理責任者"),0,'事業所名を入力してください！'!$AN530)</f>
        <v>0</v>
      </c>
    </row>
    <row r="511" spans="2:11">
      <c r="B511" s="75">
        <v>509</v>
      </c>
      <c r="C511" s="76" t="e">
        <f t="shared" si="28"/>
        <v>#N/A</v>
      </c>
      <c r="D511" s="76" t="e">
        <f t="shared" si="29"/>
        <v>#N/A</v>
      </c>
      <c r="E511" s="77" t="e">
        <f t="shared" si="30"/>
        <v>#N/A</v>
      </c>
      <c r="F511" s="81"/>
      <c r="H511" s="54"/>
      <c r="I511" s="53">
        <f t="shared" si="31"/>
        <v>0</v>
      </c>
      <c r="J511" s="53">
        <f>'事業所名を入力してください！'!$F531</f>
        <v>0</v>
      </c>
      <c r="K511" s="53">
        <f>IF(OR('事業所名を入力してください！'!$B531="管理者",'事業所名を入力してください！'!$B531="サービス管理責任者"),0,'事業所名を入力してください！'!$AN531)</f>
        <v>0</v>
      </c>
    </row>
    <row r="512" spans="2:11">
      <c r="B512" s="75">
        <v>510</v>
      </c>
      <c r="C512" s="76" t="e">
        <f t="shared" si="28"/>
        <v>#N/A</v>
      </c>
      <c r="D512" s="76" t="e">
        <f t="shared" si="29"/>
        <v>#N/A</v>
      </c>
      <c r="E512" s="77" t="e">
        <f t="shared" si="30"/>
        <v>#N/A</v>
      </c>
      <c r="F512" s="81"/>
      <c r="H512" s="54"/>
      <c r="I512" s="53">
        <f t="shared" si="31"/>
        <v>0</v>
      </c>
      <c r="J512" s="53">
        <f>'事業所名を入力してください！'!$F532</f>
        <v>0</v>
      </c>
      <c r="K512" s="53">
        <f>IF(OR('事業所名を入力してください！'!$B532="管理者",'事業所名を入力してください！'!$B532="サービス管理責任者"),0,'事業所名を入力してください！'!$AN532)</f>
        <v>0</v>
      </c>
    </row>
    <row r="513" spans="2:11">
      <c r="B513" s="75">
        <v>511</v>
      </c>
      <c r="C513" s="76" t="e">
        <f t="shared" si="28"/>
        <v>#N/A</v>
      </c>
      <c r="D513" s="76" t="e">
        <f t="shared" si="29"/>
        <v>#N/A</v>
      </c>
      <c r="E513" s="77" t="e">
        <f t="shared" si="30"/>
        <v>#N/A</v>
      </c>
      <c r="F513" s="81"/>
      <c r="H513" s="54"/>
      <c r="I513" s="53">
        <f t="shared" si="31"/>
        <v>0</v>
      </c>
      <c r="J513" s="53">
        <f>'事業所名を入力してください！'!$F533</f>
        <v>0</v>
      </c>
      <c r="K513" s="53">
        <f>IF(OR('事業所名を入力してください！'!$B533="管理者",'事業所名を入力してください！'!$B533="サービス管理責任者"),0,'事業所名を入力してください！'!$AN533)</f>
        <v>0</v>
      </c>
    </row>
    <row r="514" spans="2:11">
      <c r="B514" s="75">
        <v>512</v>
      </c>
      <c r="C514" s="76" t="e">
        <f t="shared" si="28"/>
        <v>#N/A</v>
      </c>
      <c r="D514" s="76" t="e">
        <f t="shared" si="29"/>
        <v>#N/A</v>
      </c>
      <c r="E514" s="77" t="e">
        <f t="shared" si="30"/>
        <v>#N/A</v>
      </c>
      <c r="F514" s="81"/>
      <c r="H514" s="54"/>
      <c r="I514" s="53">
        <f t="shared" si="31"/>
        <v>0</v>
      </c>
      <c r="J514" s="53">
        <f>'事業所名を入力してください！'!$F534</f>
        <v>0</v>
      </c>
      <c r="K514" s="53">
        <f>IF(OR('事業所名を入力してください！'!$B534="管理者",'事業所名を入力してください！'!$B534="サービス管理責任者"),0,'事業所名を入力してください！'!$AN534)</f>
        <v>0</v>
      </c>
    </row>
    <row r="515" spans="2:11">
      <c r="B515" s="75">
        <v>513</v>
      </c>
      <c r="C515" s="76" t="e">
        <f t="shared" ref="C515:C578" si="32">VLOOKUP(B515,$I:$K,2,FALSE)</f>
        <v>#N/A</v>
      </c>
      <c r="D515" s="76" t="e">
        <f t="shared" ref="D515:D578" si="33">VLOOKUP(B515,$I:$K,3,FALSE)</f>
        <v>#N/A</v>
      </c>
      <c r="E515" s="77" t="e">
        <f t="shared" si="30"/>
        <v>#N/A</v>
      </c>
      <c r="F515" s="81"/>
      <c r="H515" s="54"/>
      <c r="I515" s="53">
        <f t="shared" si="31"/>
        <v>0</v>
      </c>
      <c r="J515" s="53">
        <f>'事業所名を入力してください！'!$F535</f>
        <v>0</v>
      </c>
      <c r="K515" s="53">
        <f>IF(OR('事業所名を入力してください！'!$B535="管理者",'事業所名を入力してください！'!$B535="サービス管理責任者"),0,'事業所名を入力してください！'!$AN535)</f>
        <v>0</v>
      </c>
    </row>
    <row r="516" spans="2:11">
      <c r="B516" s="75">
        <v>514</v>
      </c>
      <c r="C516" s="76" t="e">
        <f t="shared" si="32"/>
        <v>#N/A</v>
      </c>
      <c r="D516" s="76" t="e">
        <f t="shared" si="33"/>
        <v>#N/A</v>
      </c>
      <c r="E516" s="77" t="e">
        <f t="shared" ref="E516:E579" si="34">SUMIF($C:$C,C516,$D:$D)</f>
        <v>#N/A</v>
      </c>
      <c r="F516" s="81"/>
      <c r="H516" s="54"/>
      <c r="I516" s="53">
        <f t="shared" si="31"/>
        <v>0</v>
      </c>
      <c r="J516" s="53">
        <f>'事業所名を入力してください！'!$F536</f>
        <v>0</v>
      </c>
      <c r="K516" s="53">
        <f>IF(OR('事業所名を入力してください！'!$B536="管理者",'事業所名を入力してください！'!$B536="サービス管理責任者"),0,'事業所名を入力してください！'!$AN536)</f>
        <v>0</v>
      </c>
    </row>
    <row r="517" spans="2:11">
      <c r="B517" s="75">
        <v>515</v>
      </c>
      <c r="C517" s="76" t="e">
        <f t="shared" si="32"/>
        <v>#N/A</v>
      </c>
      <c r="D517" s="76" t="e">
        <f t="shared" si="33"/>
        <v>#N/A</v>
      </c>
      <c r="E517" s="77" t="e">
        <f t="shared" si="34"/>
        <v>#N/A</v>
      </c>
      <c r="F517" s="81"/>
      <c r="H517" s="54"/>
      <c r="I517" s="53">
        <f t="shared" ref="I517:I580" si="35">IF(J517=0,I516,I516+1)</f>
        <v>0</v>
      </c>
      <c r="J517" s="53">
        <f>'事業所名を入力してください！'!$F537</f>
        <v>0</v>
      </c>
      <c r="K517" s="53">
        <f>IF(OR('事業所名を入力してください！'!$B537="管理者",'事業所名を入力してください！'!$B537="サービス管理責任者"),0,'事業所名を入力してください！'!$AN537)</f>
        <v>0</v>
      </c>
    </row>
    <row r="518" spans="2:11">
      <c r="B518" s="75">
        <v>516</v>
      </c>
      <c r="C518" s="76" t="e">
        <f t="shared" si="32"/>
        <v>#N/A</v>
      </c>
      <c r="D518" s="76" t="e">
        <f t="shared" si="33"/>
        <v>#N/A</v>
      </c>
      <c r="E518" s="77" t="e">
        <f t="shared" si="34"/>
        <v>#N/A</v>
      </c>
      <c r="F518" s="81"/>
      <c r="H518" s="54"/>
      <c r="I518" s="53">
        <f t="shared" si="35"/>
        <v>0</v>
      </c>
      <c r="J518" s="53">
        <f>'事業所名を入力してください！'!$F538</f>
        <v>0</v>
      </c>
      <c r="K518" s="53">
        <f>IF(OR('事業所名を入力してください！'!$B538="管理者",'事業所名を入力してください！'!$B538="サービス管理責任者"),0,'事業所名を入力してください！'!$AN538)</f>
        <v>0</v>
      </c>
    </row>
    <row r="519" spans="2:11">
      <c r="B519" s="75">
        <v>517</v>
      </c>
      <c r="C519" s="76" t="e">
        <f t="shared" si="32"/>
        <v>#N/A</v>
      </c>
      <c r="D519" s="76" t="e">
        <f t="shared" si="33"/>
        <v>#N/A</v>
      </c>
      <c r="E519" s="77" t="e">
        <f t="shared" si="34"/>
        <v>#N/A</v>
      </c>
      <c r="F519" s="81"/>
      <c r="H519" s="54"/>
      <c r="I519" s="53">
        <f t="shared" si="35"/>
        <v>0</v>
      </c>
      <c r="J519" s="53">
        <f>'事業所名を入力してください！'!$F539</f>
        <v>0</v>
      </c>
      <c r="K519" s="53">
        <f>IF(OR('事業所名を入力してください！'!$B539="管理者",'事業所名を入力してください！'!$B539="サービス管理責任者"),0,'事業所名を入力してください！'!$AN539)</f>
        <v>0</v>
      </c>
    </row>
    <row r="520" spans="2:11">
      <c r="B520" s="75">
        <v>518</v>
      </c>
      <c r="C520" s="76" t="e">
        <f t="shared" si="32"/>
        <v>#N/A</v>
      </c>
      <c r="D520" s="76" t="e">
        <f t="shared" si="33"/>
        <v>#N/A</v>
      </c>
      <c r="E520" s="77" t="e">
        <f t="shared" si="34"/>
        <v>#N/A</v>
      </c>
      <c r="F520" s="81"/>
      <c r="H520" s="54"/>
      <c r="I520" s="53">
        <f t="shared" si="35"/>
        <v>0</v>
      </c>
      <c r="J520" s="53">
        <f>'事業所名を入力してください！'!$F540</f>
        <v>0</v>
      </c>
      <c r="K520" s="53">
        <f>IF(OR('事業所名を入力してください！'!$B540="管理者",'事業所名を入力してください！'!$B540="サービス管理責任者"),0,'事業所名を入力してください！'!$AN540)</f>
        <v>0</v>
      </c>
    </row>
    <row r="521" spans="2:11">
      <c r="B521" s="75">
        <v>519</v>
      </c>
      <c r="C521" s="76" t="e">
        <f t="shared" si="32"/>
        <v>#N/A</v>
      </c>
      <c r="D521" s="76" t="e">
        <f t="shared" si="33"/>
        <v>#N/A</v>
      </c>
      <c r="E521" s="77" t="e">
        <f t="shared" si="34"/>
        <v>#N/A</v>
      </c>
      <c r="F521" s="81"/>
      <c r="H521" s="54"/>
      <c r="I521" s="53">
        <f t="shared" si="35"/>
        <v>0</v>
      </c>
      <c r="J521" s="53">
        <f>'事業所名を入力してください！'!$F541</f>
        <v>0</v>
      </c>
      <c r="K521" s="53">
        <f>IF(OR('事業所名を入力してください！'!$B541="管理者",'事業所名を入力してください！'!$B541="サービス管理責任者"),0,'事業所名を入力してください！'!$AN541)</f>
        <v>0</v>
      </c>
    </row>
    <row r="522" spans="2:11">
      <c r="B522" s="75">
        <v>520</v>
      </c>
      <c r="C522" s="76" t="e">
        <f t="shared" si="32"/>
        <v>#N/A</v>
      </c>
      <c r="D522" s="76" t="e">
        <f t="shared" si="33"/>
        <v>#N/A</v>
      </c>
      <c r="E522" s="77" t="e">
        <f t="shared" si="34"/>
        <v>#N/A</v>
      </c>
      <c r="F522" s="81"/>
      <c r="H522" s="54"/>
      <c r="I522" s="53">
        <f t="shared" si="35"/>
        <v>0</v>
      </c>
      <c r="J522" s="53">
        <f>'事業所名を入力してください！'!$F542</f>
        <v>0</v>
      </c>
      <c r="K522" s="53">
        <f>IF(OR('事業所名を入力してください！'!$B542="管理者",'事業所名を入力してください！'!$B542="サービス管理責任者"),0,'事業所名を入力してください！'!$AN542)</f>
        <v>0</v>
      </c>
    </row>
    <row r="523" spans="2:11">
      <c r="B523" s="75">
        <v>521</v>
      </c>
      <c r="C523" s="76" t="e">
        <f t="shared" si="32"/>
        <v>#N/A</v>
      </c>
      <c r="D523" s="76" t="e">
        <f t="shared" si="33"/>
        <v>#N/A</v>
      </c>
      <c r="E523" s="77" t="e">
        <f t="shared" si="34"/>
        <v>#N/A</v>
      </c>
      <c r="F523" s="81"/>
      <c r="H523" s="54"/>
      <c r="I523" s="53">
        <f t="shared" si="35"/>
        <v>0</v>
      </c>
      <c r="J523" s="53">
        <f>'事業所名を入力してください！'!$F543</f>
        <v>0</v>
      </c>
      <c r="K523" s="53">
        <f>IF(OR('事業所名を入力してください！'!$B543="管理者",'事業所名を入力してください！'!$B543="サービス管理責任者"),0,'事業所名を入力してください！'!$AN543)</f>
        <v>0</v>
      </c>
    </row>
    <row r="524" spans="2:11">
      <c r="B524" s="75">
        <v>522</v>
      </c>
      <c r="C524" s="76" t="e">
        <f t="shared" si="32"/>
        <v>#N/A</v>
      </c>
      <c r="D524" s="76" t="e">
        <f t="shared" si="33"/>
        <v>#N/A</v>
      </c>
      <c r="E524" s="77" t="e">
        <f t="shared" si="34"/>
        <v>#N/A</v>
      </c>
      <c r="F524" s="81"/>
      <c r="H524" s="54"/>
      <c r="I524" s="53">
        <f t="shared" si="35"/>
        <v>0</v>
      </c>
      <c r="J524" s="53">
        <f>'事業所名を入力してください！'!$F544</f>
        <v>0</v>
      </c>
      <c r="K524" s="53">
        <f>IF(OR('事業所名を入力してください！'!$B544="管理者",'事業所名を入力してください！'!$B544="サービス管理責任者"),0,'事業所名を入力してください！'!$AN544)</f>
        <v>0</v>
      </c>
    </row>
    <row r="525" spans="2:11">
      <c r="B525" s="75">
        <v>523</v>
      </c>
      <c r="C525" s="76" t="e">
        <f t="shared" si="32"/>
        <v>#N/A</v>
      </c>
      <c r="D525" s="76" t="e">
        <f t="shared" si="33"/>
        <v>#N/A</v>
      </c>
      <c r="E525" s="77" t="e">
        <f t="shared" si="34"/>
        <v>#N/A</v>
      </c>
      <c r="F525" s="81"/>
      <c r="H525" s="54"/>
      <c r="I525" s="53">
        <f t="shared" si="35"/>
        <v>0</v>
      </c>
      <c r="J525" s="53">
        <f>'事業所名を入力してください！'!$F545</f>
        <v>0</v>
      </c>
      <c r="K525" s="53">
        <f>IF(OR('事業所名を入力してください！'!$B545="管理者",'事業所名を入力してください！'!$B545="サービス管理責任者"),0,'事業所名を入力してください！'!$AN545)</f>
        <v>0</v>
      </c>
    </row>
    <row r="526" spans="2:11">
      <c r="B526" s="75">
        <v>524</v>
      </c>
      <c r="C526" s="76" t="e">
        <f t="shared" si="32"/>
        <v>#N/A</v>
      </c>
      <c r="D526" s="76" t="e">
        <f t="shared" si="33"/>
        <v>#N/A</v>
      </c>
      <c r="E526" s="77" t="e">
        <f t="shared" si="34"/>
        <v>#N/A</v>
      </c>
      <c r="F526" s="81"/>
      <c r="H526" s="54"/>
      <c r="I526" s="53">
        <f t="shared" si="35"/>
        <v>0</v>
      </c>
      <c r="J526" s="53">
        <f>'事業所名を入力してください！'!$F546</f>
        <v>0</v>
      </c>
      <c r="K526" s="53">
        <f>IF(OR('事業所名を入力してください！'!$B546="管理者",'事業所名を入力してください！'!$B546="サービス管理責任者"),0,'事業所名を入力してください！'!$AN546)</f>
        <v>0</v>
      </c>
    </row>
    <row r="527" spans="2:11">
      <c r="B527" s="75">
        <v>525</v>
      </c>
      <c r="C527" s="76" t="e">
        <f t="shared" si="32"/>
        <v>#N/A</v>
      </c>
      <c r="D527" s="76" t="e">
        <f t="shared" si="33"/>
        <v>#N/A</v>
      </c>
      <c r="E527" s="77" t="e">
        <f t="shared" si="34"/>
        <v>#N/A</v>
      </c>
      <c r="F527" s="81"/>
      <c r="H527" s="54"/>
      <c r="I527" s="53">
        <f t="shared" si="35"/>
        <v>0</v>
      </c>
      <c r="J527" s="53">
        <f>'事業所名を入力してください！'!$F547</f>
        <v>0</v>
      </c>
      <c r="K527" s="53">
        <f>IF(OR('事業所名を入力してください！'!$B547="管理者",'事業所名を入力してください！'!$B547="サービス管理責任者"),0,'事業所名を入力してください！'!$AN547)</f>
        <v>0</v>
      </c>
    </row>
    <row r="528" spans="2:11">
      <c r="B528" s="75">
        <v>526</v>
      </c>
      <c r="C528" s="76" t="e">
        <f t="shared" si="32"/>
        <v>#N/A</v>
      </c>
      <c r="D528" s="76" t="e">
        <f t="shared" si="33"/>
        <v>#N/A</v>
      </c>
      <c r="E528" s="77" t="e">
        <f t="shared" si="34"/>
        <v>#N/A</v>
      </c>
      <c r="F528" s="81"/>
      <c r="H528" s="54"/>
      <c r="I528" s="53">
        <f t="shared" si="35"/>
        <v>0</v>
      </c>
      <c r="J528" s="53">
        <f>'事業所名を入力してください！'!$F548</f>
        <v>0</v>
      </c>
      <c r="K528" s="53">
        <f>IF(OR('事業所名を入力してください！'!$B548="管理者",'事業所名を入力してください！'!$B548="サービス管理責任者"),0,'事業所名を入力してください！'!$AN548)</f>
        <v>0</v>
      </c>
    </row>
    <row r="529" spans="2:11">
      <c r="B529" s="75">
        <v>527</v>
      </c>
      <c r="C529" s="76" t="e">
        <f t="shared" si="32"/>
        <v>#N/A</v>
      </c>
      <c r="D529" s="76" t="e">
        <f t="shared" si="33"/>
        <v>#N/A</v>
      </c>
      <c r="E529" s="77" t="e">
        <f t="shared" si="34"/>
        <v>#N/A</v>
      </c>
      <c r="F529" s="81"/>
      <c r="H529" s="54"/>
      <c r="I529" s="53">
        <f t="shared" si="35"/>
        <v>0</v>
      </c>
      <c r="J529" s="53">
        <f>'事業所名を入力してください！'!$F549</f>
        <v>0</v>
      </c>
      <c r="K529" s="53">
        <f>IF(OR('事業所名を入力してください！'!$B549="管理者",'事業所名を入力してください！'!$B549="サービス管理責任者"),0,'事業所名を入力してください！'!$AN549)</f>
        <v>0</v>
      </c>
    </row>
    <row r="530" spans="2:11">
      <c r="B530" s="75">
        <v>528</v>
      </c>
      <c r="C530" s="76" t="e">
        <f t="shared" si="32"/>
        <v>#N/A</v>
      </c>
      <c r="D530" s="76" t="e">
        <f t="shared" si="33"/>
        <v>#N/A</v>
      </c>
      <c r="E530" s="77" t="e">
        <f t="shared" si="34"/>
        <v>#N/A</v>
      </c>
      <c r="F530" s="81"/>
      <c r="H530" s="54"/>
      <c r="I530" s="53">
        <f t="shared" si="35"/>
        <v>0</v>
      </c>
      <c r="J530" s="53">
        <f>'事業所名を入力してください！'!$F550</f>
        <v>0</v>
      </c>
      <c r="K530" s="53">
        <f>IF(OR('事業所名を入力してください！'!$B550="管理者",'事業所名を入力してください！'!$B550="サービス管理責任者"),0,'事業所名を入力してください！'!$AN550)</f>
        <v>0</v>
      </c>
    </row>
    <row r="531" spans="2:11">
      <c r="B531" s="75">
        <v>529</v>
      </c>
      <c r="C531" s="76" t="e">
        <f t="shared" si="32"/>
        <v>#N/A</v>
      </c>
      <c r="D531" s="76" t="e">
        <f t="shared" si="33"/>
        <v>#N/A</v>
      </c>
      <c r="E531" s="77" t="e">
        <f t="shared" si="34"/>
        <v>#N/A</v>
      </c>
      <c r="F531" s="81"/>
      <c r="H531" s="54"/>
      <c r="I531" s="53">
        <f t="shared" si="35"/>
        <v>0</v>
      </c>
      <c r="J531" s="53">
        <f>'事業所名を入力してください！'!$F551</f>
        <v>0</v>
      </c>
      <c r="K531" s="53">
        <f>IF(OR('事業所名を入力してください！'!$B551="管理者",'事業所名を入力してください！'!$B551="サービス管理責任者"),0,'事業所名を入力してください！'!$AN551)</f>
        <v>0</v>
      </c>
    </row>
    <row r="532" spans="2:11">
      <c r="B532" s="75">
        <v>530</v>
      </c>
      <c r="C532" s="76" t="e">
        <f t="shared" si="32"/>
        <v>#N/A</v>
      </c>
      <c r="D532" s="76" t="e">
        <f t="shared" si="33"/>
        <v>#N/A</v>
      </c>
      <c r="E532" s="77" t="e">
        <f t="shared" si="34"/>
        <v>#N/A</v>
      </c>
      <c r="F532" s="81"/>
      <c r="H532" s="54"/>
      <c r="I532" s="53">
        <f t="shared" si="35"/>
        <v>0</v>
      </c>
      <c r="J532" s="53">
        <f>'事業所名を入力してください！'!$F552</f>
        <v>0</v>
      </c>
      <c r="K532" s="53">
        <f>IF(OR('事業所名を入力してください！'!$B552="管理者",'事業所名を入力してください！'!$B552="サービス管理責任者"),0,'事業所名を入力してください！'!$AN552)</f>
        <v>0</v>
      </c>
    </row>
    <row r="533" spans="2:11">
      <c r="B533" s="75">
        <v>531</v>
      </c>
      <c r="C533" s="76" t="e">
        <f t="shared" si="32"/>
        <v>#N/A</v>
      </c>
      <c r="D533" s="76" t="e">
        <f t="shared" si="33"/>
        <v>#N/A</v>
      </c>
      <c r="E533" s="77" t="e">
        <f t="shared" si="34"/>
        <v>#N/A</v>
      </c>
      <c r="F533" s="81"/>
      <c r="H533" s="54"/>
      <c r="I533" s="53">
        <f t="shared" si="35"/>
        <v>0</v>
      </c>
      <c r="J533" s="53">
        <f>'事業所名を入力してください！'!$F553</f>
        <v>0</v>
      </c>
      <c r="K533" s="53">
        <f>IF(OR('事業所名を入力してください！'!$B553="管理者",'事業所名を入力してください！'!$B553="サービス管理責任者"),0,'事業所名を入力してください！'!$AN553)</f>
        <v>0</v>
      </c>
    </row>
    <row r="534" spans="2:11">
      <c r="B534" s="75">
        <v>532</v>
      </c>
      <c r="C534" s="76" t="e">
        <f t="shared" si="32"/>
        <v>#N/A</v>
      </c>
      <c r="D534" s="76" t="e">
        <f t="shared" si="33"/>
        <v>#N/A</v>
      </c>
      <c r="E534" s="77" t="e">
        <f t="shared" si="34"/>
        <v>#N/A</v>
      </c>
      <c r="F534" s="81"/>
      <c r="H534" s="54"/>
      <c r="I534" s="53">
        <f t="shared" si="35"/>
        <v>0</v>
      </c>
      <c r="J534" s="53">
        <f>'事業所名を入力してください！'!$F554</f>
        <v>0</v>
      </c>
      <c r="K534" s="53">
        <f>IF(OR('事業所名を入力してください！'!$B554="管理者",'事業所名を入力してください！'!$B554="サービス管理責任者"),0,'事業所名を入力してください！'!$AN554)</f>
        <v>0</v>
      </c>
    </row>
    <row r="535" spans="2:11">
      <c r="B535" s="75">
        <v>533</v>
      </c>
      <c r="C535" s="76" t="e">
        <f t="shared" si="32"/>
        <v>#N/A</v>
      </c>
      <c r="D535" s="76" t="e">
        <f t="shared" si="33"/>
        <v>#N/A</v>
      </c>
      <c r="E535" s="77" t="e">
        <f t="shared" si="34"/>
        <v>#N/A</v>
      </c>
      <c r="F535" s="81"/>
      <c r="H535" s="54"/>
      <c r="I535" s="53">
        <f t="shared" si="35"/>
        <v>0</v>
      </c>
      <c r="J535" s="53">
        <f>'事業所名を入力してください！'!$F555</f>
        <v>0</v>
      </c>
      <c r="K535" s="53">
        <f>IF(OR('事業所名を入力してください！'!$B555="管理者",'事業所名を入力してください！'!$B555="サービス管理責任者"),0,'事業所名を入力してください！'!$AN555)</f>
        <v>0</v>
      </c>
    </row>
    <row r="536" spans="2:11">
      <c r="B536" s="75">
        <v>534</v>
      </c>
      <c r="C536" s="76" t="e">
        <f t="shared" si="32"/>
        <v>#N/A</v>
      </c>
      <c r="D536" s="76" t="e">
        <f t="shared" si="33"/>
        <v>#N/A</v>
      </c>
      <c r="E536" s="77" t="e">
        <f t="shared" si="34"/>
        <v>#N/A</v>
      </c>
      <c r="F536" s="81"/>
      <c r="H536" s="54"/>
      <c r="I536" s="53">
        <f t="shared" si="35"/>
        <v>0</v>
      </c>
      <c r="J536" s="53">
        <f>'事業所名を入力してください！'!$F556</f>
        <v>0</v>
      </c>
      <c r="K536" s="53">
        <f>IF(OR('事業所名を入力してください！'!$B556="管理者",'事業所名を入力してください！'!$B556="サービス管理責任者"),0,'事業所名を入力してください！'!$AN556)</f>
        <v>0</v>
      </c>
    </row>
    <row r="537" spans="2:11">
      <c r="B537" s="75">
        <v>535</v>
      </c>
      <c r="C537" s="76" t="e">
        <f t="shared" si="32"/>
        <v>#N/A</v>
      </c>
      <c r="D537" s="76" t="e">
        <f t="shared" si="33"/>
        <v>#N/A</v>
      </c>
      <c r="E537" s="77" t="e">
        <f t="shared" si="34"/>
        <v>#N/A</v>
      </c>
      <c r="F537" s="81"/>
      <c r="H537" s="54"/>
      <c r="I537" s="53">
        <f t="shared" si="35"/>
        <v>0</v>
      </c>
      <c r="J537" s="53">
        <f>'事業所名を入力してください！'!$F557</f>
        <v>0</v>
      </c>
      <c r="K537" s="53">
        <f>IF(OR('事業所名を入力してください！'!$B557="管理者",'事業所名を入力してください！'!$B557="サービス管理責任者"),0,'事業所名を入力してください！'!$AN557)</f>
        <v>0</v>
      </c>
    </row>
    <row r="538" spans="2:11">
      <c r="B538" s="75">
        <v>536</v>
      </c>
      <c r="C538" s="76" t="e">
        <f t="shared" si="32"/>
        <v>#N/A</v>
      </c>
      <c r="D538" s="76" t="e">
        <f t="shared" si="33"/>
        <v>#N/A</v>
      </c>
      <c r="E538" s="77" t="e">
        <f t="shared" si="34"/>
        <v>#N/A</v>
      </c>
      <c r="F538" s="81"/>
      <c r="H538" s="54"/>
      <c r="I538" s="53">
        <f t="shared" si="35"/>
        <v>0</v>
      </c>
      <c r="J538" s="53">
        <f>'事業所名を入力してください！'!$F558</f>
        <v>0</v>
      </c>
      <c r="K538" s="53">
        <f>IF(OR('事業所名を入力してください！'!$B558="管理者",'事業所名を入力してください！'!$B558="サービス管理責任者"),0,'事業所名を入力してください！'!$AN558)</f>
        <v>0</v>
      </c>
    </row>
    <row r="539" spans="2:11">
      <c r="B539" s="75">
        <v>537</v>
      </c>
      <c r="C539" s="76" t="e">
        <f t="shared" si="32"/>
        <v>#N/A</v>
      </c>
      <c r="D539" s="76" t="e">
        <f t="shared" si="33"/>
        <v>#N/A</v>
      </c>
      <c r="E539" s="77" t="e">
        <f t="shared" si="34"/>
        <v>#N/A</v>
      </c>
      <c r="F539" s="81"/>
      <c r="H539" s="54"/>
      <c r="I539" s="53">
        <f t="shared" si="35"/>
        <v>0</v>
      </c>
      <c r="J539" s="53">
        <f>'事業所名を入力してください！'!$F559</f>
        <v>0</v>
      </c>
      <c r="K539" s="53">
        <f>IF(OR('事業所名を入力してください！'!$B559="管理者",'事業所名を入力してください！'!$B559="サービス管理責任者"),0,'事業所名を入力してください！'!$AN559)</f>
        <v>0</v>
      </c>
    </row>
    <row r="540" spans="2:11">
      <c r="B540" s="75">
        <v>538</v>
      </c>
      <c r="C540" s="76" t="e">
        <f t="shared" si="32"/>
        <v>#N/A</v>
      </c>
      <c r="D540" s="76" t="e">
        <f t="shared" si="33"/>
        <v>#N/A</v>
      </c>
      <c r="E540" s="77" t="e">
        <f t="shared" si="34"/>
        <v>#N/A</v>
      </c>
      <c r="F540" s="81"/>
      <c r="H540" s="54"/>
      <c r="I540" s="53">
        <f t="shared" si="35"/>
        <v>0</v>
      </c>
      <c r="J540" s="53">
        <f>'事業所名を入力してください！'!$F560</f>
        <v>0</v>
      </c>
      <c r="K540" s="53">
        <f>IF(OR('事業所名を入力してください！'!$B560="管理者",'事業所名を入力してください！'!$B560="サービス管理責任者"),0,'事業所名を入力してください！'!$AN560)</f>
        <v>0</v>
      </c>
    </row>
    <row r="541" spans="2:11">
      <c r="B541" s="75">
        <v>539</v>
      </c>
      <c r="C541" s="76" t="e">
        <f t="shared" si="32"/>
        <v>#N/A</v>
      </c>
      <c r="D541" s="76" t="e">
        <f t="shared" si="33"/>
        <v>#N/A</v>
      </c>
      <c r="E541" s="77" t="e">
        <f t="shared" si="34"/>
        <v>#N/A</v>
      </c>
      <c r="F541" s="81"/>
      <c r="H541" s="54"/>
      <c r="I541" s="53">
        <f t="shared" si="35"/>
        <v>0</v>
      </c>
      <c r="J541" s="53">
        <f>'事業所名を入力してください！'!$F561</f>
        <v>0</v>
      </c>
      <c r="K541" s="53">
        <f>IF(OR('事業所名を入力してください！'!$B561="管理者",'事業所名を入力してください！'!$B561="サービス管理責任者"),0,'事業所名を入力してください！'!$AN561)</f>
        <v>0</v>
      </c>
    </row>
    <row r="542" spans="2:11">
      <c r="B542" s="75">
        <v>540</v>
      </c>
      <c r="C542" s="76" t="e">
        <f t="shared" si="32"/>
        <v>#N/A</v>
      </c>
      <c r="D542" s="76" t="e">
        <f t="shared" si="33"/>
        <v>#N/A</v>
      </c>
      <c r="E542" s="77" t="e">
        <f t="shared" si="34"/>
        <v>#N/A</v>
      </c>
      <c r="F542" s="81"/>
      <c r="H542" s="54"/>
      <c r="I542" s="53">
        <f t="shared" si="35"/>
        <v>0</v>
      </c>
      <c r="J542" s="53">
        <f>'事業所名を入力してください！'!$F562</f>
        <v>0</v>
      </c>
      <c r="K542" s="53">
        <f>IF(OR('事業所名を入力してください！'!$B562="管理者",'事業所名を入力してください！'!$B562="サービス管理責任者"),0,'事業所名を入力してください！'!$AN562)</f>
        <v>0</v>
      </c>
    </row>
    <row r="543" spans="2:11">
      <c r="B543" s="75">
        <v>541</v>
      </c>
      <c r="C543" s="76" t="e">
        <f t="shared" si="32"/>
        <v>#N/A</v>
      </c>
      <c r="D543" s="76" t="e">
        <f t="shared" si="33"/>
        <v>#N/A</v>
      </c>
      <c r="E543" s="77" t="e">
        <f t="shared" si="34"/>
        <v>#N/A</v>
      </c>
      <c r="F543" s="81"/>
      <c r="H543" s="54"/>
      <c r="I543" s="53">
        <f t="shared" si="35"/>
        <v>0</v>
      </c>
      <c r="J543" s="53">
        <f>'事業所名を入力してください！'!$F563</f>
        <v>0</v>
      </c>
      <c r="K543" s="53">
        <f>IF(OR('事業所名を入力してください！'!$B563="管理者",'事業所名を入力してください！'!$B563="サービス管理責任者"),0,'事業所名を入力してください！'!$AN563)</f>
        <v>0</v>
      </c>
    </row>
    <row r="544" spans="2:11">
      <c r="B544" s="75">
        <v>542</v>
      </c>
      <c r="C544" s="76" t="e">
        <f t="shared" si="32"/>
        <v>#N/A</v>
      </c>
      <c r="D544" s="76" t="e">
        <f t="shared" si="33"/>
        <v>#N/A</v>
      </c>
      <c r="E544" s="77" t="e">
        <f t="shared" si="34"/>
        <v>#N/A</v>
      </c>
      <c r="F544" s="81"/>
      <c r="H544" s="54"/>
      <c r="I544" s="53">
        <f t="shared" si="35"/>
        <v>0</v>
      </c>
      <c r="J544" s="53">
        <f>'事業所名を入力してください！'!$F564</f>
        <v>0</v>
      </c>
      <c r="K544" s="53">
        <f>IF(OR('事業所名を入力してください！'!$B564="管理者",'事業所名を入力してください！'!$B564="サービス管理責任者"),0,'事業所名を入力してください！'!$AN564)</f>
        <v>0</v>
      </c>
    </row>
    <row r="545" spans="2:11">
      <c r="B545" s="75">
        <v>543</v>
      </c>
      <c r="C545" s="76" t="e">
        <f t="shared" si="32"/>
        <v>#N/A</v>
      </c>
      <c r="D545" s="76" t="e">
        <f t="shared" si="33"/>
        <v>#N/A</v>
      </c>
      <c r="E545" s="77" t="e">
        <f t="shared" si="34"/>
        <v>#N/A</v>
      </c>
      <c r="F545" s="81"/>
      <c r="H545" s="54"/>
      <c r="I545" s="53">
        <f t="shared" si="35"/>
        <v>0</v>
      </c>
      <c r="J545" s="53">
        <f>'事業所名を入力してください！'!$F565</f>
        <v>0</v>
      </c>
      <c r="K545" s="53">
        <f>IF(OR('事業所名を入力してください！'!$B565="管理者",'事業所名を入力してください！'!$B565="サービス管理責任者"),0,'事業所名を入力してください！'!$AN565)</f>
        <v>0</v>
      </c>
    </row>
    <row r="546" spans="2:11">
      <c r="B546" s="75">
        <v>544</v>
      </c>
      <c r="C546" s="76" t="e">
        <f t="shared" si="32"/>
        <v>#N/A</v>
      </c>
      <c r="D546" s="76" t="e">
        <f t="shared" si="33"/>
        <v>#N/A</v>
      </c>
      <c r="E546" s="77" t="e">
        <f t="shared" si="34"/>
        <v>#N/A</v>
      </c>
      <c r="F546" s="81"/>
      <c r="H546" s="54"/>
      <c r="I546" s="53">
        <f t="shared" si="35"/>
        <v>0</v>
      </c>
      <c r="J546" s="53">
        <f>'事業所名を入力してください！'!$F566</f>
        <v>0</v>
      </c>
      <c r="K546" s="53">
        <f>IF(OR('事業所名を入力してください！'!$B566="管理者",'事業所名を入力してください！'!$B566="サービス管理責任者"),0,'事業所名を入力してください！'!$AN566)</f>
        <v>0</v>
      </c>
    </row>
    <row r="547" spans="2:11">
      <c r="B547" s="75">
        <v>545</v>
      </c>
      <c r="C547" s="76" t="e">
        <f t="shared" si="32"/>
        <v>#N/A</v>
      </c>
      <c r="D547" s="76" t="e">
        <f t="shared" si="33"/>
        <v>#N/A</v>
      </c>
      <c r="E547" s="77" t="e">
        <f t="shared" si="34"/>
        <v>#N/A</v>
      </c>
      <c r="F547" s="81"/>
      <c r="H547" s="54"/>
      <c r="I547" s="53">
        <f t="shared" si="35"/>
        <v>0</v>
      </c>
      <c r="J547" s="53">
        <f>'事業所名を入力してください！'!$F567</f>
        <v>0</v>
      </c>
      <c r="K547" s="53">
        <f>IF(OR('事業所名を入力してください！'!$B567="管理者",'事業所名を入力してください！'!$B567="サービス管理責任者"),0,'事業所名を入力してください！'!$AN567)</f>
        <v>0</v>
      </c>
    </row>
    <row r="548" spans="2:11">
      <c r="B548" s="75">
        <v>546</v>
      </c>
      <c r="C548" s="76" t="e">
        <f t="shared" si="32"/>
        <v>#N/A</v>
      </c>
      <c r="D548" s="76" t="e">
        <f t="shared" si="33"/>
        <v>#N/A</v>
      </c>
      <c r="E548" s="77" t="e">
        <f t="shared" si="34"/>
        <v>#N/A</v>
      </c>
      <c r="F548" s="81"/>
      <c r="H548" s="54"/>
      <c r="I548" s="53">
        <f t="shared" si="35"/>
        <v>0</v>
      </c>
      <c r="J548" s="53">
        <f>'事業所名を入力してください！'!$F568</f>
        <v>0</v>
      </c>
      <c r="K548" s="53">
        <f>IF(OR('事業所名を入力してください！'!$B568="管理者",'事業所名を入力してください！'!$B568="サービス管理責任者"),0,'事業所名を入力してください！'!$AN568)</f>
        <v>0</v>
      </c>
    </row>
    <row r="549" spans="2:11">
      <c r="B549" s="75">
        <v>547</v>
      </c>
      <c r="C549" s="76" t="e">
        <f t="shared" si="32"/>
        <v>#N/A</v>
      </c>
      <c r="D549" s="76" t="e">
        <f t="shared" si="33"/>
        <v>#N/A</v>
      </c>
      <c r="E549" s="77" t="e">
        <f t="shared" si="34"/>
        <v>#N/A</v>
      </c>
      <c r="F549" s="81"/>
      <c r="H549" s="54"/>
      <c r="I549" s="53">
        <f t="shared" si="35"/>
        <v>0</v>
      </c>
      <c r="J549" s="53">
        <f>'事業所名を入力してください！'!$F569</f>
        <v>0</v>
      </c>
      <c r="K549" s="53">
        <f>IF(OR('事業所名を入力してください！'!$B569="管理者",'事業所名を入力してください！'!$B569="サービス管理責任者"),0,'事業所名を入力してください！'!$AN569)</f>
        <v>0</v>
      </c>
    </row>
    <row r="550" spans="2:11">
      <c r="B550" s="75">
        <v>548</v>
      </c>
      <c r="C550" s="76" t="e">
        <f t="shared" si="32"/>
        <v>#N/A</v>
      </c>
      <c r="D550" s="76" t="e">
        <f t="shared" si="33"/>
        <v>#N/A</v>
      </c>
      <c r="E550" s="77" t="e">
        <f t="shared" si="34"/>
        <v>#N/A</v>
      </c>
      <c r="F550" s="81"/>
      <c r="H550" s="54"/>
      <c r="I550" s="53">
        <f t="shared" si="35"/>
        <v>0</v>
      </c>
      <c r="J550" s="53">
        <f>'事業所名を入力してください！'!$F570</f>
        <v>0</v>
      </c>
      <c r="K550" s="53">
        <f>IF(OR('事業所名を入力してください！'!$B570="管理者",'事業所名を入力してください！'!$B570="サービス管理責任者"),0,'事業所名を入力してください！'!$AN570)</f>
        <v>0</v>
      </c>
    </row>
    <row r="551" spans="2:11">
      <c r="B551" s="75">
        <v>549</v>
      </c>
      <c r="C551" s="76" t="e">
        <f t="shared" si="32"/>
        <v>#N/A</v>
      </c>
      <c r="D551" s="76" t="e">
        <f t="shared" si="33"/>
        <v>#N/A</v>
      </c>
      <c r="E551" s="77" t="e">
        <f t="shared" si="34"/>
        <v>#N/A</v>
      </c>
      <c r="F551" s="81"/>
      <c r="H551" s="54"/>
      <c r="I551" s="53">
        <f t="shared" si="35"/>
        <v>0</v>
      </c>
      <c r="J551" s="53">
        <f>'事業所名を入力してください！'!$F571</f>
        <v>0</v>
      </c>
      <c r="K551" s="53">
        <f>IF(OR('事業所名を入力してください！'!$B571="管理者",'事業所名を入力してください！'!$B571="サービス管理責任者"),0,'事業所名を入力してください！'!$AN571)</f>
        <v>0</v>
      </c>
    </row>
    <row r="552" spans="2:11">
      <c r="B552" s="75">
        <v>550</v>
      </c>
      <c r="C552" s="76" t="e">
        <f t="shared" si="32"/>
        <v>#N/A</v>
      </c>
      <c r="D552" s="76" t="e">
        <f t="shared" si="33"/>
        <v>#N/A</v>
      </c>
      <c r="E552" s="77" t="e">
        <f t="shared" si="34"/>
        <v>#N/A</v>
      </c>
      <c r="F552" s="81"/>
      <c r="H552" s="54"/>
      <c r="I552" s="53">
        <f t="shared" si="35"/>
        <v>0</v>
      </c>
      <c r="J552" s="53">
        <f>'事業所名を入力してください！'!$F572</f>
        <v>0</v>
      </c>
      <c r="K552" s="53">
        <f>IF(OR('事業所名を入力してください！'!$B572="管理者",'事業所名を入力してください！'!$B572="サービス管理責任者"),0,'事業所名を入力してください！'!$AN572)</f>
        <v>0</v>
      </c>
    </row>
    <row r="553" spans="2:11">
      <c r="B553" s="75">
        <v>551</v>
      </c>
      <c r="C553" s="76" t="e">
        <f t="shared" si="32"/>
        <v>#N/A</v>
      </c>
      <c r="D553" s="76" t="e">
        <f t="shared" si="33"/>
        <v>#N/A</v>
      </c>
      <c r="E553" s="77" t="e">
        <f t="shared" si="34"/>
        <v>#N/A</v>
      </c>
      <c r="F553" s="81"/>
      <c r="H553" s="54"/>
      <c r="I553" s="53">
        <f t="shared" si="35"/>
        <v>0</v>
      </c>
      <c r="J553" s="53">
        <f>'事業所名を入力してください！'!$F573</f>
        <v>0</v>
      </c>
      <c r="K553" s="53">
        <f>IF(OR('事業所名を入力してください！'!$B573="管理者",'事業所名を入力してください！'!$B573="サービス管理責任者"),0,'事業所名を入力してください！'!$AN573)</f>
        <v>0</v>
      </c>
    </row>
    <row r="554" spans="2:11">
      <c r="B554" s="75">
        <v>552</v>
      </c>
      <c r="C554" s="76" t="e">
        <f t="shared" si="32"/>
        <v>#N/A</v>
      </c>
      <c r="D554" s="76" t="e">
        <f t="shared" si="33"/>
        <v>#N/A</v>
      </c>
      <c r="E554" s="77" t="e">
        <f t="shared" si="34"/>
        <v>#N/A</v>
      </c>
      <c r="F554" s="81"/>
      <c r="H554" s="54"/>
      <c r="I554" s="53">
        <f t="shared" si="35"/>
        <v>0</v>
      </c>
      <c r="J554" s="53">
        <f>'事業所名を入力してください！'!$F574</f>
        <v>0</v>
      </c>
      <c r="K554" s="53">
        <f>IF(OR('事業所名を入力してください！'!$B574="管理者",'事業所名を入力してください！'!$B574="サービス管理責任者"),0,'事業所名を入力してください！'!$AN574)</f>
        <v>0</v>
      </c>
    </row>
    <row r="555" spans="2:11">
      <c r="B555" s="75">
        <v>553</v>
      </c>
      <c r="C555" s="76" t="e">
        <f t="shared" si="32"/>
        <v>#N/A</v>
      </c>
      <c r="D555" s="76" t="e">
        <f t="shared" si="33"/>
        <v>#N/A</v>
      </c>
      <c r="E555" s="77" t="e">
        <f t="shared" si="34"/>
        <v>#N/A</v>
      </c>
      <c r="F555" s="81"/>
      <c r="H555" s="54"/>
      <c r="I555" s="53">
        <f t="shared" si="35"/>
        <v>0</v>
      </c>
      <c r="J555" s="53">
        <f>'事業所名を入力してください！'!$F575</f>
        <v>0</v>
      </c>
      <c r="K555" s="53">
        <f>IF(OR('事業所名を入力してください！'!$B575="管理者",'事業所名を入力してください！'!$B575="サービス管理責任者"),0,'事業所名を入力してください！'!$AN575)</f>
        <v>0</v>
      </c>
    </row>
    <row r="556" spans="2:11">
      <c r="B556" s="75">
        <v>554</v>
      </c>
      <c r="C556" s="76" t="e">
        <f t="shared" si="32"/>
        <v>#N/A</v>
      </c>
      <c r="D556" s="76" t="e">
        <f t="shared" si="33"/>
        <v>#N/A</v>
      </c>
      <c r="E556" s="77" t="e">
        <f t="shared" si="34"/>
        <v>#N/A</v>
      </c>
      <c r="F556" s="81"/>
      <c r="H556" s="54"/>
      <c r="I556" s="53">
        <f t="shared" si="35"/>
        <v>0</v>
      </c>
      <c r="J556" s="53">
        <f>'事業所名を入力してください！'!$F576</f>
        <v>0</v>
      </c>
      <c r="K556" s="53">
        <f>IF(OR('事業所名を入力してください！'!$B576="管理者",'事業所名を入力してください！'!$B576="サービス管理責任者"),0,'事業所名を入力してください！'!$AN576)</f>
        <v>0</v>
      </c>
    </row>
    <row r="557" spans="2:11">
      <c r="B557" s="75">
        <v>555</v>
      </c>
      <c r="C557" s="76" t="e">
        <f t="shared" si="32"/>
        <v>#N/A</v>
      </c>
      <c r="D557" s="76" t="e">
        <f t="shared" si="33"/>
        <v>#N/A</v>
      </c>
      <c r="E557" s="77" t="e">
        <f t="shared" si="34"/>
        <v>#N/A</v>
      </c>
      <c r="F557" s="81"/>
      <c r="H557" s="54"/>
      <c r="I557" s="53">
        <f t="shared" si="35"/>
        <v>0</v>
      </c>
      <c r="J557" s="53">
        <f>'事業所名を入力してください！'!$F577</f>
        <v>0</v>
      </c>
      <c r="K557" s="53">
        <f>IF(OR('事業所名を入力してください！'!$B577="管理者",'事業所名を入力してください！'!$B577="サービス管理責任者"),0,'事業所名を入力してください！'!$AN577)</f>
        <v>0</v>
      </c>
    </row>
    <row r="558" spans="2:11">
      <c r="B558" s="75">
        <v>556</v>
      </c>
      <c r="C558" s="76" t="e">
        <f t="shared" si="32"/>
        <v>#N/A</v>
      </c>
      <c r="D558" s="76" t="e">
        <f t="shared" si="33"/>
        <v>#N/A</v>
      </c>
      <c r="E558" s="77" t="e">
        <f t="shared" si="34"/>
        <v>#N/A</v>
      </c>
      <c r="F558" s="81"/>
      <c r="H558" s="54"/>
      <c r="I558" s="53">
        <f t="shared" si="35"/>
        <v>0</v>
      </c>
      <c r="J558" s="53">
        <f>'事業所名を入力してください！'!$F578</f>
        <v>0</v>
      </c>
      <c r="K558" s="53">
        <f>IF(OR('事業所名を入力してください！'!$B578="管理者",'事業所名を入力してください！'!$B578="サービス管理責任者"),0,'事業所名を入力してください！'!$AN578)</f>
        <v>0</v>
      </c>
    </row>
    <row r="559" spans="2:11">
      <c r="B559" s="75">
        <v>557</v>
      </c>
      <c r="C559" s="76" t="e">
        <f t="shared" si="32"/>
        <v>#N/A</v>
      </c>
      <c r="D559" s="76" t="e">
        <f t="shared" si="33"/>
        <v>#N/A</v>
      </c>
      <c r="E559" s="77" t="e">
        <f t="shared" si="34"/>
        <v>#N/A</v>
      </c>
      <c r="F559" s="81"/>
      <c r="H559" s="54"/>
      <c r="I559" s="53">
        <f t="shared" si="35"/>
        <v>0</v>
      </c>
      <c r="J559" s="53">
        <f>'事業所名を入力してください！'!$F579</f>
        <v>0</v>
      </c>
      <c r="K559" s="53">
        <f>IF(OR('事業所名を入力してください！'!$B579="管理者",'事業所名を入力してください！'!$B579="サービス管理責任者"),0,'事業所名を入力してください！'!$AN579)</f>
        <v>0</v>
      </c>
    </row>
    <row r="560" spans="2:11">
      <c r="B560" s="75">
        <v>558</v>
      </c>
      <c r="C560" s="76" t="e">
        <f t="shared" si="32"/>
        <v>#N/A</v>
      </c>
      <c r="D560" s="76" t="e">
        <f t="shared" si="33"/>
        <v>#N/A</v>
      </c>
      <c r="E560" s="77" t="e">
        <f t="shared" si="34"/>
        <v>#N/A</v>
      </c>
      <c r="F560" s="81"/>
      <c r="H560" s="54"/>
      <c r="I560" s="53">
        <f t="shared" si="35"/>
        <v>0</v>
      </c>
      <c r="J560" s="53">
        <f>'事業所名を入力してください！'!$F580</f>
        <v>0</v>
      </c>
      <c r="K560" s="53">
        <f>IF(OR('事業所名を入力してください！'!$B580="管理者",'事業所名を入力してください！'!$B580="サービス管理責任者"),0,'事業所名を入力してください！'!$AN580)</f>
        <v>0</v>
      </c>
    </row>
    <row r="561" spans="2:11">
      <c r="B561" s="75">
        <v>559</v>
      </c>
      <c r="C561" s="76" t="e">
        <f t="shared" si="32"/>
        <v>#N/A</v>
      </c>
      <c r="D561" s="76" t="e">
        <f t="shared" si="33"/>
        <v>#N/A</v>
      </c>
      <c r="E561" s="77" t="e">
        <f t="shared" si="34"/>
        <v>#N/A</v>
      </c>
      <c r="F561" s="81"/>
      <c r="H561" s="54"/>
      <c r="I561" s="53">
        <f t="shared" si="35"/>
        <v>0</v>
      </c>
      <c r="J561" s="53">
        <f>'事業所名を入力してください！'!$F581</f>
        <v>0</v>
      </c>
      <c r="K561" s="53">
        <f>IF(OR('事業所名を入力してください！'!$B581="管理者",'事業所名を入力してください！'!$B581="サービス管理責任者"),0,'事業所名を入力してください！'!$AN581)</f>
        <v>0</v>
      </c>
    </row>
    <row r="562" spans="2:11">
      <c r="B562" s="75">
        <v>560</v>
      </c>
      <c r="C562" s="76" t="e">
        <f t="shared" si="32"/>
        <v>#N/A</v>
      </c>
      <c r="D562" s="76" t="e">
        <f t="shared" si="33"/>
        <v>#N/A</v>
      </c>
      <c r="E562" s="77" t="e">
        <f t="shared" si="34"/>
        <v>#N/A</v>
      </c>
      <c r="F562" s="81"/>
      <c r="H562" s="54"/>
      <c r="I562" s="53">
        <f t="shared" si="35"/>
        <v>0</v>
      </c>
      <c r="J562" s="53">
        <f>'事業所名を入力してください！'!$F582</f>
        <v>0</v>
      </c>
      <c r="K562" s="53">
        <f>IF(OR('事業所名を入力してください！'!$B582="管理者",'事業所名を入力してください！'!$B582="サービス管理責任者"),0,'事業所名を入力してください！'!$AN582)</f>
        <v>0</v>
      </c>
    </row>
    <row r="563" spans="2:11">
      <c r="B563" s="75">
        <v>561</v>
      </c>
      <c r="C563" s="76" t="e">
        <f t="shared" si="32"/>
        <v>#N/A</v>
      </c>
      <c r="D563" s="76" t="e">
        <f t="shared" si="33"/>
        <v>#N/A</v>
      </c>
      <c r="E563" s="77" t="e">
        <f t="shared" si="34"/>
        <v>#N/A</v>
      </c>
      <c r="F563" s="81"/>
      <c r="H563" s="54"/>
      <c r="I563" s="53">
        <f t="shared" si="35"/>
        <v>0</v>
      </c>
      <c r="J563" s="53">
        <f>'事業所名を入力してください！'!$F583</f>
        <v>0</v>
      </c>
      <c r="K563" s="53">
        <f>IF(OR('事業所名を入力してください！'!$B583="管理者",'事業所名を入力してください！'!$B583="サービス管理責任者"),0,'事業所名を入力してください！'!$AN583)</f>
        <v>0</v>
      </c>
    </row>
    <row r="564" spans="2:11">
      <c r="B564" s="75">
        <v>562</v>
      </c>
      <c r="C564" s="76" t="e">
        <f t="shared" si="32"/>
        <v>#N/A</v>
      </c>
      <c r="D564" s="76" t="e">
        <f t="shared" si="33"/>
        <v>#N/A</v>
      </c>
      <c r="E564" s="77" t="e">
        <f t="shared" si="34"/>
        <v>#N/A</v>
      </c>
      <c r="F564" s="81"/>
      <c r="H564" s="54"/>
      <c r="I564" s="53">
        <f t="shared" si="35"/>
        <v>0</v>
      </c>
      <c r="J564" s="53">
        <f>'事業所名を入力してください！'!$F584</f>
        <v>0</v>
      </c>
      <c r="K564" s="53">
        <f>IF(OR('事業所名を入力してください！'!$B584="管理者",'事業所名を入力してください！'!$B584="サービス管理責任者"),0,'事業所名を入力してください！'!$AN584)</f>
        <v>0</v>
      </c>
    </row>
    <row r="565" spans="2:11">
      <c r="B565" s="75">
        <v>563</v>
      </c>
      <c r="C565" s="76" t="e">
        <f t="shared" si="32"/>
        <v>#N/A</v>
      </c>
      <c r="D565" s="76" t="e">
        <f t="shared" si="33"/>
        <v>#N/A</v>
      </c>
      <c r="E565" s="77" t="e">
        <f t="shared" si="34"/>
        <v>#N/A</v>
      </c>
      <c r="F565" s="81"/>
      <c r="H565" s="54"/>
      <c r="I565" s="53">
        <f t="shared" si="35"/>
        <v>0</v>
      </c>
      <c r="J565" s="53">
        <f>'事業所名を入力してください！'!$F585</f>
        <v>0</v>
      </c>
      <c r="K565" s="53">
        <f>IF(OR('事業所名を入力してください！'!$B585="管理者",'事業所名を入力してください！'!$B585="サービス管理責任者"),0,'事業所名を入力してください！'!$AN585)</f>
        <v>0</v>
      </c>
    </row>
    <row r="566" spans="2:11">
      <c r="B566" s="75">
        <v>564</v>
      </c>
      <c r="C566" s="76" t="e">
        <f t="shared" si="32"/>
        <v>#N/A</v>
      </c>
      <c r="D566" s="76" t="e">
        <f t="shared" si="33"/>
        <v>#N/A</v>
      </c>
      <c r="E566" s="77" t="e">
        <f t="shared" si="34"/>
        <v>#N/A</v>
      </c>
      <c r="F566" s="81"/>
      <c r="H566" s="54"/>
      <c r="I566" s="53">
        <f t="shared" si="35"/>
        <v>0</v>
      </c>
      <c r="J566" s="53">
        <f>'事業所名を入力してください！'!$F586</f>
        <v>0</v>
      </c>
      <c r="K566" s="53">
        <f>IF(OR('事業所名を入力してください！'!$B586="管理者",'事業所名を入力してください！'!$B586="サービス管理責任者"),0,'事業所名を入力してください！'!$AN586)</f>
        <v>0</v>
      </c>
    </row>
    <row r="567" spans="2:11">
      <c r="B567" s="75">
        <v>565</v>
      </c>
      <c r="C567" s="76" t="e">
        <f t="shared" si="32"/>
        <v>#N/A</v>
      </c>
      <c r="D567" s="76" t="e">
        <f t="shared" si="33"/>
        <v>#N/A</v>
      </c>
      <c r="E567" s="77" t="e">
        <f t="shared" si="34"/>
        <v>#N/A</v>
      </c>
      <c r="F567" s="81"/>
      <c r="H567" s="54"/>
      <c r="I567" s="53">
        <f t="shared" si="35"/>
        <v>0</v>
      </c>
      <c r="J567" s="53">
        <f>'事業所名を入力してください！'!$F587</f>
        <v>0</v>
      </c>
      <c r="K567" s="53">
        <f>IF(OR('事業所名を入力してください！'!$B587="管理者",'事業所名を入力してください！'!$B587="サービス管理責任者"),0,'事業所名を入力してください！'!$AN587)</f>
        <v>0</v>
      </c>
    </row>
    <row r="568" spans="2:11">
      <c r="B568" s="75">
        <v>566</v>
      </c>
      <c r="C568" s="76" t="e">
        <f t="shared" si="32"/>
        <v>#N/A</v>
      </c>
      <c r="D568" s="76" t="e">
        <f t="shared" si="33"/>
        <v>#N/A</v>
      </c>
      <c r="E568" s="77" t="e">
        <f t="shared" si="34"/>
        <v>#N/A</v>
      </c>
      <c r="F568" s="81"/>
      <c r="H568" s="54"/>
      <c r="I568" s="53">
        <f t="shared" si="35"/>
        <v>0</v>
      </c>
      <c r="J568" s="53">
        <f>'事業所名を入力してください！'!$F588</f>
        <v>0</v>
      </c>
      <c r="K568" s="53">
        <f>IF(OR('事業所名を入力してください！'!$B588="管理者",'事業所名を入力してください！'!$B588="サービス管理責任者"),0,'事業所名を入力してください！'!$AN588)</f>
        <v>0</v>
      </c>
    </row>
    <row r="569" spans="2:11">
      <c r="B569" s="75">
        <v>567</v>
      </c>
      <c r="C569" s="76" t="e">
        <f t="shared" si="32"/>
        <v>#N/A</v>
      </c>
      <c r="D569" s="76" t="e">
        <f t="shared" si="33"/>
        <v>#N/A</v>
      </c>
      <c r="E569" s="77" t="e">
        <f t="shared" si="34"/>
        <v>#N/A</v>
      </c>
      <c r="F569" s="81"/>
      <c r="H569" s="54"/>
      <c r="I569" s="53">
        <f t="shared" si="35"/>
        <v>0</v>
      </c>
      <c r="J569" s="53">
        <f>'事業所名を入力してください！'!$F589</f>
        <v>0</v>
      </c>
      <c r="K569" s="53">
        <f>IF(OR('事業所名を入力してください！'!$B589="管理者",'事業所名を入力してください！'!$B589="サービス管理責任者"),0,'事業所名を入力してください！'!$AN589)</f>
        <v>0</v>
      </c>
    </row>
    <row r="570" spans="2:11">
      <c r="B570" s="75">
        <v>568</v>
      </c>
      <c r="C570" s="76" t="e">
        <f t="shared" si="32"/>
        <v>#N/A</v>
      </c>
      <c r="D570" s="76" t="e">
        <f t="shared" si="33"/>
        <v>#N/A</v>
      </c>
      <c r="E570" s="77" t="e">
        <f t="shared" si="34"/>
        <v>#N/A</v>
      </c>
      <c r="F570" s="81"/>
      <c r="H570" s="54"/>
      <c r="I570" s="53">
        <f t="shared" si="35"/>
        <v>0</v>
      </c>
      <c r="J570" s="53">
        <f>'事業所名を入力してください！'!$F590</f>
        <v>0</v>
      </c>
      <c r="K570" s="53">
        <f>IF(OR('事業所名を入力してください！'!$B590="管理者",'事業所名を入力してください！'!$B590="サービス管理責任者"),0,'事業所名を入力してください！'!$AN590)</f>
        <v>0</v>
      </c>
    </row>
    <row r="571" spans="2:11">
      <c r="B571" s="75">
        <v>569</v>
      </c>
      <c r="C571" s="76" t="e">
        <f t="shared" si="32"/>
        <v>#N/A</v>
      </c>
      <c r="D571" s="76" t="e">
        <f t="shared" si="33"/>
        <v>#N/A</v>
      </c>
      <c r="E571" s="77" t="e">
        <f t="shared" si="34"/>
        <v>#N/A</v>
      </c>
      <c r="F571" s="81"/>
      <c r="H571" s="54"/>
      <c r="I571" s="53">
        <f t="shared" si="35"/>
        <v>0</v>
      </c>
      <c r="J571" s="53">
        <f>'事業所名を入力してください！'!$F591</f>
        <v>0</v>
      </c>
      <c r="K571" s="53">
        <f>IF(OR('事業所名を入力してください！'!$B591="管理者",'事業所名を入力してください！'!$B591="サービス管理責任者"),0,'事業所名を入力してください！'!$AN591)</f>
        <v>0</v>
      </c>
    </row>
    <row r="572" spans="2:11">
      <c r="B572" s="75">
        <v>570</v>
      </c>
      <c r="C572" s="76" t="e">
        <f t="shared" si="32"/>
        <v>#N/A</v>
      </c>
      <c r="D572" s="76" t="e">
        <f t="shared" si="33"/>
        <v>#N/A</v>
      </c>
      <c r="E572" s="77" t="e">
        <f t="shared" si="34"/>
        <v>#N/A</v>
      </c>
      <c r="F572" s="81"/>
      <c r="H572" s="54"/>
      <c r="I572" s="53">
        <f t="shared" si="35"/>
        <v>0</v>
      </c>
      <c r="J572" s="53">
        <f>'事業所名を入力してください！'!$F592</f>
        <v>0</v>
      </c>
      <c r="K572" s="53">
        <f>IF(OR('事業所名を入力してください！'!$B592="管理者",'事業所名を入力してください！'!$B592="サービス管理責任者"),0,'事業所名を入力してください！'!$AN592)</f>
        <v>0</v>
      </c>
    </row>
    <row r="573" spans="2:11">
      <c r="B573" s="75">
        <v>571</v>
      </c>
      <c r="C573" s="76" t="e">
        <f t="shared" si="32"/>
        <v>#N/A</v>
      </c>
      <c r="D573" s="76" t="e">
        <f t="shared" si="33"/>
        <v>#N/A</v>
      </c>
      <c r="E573" s="77" t="e">
        <f t="shared" si="34"/>
        <v>#N/A</v>
      </c>
      <c r="F573" s="81"/>
      <c r="H573" s="54"/>
      <c r="I573" s="53">
        <f t="shared" si="35"/>
        <v>0</v>
      </c>
      <c r="J573" s="53">
        <f>'事業所名を入力してください！'!$F593</f>
        <v>0</v>
      </c>
      <c r="K573" s="53">
        <f>IF(OR('事業所名を入力してください！'!$B593="管理者",'事業所名を入力してください！'!$B593="サービス管理責任者"),0,'事業所名を入力してください！'!$AN593)</f>
        <v>0</v>
      </c>
    </row>
    <row r="574" spans="2:11">
      <c r="B574" s="75">
        <v>572</v>
      </c>
      <c r="C574" s="76" t="e">
        <f t="shared" si="32"/>
        <v>#N/A</v>
      </c>
      <c r="D574" s="76" t="e">
        <f t="shared" si="33"/>
        <v>#N/A</v>
      </c>
      <c r="E574" s="77" t="e">
        <f t="shared" si="34"/>
        <v>#N/A</v>
      </c>
      <c r="F574" s="81"/>
      <c r="H574" s="54"/>
      <c r="I574" s="53">
        <f t="shared" si="35"/>
        <v>0</v>
      </c>
      <c r="J574" s="53">
        <f>'事業所名を入力してください！'!$F594</f>
        <v>0</v>
      </c>
      <c r="K574" s="53">
        <f>IF(OR('事業所名を入力してください！'!$B594="管理者",'事業所名を入力してください！'!$B594="サービス管理責任者"),0,'事業所名を入力してください！'!$AN594)</f>
        <v>0</v>
      </c>
    </row>
    <row r="575" spans="2:11">
      <c r="B575" s="75">
        <v>573</v>
      </c>
      <c r="C575" s="76" t="e">
        <f t="shared" si="32"/>
        <v>#N/A</v>
      </c>
      <c r="D575" s="76" t="e">
        <f t="shared" si="33"/>
        <v>#N/A</v>
      </c>
      <c r="E575" s="77" t="e">
        <f t="shared" si="34"/>
        <v>#N/A</v>
      </c>
      <c r="F575" s="81"/>
      <c r="H575" s="54"/>
      <c r="I575" s="53">
        <f t="shared" si="35"/>
        <v>0</v>
      </c>
      <c r="J575" s="53">
        <f>'事業所名を入力してください！'!$F595</f>
        <v>0</v>
      </c>
      <c r="K575" s="53">
        <f>IF(OR('事業所名を入力してください！'!$B595="管理者",'事業所名を入力してください！'!$B595="サービス管理責任者"),0,'事業所名を入力してください！'!$AN595)</f>
        <v>0</v>
      </c>
    </row>
    <row r="576" spans="2:11">
      <c r="B576" s="75">
        <v>574</v>
      </c>
      <c r="C576" s="76" t="e">
        <f t="shared" si="32"/>
        <v>#N/A</v>
      </c>
      <c r="D576" s="76" t="e">
        <f t="shared" si="33"/>
        <v>#N/A</v>
      </c>
      <c r="E576" s="77" t="e">
        <f t="shared" si="34"/>
        <v>#N/A</v>
      </c>
      <c r="F576" s="81"/>
      <c r="H576" s="54"/>
      <c r="I576" s="53">
        <f t="shared" si="35"/>
        <v>0</v>
      </c>
      <c r="J576" s="53">
        <f>'事業所名を入力してください！'!$F596</f>
        <v>0</v>
      </c>
      <c r="K576" s="53">
        <f>IF(OR('事業所名を入力してください！'!$B596="管理者",'事業所名を入力してください！'!$B596="サービス管理責任者"),0,'事業所名を入力してください！'!$AN596)</f>
        <v>0</v>
      </c>
    </row>
    <row r="577" spans="2:11">
      <c r="B577" s="75">
        <v>575</v>
      </c>
      <c r="C577" s="76" t="e">
        <f t="shared" si="32"/>
        <v>#N/A</v>
      </c>
      <c r="D577" s="76" t="e">
        <f t="shared" si="33"/>
        <v>#N/A</v>
      </c>
      <c r="E577" s="77" t="e">
        <f t="shared" si="34"/>
        <v>#N/A</v>
      </c>
      <c r="F577" s="81"/>
      <c r="H577" s="54"/>
      <c r="I577" s="53">
        <f t="shared" si="35"/>
        <v>0</v>
      </c>
      <c r="J577" s="53">
        <f>'事業所名を入力してください！'!$F597</f>
        <v>0</v>
      </c>
      <c r="K577" s="53">
        <f>IF(OR('事業所名を入力してください！'!$B597="管理者",'事業所名を入力してください！'!$B597="サービス管理責任者"),0,'事業所名を入力してください！'!$AN597)</f>
        <v>0</v>
      </c>
    </row>
    <row r="578" spans="2:11">
      <c r="B578" s="75">
        <v>576</v>
      </c>
      <c r="C578" s="76" t="e">
        <f t="shared" si="32"/>
        <v>#N/A</v>
      </c>
      <c r="D578" s="76" t="e">
        <f t="shared" si="33"/>
        <v>#N/A</v>
      </c>
      <c r="E578" s="77" t="e">
        <f t="shared" si="34"/>
        <v>#N/A</v>
      </c>
      <c r="F578" s="81"/>
      <c r="H578" s="54"/>
      <c r="I578" s="53">
        <f t="shared" si="35"/>
        <v>0</v>
      </c>
      <c r="J578" s="53">
        <f>'事業所名を入力してください！'!$F598</f>
        <v>0</v>
      </c>
      <c r="K578" s="53">
        <f>IF(OR('事業所名を入力してください！'!$B598="管理者",'事業所名を入力してください！'!$B598="サービス管理責任者"),0,'事業所名を入力してください！'!$AN598)</f>
        <v>0</v>
      </c>
    </row>
    <row r="579" spans="2:11">
      <c r="B579" s="75">
        <v>577</v>
      </c>
      <c r="C579" s="76" t="e">
        <f t="shared" ref="C579:C642" si="36">VLOOKUP(B579,$I:$K,2,FALSE)</f>
        <v>#N/A</v>
      </c>
      <c r="D579" s="76" t="e">
        <f t="shared" ref="D579:D642" si="37">VLOOKUP(B579,$I:$K,3,FALSE)</f>
        <v>#N/A</v>
      </c>
      <c r="E579" s="77" t="e">
        <f t="shared" si="34"/>
        <v>#N/A</v>
      </c>
      <c r="F579" s="81"/>
      <c r="H579" s="54"/>
      <c r="I579" s="53">
        <f t="shared" si="35"/>
        <v>0</v>
      </c>
      <c r="J579" s="53">
        <f>'事業所名を入力してください！'!$F599</f>
        <v>0</v>
      </c>
      <c r="K579" s="53">
        <f>IF(OR('事業所名を入力してください！'!$B599="管理者",'事業所名を入力してください！'!$B599="サービス管理責任者"),0,'事業所名を入力してください！'!$AN599)</f>
        <v>0</v>
      </c>
    </row>
    <row r="580" spans="2:11">
      <c r="B580" s="75">
        <v>578</v>
      </c>
      <c r="C580" s="76" t="e">
        <f t="shared" si="36"/>
        <v>#N/A</v>
      </c>
      <c r="D580" s="76" t="e">
        <f t="shared" si="37"/>
        <v>#N/A</v>
      </c>
      <c r="E580" s="77" t="e">
        <f t="shared" ref="E580:E643" si="38">SUMIF($C:$C,C580,$D:$D)</f>
        <v>#N/A</v>
      </c>
      <c r="F580" s="81"/>
      <c r="H580" s="54"/>
      <c r="I580" s="53">
        <f t="shared" si="35"/>
        <v>0</v>
      </c>
      <c r="J580" s="53">
        <f>'事業所名を入力してください！'!$F600</f>
        <v>0</v>
      </c>
      <c r="K580" s="53">
        <f>IF(OR('事業所名を入力してください！'!$B600="管理者",'事業所名を入力してください！'!$B600="サービス管理責任者"),0,'事業所名を入力してください！'!$AN600)</f>
        <v>0</v>
      </c>
    </row>
    <row r="581" spans="2:11">
      <c r="B581" s="75">
        <v>579</v>
      </c>
      <c r="C581" s="76" t="e">
        <f t="shared" si="36"/>
        <v>#N/A</v>
      </c>
      <c r="D581" s="76" t="e">
        <f t="shared" si="37"/>
        <v>#N/A</v>
      </c>
      <c r="E581" s="77" t="e">
        <f t="shared" si="38"/>
        <v>#N/A</v>
      </c>
      <c r="F581" s="81"/>
      <c r="H581" s="54"/>
      <c r="I581" s="53">
        <f t="shared" ref="I581:I644" si="39">IF(J581=0,I580,I580+1)</f>
        <v>0</v>
      </c>
      <c r="J581" s="53">
        <f>'事業所名を入力してください！'!$F601</f>
        <v>0</v>
      </c>
      <c r="K581" s="53">
        <f>IF(OR('事業所名を入力してください！'!$B601="管理者",'事業所名を入力してください！'!$B601="サービス管理責任者"),0,'事業所名を入力してください！'!$AN601)</f>
        <v>0</v>
      </c>
    </row>
    <row r="582" spans="2:11">
      <c r="B582" s="75">
        <v>580</v>
      </c>
      <c r="C582" s="76" t="e">
        <f t="shared" si="36"/>
        <v>#N/A</v>
      </c>
      <c r="D582" s="76" t="e">
        <f t="shared" si="37"/>
        <v>#N/A</v>
      </c>
      <c r="E582" s="77" t="e">
        <f t="shared" si="38"/>
        <v>#N/A</v>
      </c>
      <c r="F582" s="81"/>
      <c r="H582" s="54"/>
      <c r="I582" s="53">
        <f t="shared" si="39"/>
        <v>0</v>
      </c>
      <c r="J582" s="53">
        <f>'事業所名を入力してください！'!$F602</f>
        <v>0</v>
      </c>
      <c r="K582" s="53">
        <f>IF(OR('事業所名を入力してください！'!$B602="管理者",'事業所名を入力してください！'!$B602="サービス管理責任者"),0,'事業所名を入力してください！'!$AN602)</f>
        <v>0</v>
      </c>
    </row>
    <row r="583" spans="2:11">
      <c r="B583" s="75">
        <v>581</v>
      </c>
      <c r="C583" s="76" t="e">
        <f t="shared" si="36"/>
        <v>#N/A</v>
      </c>
      <c r="D583" s="76" t="e">
        <f t="shared" si="37"/>
        <v>#N/A</v>
      </c>
      <c r="E583" s="77" t="e">
        <f t="shared" si="38"/>
        <v>#N/A</v>
      </c>
      <c r="F583" s="81"/>
      <c r="H583" s="54"/>
      <c r="I583" s="53">
        <f t="shared" si="39"/>
        <v>0</v>
      </c>
      <c r="J583" s="53">
        <f>'事業所名を入力してください！'!$F603</f>
        <v>0</v>
      </c>
      <c r="K583" s="53">
        <f>IF(OR('事業所名を入力してください！'!$B603="管理者",'事業所名を入力してください！'!$B603="サービス管理責任者"),0,'事業所名を入力してください！'!$AN603)</f>
        <v>0</v>
      </c>
    </row>
    <row r="584" spans="2:11">
      <c r="B584" s="75">
        <v>582</v>
      </c>
      <c r="C584" s="76" t="e">
        <f t="shared" si="36"/>
        <v>#N/A</v>
      </c>
      <c r="D584" s="76" t="e">
        <f t="shared" si="37"/>
        <v>#N/A</v>
      </c>
      <c r="E584" s="77" t="e">
        <f t="shared" si="38"/>
        <v>#N/A</v>
      </c>
      <c r="F584" s="81"/>
      <c r="H584" s="54"/>
      <c r="I584" s="53">
        <f t="shared" si="39"/>
        <v>0</v>
      </c>
      <c r="J584" s="53">
        <f>'事業所名を入力してください！'!$F604</f>
        <v>0</v>
      </c>
      <c r="K584" s="53">
        <f>IF(OR('事業所名を入力してください！'!$B604="管理者",'事業所名を入力してください！'!$B604="サービス管理責任者"),0,'事業所名を入力してください！'!$AN604)</f>
        <v>0</v>
      </c>
    </row>
    <row r="585" spans="2:11">
      <c r="B585" s="75">
        <v>583</v>
      </c>
      <c r="C585" s="76" t="e">
        <f t="shared" si="36"/>
        <v>#N/A</v>
      </c>
      <c r="D585" s="76" t="e">
        <f t="shared" si="37"/>
        <v>#N/A</v>
      </c>
      <c r="E585" s="77" t="e">
        <f t="shared" si="38"/>
        <v>#N/A</v>
      </c>
      <c r="F585" s="81"/>
      <c r="H585" s="54"/>
      <c r="I585" s="53">
        <f t="shared" si="39"/>
        <v>0</v>
      </c>
      <c r="J585" s="53">
        <f>'事業所名を入力してください！'!$F605</f>
        <v>0</v>
      </c>
      <c r="K585" s="53">
        <f>IF(OR('事業所名を入力してください！'!$B605="管理者",'事業所名を入力してください！'!$B605="サービス管理責任者"),0,'事業所名を入力してください！'!$AN605)</f>
        <v>0</v>
      </c>
    </row>
    <row r="586" spans="2:11">
      <c r="B586" s="75">
        <v>584</v>
      </c>
      <c r="C586" s="76" t="e">
        <f t="shared" si="36"/>
        <v>#N/A</v>
      </c>
      <c r="D586" s="76" t="e">
        <f t="shared" si="37"/>
        <v>#N/A</v>
      </c>
      <c r="E586" s="77" t="e">
        <f t="shared" si="38"/>
        <v>#N/A</v>
      </c>
      <c r="F586" s="81"/>
      <c r="H586" s="54"/>
      <c r="I586" s="53">
        <f t="shared" si="39"/>
        <v>0</v>
      </c>
      <c r="J586" s="53">
        <f>'事業所名を入力してください！'!$F606</f>
        <v>0</v>
      </c>
      <c r="K586" s="53">
        <f>IF(OR('事業所名を入力してください！'!$B606="管理者",'事業所名を入力してください！'!$B606="サービス管理責任者"),0,'事業所名を入力してください！'!$AN606)</f>
        <v>0</v>
      </c>
    </row>
    <row r="587" spans="2:11">
      <c r="B587" s="75">
        <v>585</v>
      </c>
      <c r="C587" s="76" t="e">
        <f t="shared" si="36"/>
        <v>#N/A</v>
      </c>
      <c r="D587" s="76" t="e">
        <f t="shared" si="37"/>
        <v>#N/A</v>
      </c>
      <c r="E587" s="77" t="e">
        <f t="shared" si="38"/>
        <v>#N/A</v>
      </c>
      <c r="F587" s="81"/>
      <c r="H587" s="54"/>
      <c r="I587" s="53">
        <f t="shared" si="39"/>
        <v>0</v>
      </c>
      <c r="J587" s="53">
        <f>'事業所名を入力してください！'!$F607</f>
        <v>0</v>
      </c>
      <c r="K587" s="53">
        <f>IF(OR('事業所名を入力してください！'!$B607="管理者",'事業所名を入力してください！'!$B607="サービス管理責任者"),0,'事業所名を入力してください！'!$AN607)</f>
        <v>0</v>
      </c>
    </row>
    <row r="588" spans="2:11">
      <c r="B588" s="75">
        <v>586</v>
      </c>
      <c r="C588" s="76" t="e">
        <f t="shared" si="36"/>
        <v>#N/A</v>
      </c>
      <c r="D588" s="76" t="e">
        <f t="shared" si="37"/>
        <v>#N/A</v>
      </c>
      <c r="E588" s="77" t="e">
        <f t="shared" si="38"/>
        <v>#N/A</v>
      </c>
      <c r="F588" s="81"/>
      <c r="H588" s="54"/>
      <c r="I588" s="53">
        <f t="shared" si="39"/>
        <v>0</v>
      </c>
      <c r="J588" s="53">
        <f>'事業所名を入力してください！'!$F608</f>
        <v>0</v>
      </c>
      <c r="K588" s="53">
        <f>IF(OR('事業所名を入力してください！'!$B608="管理者",'事業所名を入力してください！'!$B608="サービス管理責任者"),0,'事業所名を入力してください！'!$AN608)</f>
        <v>0</v>
      </c>
    </row>
    <row r="589" spans="2:11">
      <c r="B589" s="75">
        <v>587</v>
      </c>
      <c r="C589" s="76" t="e">
        <f t="shared" si="36"/>
        <v>#N/A</v>
      </c>
      <c r="D589" s="76" t="e">
        <f t="shared" si="37"/>
        <v>#N/A</v>
      </c>
      <c r="E589" s="77" t="e">
        <f t="shared" si="38"/>
        <v>#N/A</v>
      </c>
      <c r="F589" s="81"/>
      <c r="H589" s="54"/>
      <c r="I589" s="53">
        <f t="shared" si="39"/>
        <v>0</v>
      </c>
      <c r="J589" s="53">
        <f>'事業所名を入力してください！'!$F609</f>
        <v>0</v>
      </c>
      <c r="K589" s="53">
        <f>IF(OR('事業所名を入力してください！'!$B609="管理者",'事業所名を入力してください！'!$B609="サービス管理責任者"),0,'事業所名を入力してください！'!$AN609)</f>
        <v>0</v>
      </c>
    </row>
    <row r="590" spans="2:11">
      <c r="B590" s="75">
        <v>588</v>
      </c>
      <c r="C590" s="76" t="e">
        <f t="shared" si="36"/>
        <v>#N/A</v>
      </c>
      <c r="D590" s="76" t="e">
        <f t="shared" si="37"/>
        <v>#N/A</v>
      </c>
      <c r="E590" s="77" t="e">
        <f t="shared" si="38"/>
        <v>#N/A</v>
      </c>
      <c r="F590" s="81"/>
      <c r="H590" s="54"/>
      <c r="I590" s="53">
        <f t="shared" si="39"/>
        <v>0</v>
      </c>
      <c r="J590" s="53">
        <f>'事業所名を入力してください！'!$F610</f>
        <v>0</v>
      </c>
      <c r="K590" s="53">
        <f>IF(OR('事業所名を入力してください！'!$B610="管理者",'事業所名を入力してください！'!$B610="サービス管理責任者"),0,'事業所名を入力してください！'!$AN610)</f>
        <v>0</v>
      </c>
    </row>
    <row r="591" spans="2:11">
      <c r="B591" s="75">
        <v>589</v>
      </c>
      <c r="C591" s="76" t="e">
        <f t="shared" si="36"/>
        <v>#N/A</v>
      </c>
      <c r="D591" s="76" t="e">
        <f t="shared" si="37"/>
        <v>#N/A</v>
      </c>
      <c r="E591" s="77" t="e">
        <f t="shared" si="38"/>
        <v>#N/A</v>
      </c>
      <c r="F591" s="81"/>
      <c r="H591" s="54"/>
      <c r="I591" s="53">
        <f t="shared" si="39"/>
        <v>0</v>
      </c>
      <c r="J591" s="53">
        <f>'事業所名を入力してください！'!$F611</f>
        <v>0</v>
      </c>
      <c r="K591" s="53">
        <f>IF(OR('事業所名を入力してください！'!$B611="管理者",'事業所名を入力してください！'!$B611="サービス管理責任者"),0,'事業所名を入力してください！'!$AN611)</f>
        <v>0</v>
      </c>
    </row>
    <row r="592" spans="2:11">
      <c r="B592" s="75">
        <v>590</v>
      </c>
      <c r="C592" s="76" t="e">
        <f t="shared" si="36"/>
        <v>#N/A</v>
      </c>
      <c r="D592" s="76" t="e">
        <f t="shared" si="37"/>
        <v>#N/A</v>
      </c>
      <c r="E592" s="77" t="e">
        <f t="shared" si="38"/>
        <v>#N/A</v>
      </c>
      <c r="F592" s="81"/>
      <c r="H592" s="54"/>
      <c r="I592" s="53">
        <f t="shared" si="39"/>
        <v>0</v>
      </c>
      <c r="J592" s="53">
        <f>'事業所名を入力してください！'!$F612</f>
        <v>0</v>
      </c>
      <c r="K592" s="53">
        <f>IF(OR('事業所名を入力してください！'!$B612="管理者",'事業所名を入力してください！'!$B612="サービス管理責任者"),0,'事業所名を入力してください！'!$AN612)</f>
        <v>0</v>
      </c>
    </row>
    <row r="593" spans="2:12">
      <c r="B593" s="75">
        <v>591</v>
      </c>
      <c r="C593" s="76" t="e">
        <f t="shared" si="36"/>
        <v>#N/A</v>
      </c>
      <c r="D593" s="76" t="e">
        <f t="shared" si="37"/>
        <v>#N/A</v>
      </c>
      <c r="E593" s="77" t="e">
        <f t="shared" si="38"/>
        <v>#N/A</v>
      </c>
      <c r="F593" s="81"/>
      <c r="H593" s="54"/>
      <c r="I593" s="53">
        <f t="shared" si="39"/>
        <v>0</v>
      </c>
      <c r="J593" s="53">
        <f>'事業所名を入力してください！'!$F613</f>
        <v>0</v>
      </c>
      <c r="K593" s="53">
        <f>IF(OR('事業所名を入力してください！'!$B613="管理者",'事業所名を入力してください！'!$B613="サービス管理責任者"),0,'事業所名を入力してください！'!$AN613)</f>
        <v>0</v>
      </c>
    </row>
    <row r="594" spans="2:12">
      <c r="B594" s="75">
        <v>592</v>
      </c>
      <c r="C594" s="76" t="e">
        <f t="shared" si="36"/>
        <v>#N/A</v>
      </c>
      <c r="D594" s="76" t="e">
        <f t="shared" si="37"/>
        <v>#N/A</v>
      </c>
      <c r="E594" s="77" t="e">
        <f t="shared" si="38"/>
        <v>#N/A</v>
      </c>
      <c r="F594" s="81"/>
      <c r="H594" s="54"/>
      <c r="I594" s="53">
        <f t="shared" si="39"/>
        <v>0</v>
      </c>
      <c r="J594" s="53">
        <f>'事業所名を入力してください！'!$F614</f>
        <v>0</v>
      </c>
      <c r="K594" s="53">
        <f>IF(OR('事業所名を入力してください！'!$B614="管理者",'事業所名を入力してください！'!$B614="サービス管理責任者"),0,'事業所名を入力してください！'!$AN614)</f>
        <v>0</v>
      </c>
    </row>
    <row r="595" spans="2:12">
      <c r="B595" s="75">
        <v>593</v>
      </c>
      <c r="C595" s="76" t="e">
        <f t="shared" si="36"/>
        <v>#N/A</v>
      </c>
      <c r="D595" s="76" t="e">
        <f t="shared" si="37"/>
        <v>#N/A</v>
      </c>
      <c r="E595" s="77" t="e">
        <f t="shared" si="38"/>
        <v>#N/A</v>
      </c>
      <c r="F595" s="81"/>
      <c r="H595" s="54"/>
      <c r="I595" s="53">
        <f t="shared" si="39"/>
        <v>0</v>
      </c>
      <c r="J595" s="53">
        <f>'事業所名を入力してください！'!$F615</f>
        <v>0</v>
      </c>
      <c r="K595" s="53">
        <f>IF(OR('事業所名を入力してください！'!$B615="管理者",'事業所名を入力してください！'!$B615="サービス管理責任者"),0,'事業所名を入力してください！'!$AN615)</f>
        <v>0</v>
      </c>
    </row>
    <row r="596" spans="2:12">
      <c r="B596" s="75">
        <v>594</v>
      </c>
      <c r="C596" s="76" t="e">
        <f t="shared" si="36"/>
        <v>#N/A</v>
      </c>
      <c r="D596" s="76" t="e">
        <f t="shared" si="37"/>
        <v>#N/A</v>
      </c>
      <c r="E596" s="77" t="e">
        <f t="shared" si="38"/>
        <v>#N/A</v>
      </c>
      <c r="F596" s="81"/>
      <c r="H596" s="54"/>
      <c r="I596" s="53">
        <f t="shared" si="39"/>
        <v>0</v>
      </c>
      <c r="J596" s="53">
        <f>'事業所名を入力してください！'!$F616</f>
        <v>0</v>
      </c>
      <c r="K596" s="53">
        <f>IF(OR('事業所名を入力してください！'!$B616="管理者",'事業所名を入力してください！'!$B616="サービス管理責任者"),0,'事業所名を入力してください！'!$AN616)</f>
        <v>0</v>
      </c>
    </row>
    <row r="597" spans="2:12">
      <c r="B597" s="75">
        <v>595</v>
      </c>
      <c r="C597" s="76" t="e">
        <f t="shared" si="36"/>
        <v>#N/A</v>
      </c>
      <c r="D597" s="76" t="e">
        <f t="shared" si="37"/>
        <v>#N/A</v>
      </c>
      <c r="E597" s="77" t="e">
        <f t="shared" si="38"/>
        <v>#N/A</v>
      </c>
      <c r="F597" s="81"/>
      <c r="H597" s="54"/>
      <c r="I597" s="53">
        <f t="shared" si="39"/>
        <v>0</v>
      </c>
      <c r="J597" s="53">
        <f>'事業所名を入力してください！'!$F617</f>
        <v>0</v>
      </c>
      <c r="K597" s="53">
        <f>IF(OR('事業所名を入力してください！'!$B617="管理者",'事業所名を入力してください！'!$B617="サービス管理責任者"),0,'事業所名を入力してください！'!$AN617)</f>
        <v>0</v>
      </c>
    </row>
    <row r="598" spans="2:12">
      <c r="B598" s="75">
        <v>596</v>
      </c>
      <c r="C598" s="76" t="e">
        <f t="shared" si="36"/>
        <v>#N/A</v>
      </c>
      <c r="D598" s="76" t="e">
        <f t="shared" si="37"/>
        <v>#N/A</v>
      </c>
      <c r="E598" s="77" t="e">
        <f t="shared" si="38"/>
        <v>#N/A</v>
      </c>
      <c r="F598" s="81"/>
      <c r="H598" s="54"/>
      <c r="I598" s="53">
        <f t="shared" si="39"/>
        <v>0</v>
      </c>
      <c r="J598" s="53">
        <f>'事業所名を入力してください！'!$F618</f>
        <v>0</v>
      </c>
      <c r="K598" s="53">
        <f>IF(OR('事業所名を入力してください！'!$B618="管理者",'事業所名を入力してください！'!$B618="サービス管理責任者"),0,'事業所名を入力してください！'!$AN618)</f>
        <v>0</v>
      </c>
    </row>
    <row r="599" spans="2:12">
      <c r="B599" s="75">
        <v>597</v>
      </c>
      <c r="C599" s="76" t="e">
        <f t="shared" si="36"/>
        <v>#N/A</v>
      </c>
      <c r="D599" s="76" t="e">
        <f t="shared" si="37"/>
        <v>#N/A</v>
      </c>
      <c r="E599" s="77" t="e">
        <f t="shared" si="38"/>
        <v>#N/A</v>
      </c>
      <c r="F599" s="81"/>
      <c r="H599" s="54"/>
      <c r="I599" s="53">
        <f t="shared" si="39"/>
        <v>0</v>
      </c>
      <c r="J599" s="53">
        <f>'事業所名を入力してください！'!$F619</f>
        <v>0</v>
      </c>
      <c r="K599" s="53">
        <f>IF(OR('事業所名を入力してください！'!$B619="管理者",'事業所名を入力してください！'!$B619="サービス管理責任者"),0,'事業所名を入力してください！'!$AN619)</f>
        <v>0</v>
      </c>
    </row>
    <row r="600" spans="2:12">
      <c r="B600" s="75">
        <v>598</v>
      </c>
      <c r="C600" s="76" t="e">
        <f t="shared" si="36"/>
        <v>#N/A</v>
      </c>
      <c r="D600" s="76" t="e">
        <f t="shared" si="37"/>
        <v>#N/A</v>
      </c>
      <c r="E600" s="77" t="e">
        <f t="shared" si="38"/>
        <v>#N/A</v>
      </c>
      <c r="F600" s="81"/>
      <c r="H600" s="54"/>
      <c r="I600" s="53">
        <f t="shared" si="39"/>
        <v>0</v>
      </c>
      <c r="J600" s="53">
        <f>'事業所名を入力してください！'!$F620</f>
        <v>0</v>
      </c>
      <c r="K600" s="53">
        <f>IF(OR('事業所名を入力してください！'!$B620="管理者",'事業所名を入力してください！'!$B620="サービス管理責任者"),0,'事業所名を入力してください！'!$AN620)</f>
        <v>0</v>
      </c>
    </row>
    <row r="601" spans="2:12">
      <c r="B601" s="75">
        <v>599</v>
      </c>
      <c r="C601" s="76" t="e">
        <f t="shared" si="36"/>
        <v>#N/A</v>
      </c>
      <c r="D601" s="76" t="e">
        <f t="shared" si="37"/>
        <v>#N/A</v>
      </c>
      <c r="E601" s="77" t="e">
        <f t="shared" si="38"/>
        <v>#N/A</v>
      </c>
      <c r="F601" s="81"/>
      <c r="H601" s="54"/>
      <c r="I601" s="53">
        <f t="shared" si="39"/>
        <v>0</v>
      </c>
      <c r="J601" s="53">
        <f>'事業所名を入力してください！'!$F621</f>
        <v>0</v>
      </c>
      <c r="K601" s="53">
        <f>IF(OR('事業所名を入力してください！'!$B621="管理者",'事業所名を入力してください！'!$B621="サービス管理責任者"),0,'事業所名を入力してください！'!$AN621)</f>
        <v>0</v>
      </c>
    </row>
    <row r="602" spans="2:12">
      <c r="B602" s="75">
        <v>600</v>
      </c>
      <c r="C602" s="76" t="e">
        <f t="shared" si="36"/>
        <v>#N/A</v>
      </c>
      <c r="D602" s="76" t="e">
        <f t="shared" si="37"/>
        <v>#N/A</v>
      </c>
      <c r="E602" s="77" t="e">
        <f t="shared" si="38"/>
        <v>#N/A</v>
      </c>
      <c r="F602" s="81"/>
      <c r="H602" s="54"/>
      <c r="I602" s="53">
        <f t="shared" si="39"/>
        <v>0</v>
      </c>
      <c r="J602" s="53">
        <f>'事業所名を入力してください！'!$F622</f>
        <v>0</v>
      </c>
      <c r="K602" s="53">
        <f>IF(OR('事業所名を入力してください！'!$B622="管理者",'事業所名を入力してください！'!$B622="サービス管理責任者"),0,'事業所名を入力してください！'!$AN622)</f>
        <v>0</v>
      </c>
    </row>
    <row r="603" spans="2:12">
      <c r="B603" s="75">
        <v>601</v>
      </c>
      <c r="C603" s="76" t="e">
        <f t="shared" si="36"/>
        <v>#N/A</v>
      </c>
      <c r="D603" s="76" t="e">
        <f t="shared" si="37"/>
        <v>#N/A</v>
      </c>
      <c r="E603" s="77" t="e">
        <f t="shared" si="38"/>
        <v>#N/A</v>
      </c>
      <c r="F603" s="81"/>
      <c r="H603" s="55"/>
      <c r="I603" s="53">
        <f t="shared" si="39"/>
        <v>0</v>
      </c>
      <c r="J603" s="53">
        <f>'事業所名を入力してください！'!$F623</f>
        <v>0</v>
      </c>
      <c r="K603" s="53">
        <f>IF(OR('事業所名を入力してください！'!$B623="管理者",'事業所名を入力してください！'!$B623="サービス管理責任者"),0,'事業所名を入力してください！'!$AN623)</f>
        <v>0</v>
      </c>
    </row>
    <row r="604" spans="2:12">
      <c r="B604" s="75">
        <v>602</v>
      </c>
      <c r="C604" s="76" t="e">
        <f t="shared" si="36"/>
        <v>#N/A</v>
      </c>
      <c r="D604" s="76" t="e">
        <f t="shared" si="37"/>
        <v>#N/A</v>
      </c>
      <c r="E604" s="77" t="e">
        <f t="shared" si="38"/>
        <v>#N/A</v>
      </c>
      <c r="F604" s="81"/>
      <c r="H604" s="60" t="s">
        <v>124</v>
      </c>
      <c r="I604" s="60" t="e">
        <f t="shared" si="39"/>
        <v>#REF!</v>
      </c>
      <c r="J604" s="60" t="e">
        <f>#REF!</f>
        <v>#REF!</v>
      </c>
      <c r="K604" s="53" t="e">
        <f>IF(OR(#REF!="管理者",#REF!="サービス管理責任者"),0,#REF!)</f>
        <v>#REF!</v>
      </c>
      <c r="L604" s="51"/>
    </row>
    <row r="605" spans="2:12">
      <c r="B605" s="75">
        <v>603</v>
      </c>
      <c r="C605" s="76" t="e">
        <f t="shared" si="36"/>
        <v>#N/A</v>
      </c>
      <c r="D605" s="76" t="e">
        <f t="shared" si="37"/>
        <v>#N/A</v>
      </c>
      <c r="E605" s="77" t="e">
        <f t="shared" si="38"/>
        <v>#N/A</v>
      </c>
      <c r="F605" s="81"/>
      <c r="H605" s="61"/>
      <c r="I605" s="60" t="e">
        <f t="shared" si="39"/>
        <v>#REF!</v>
      </c>
      <c r="J605" s="60" t="e">
        <f>#REF!</f>
        <v>#REF!</v>
      </c>
      <c r="K605" s="53" t="e">
        <f>IF(OR(#REF!="管理者",#REF!="サービス管理責任者"),0,#REF!)</f>
        <v>#REF!</v>
      </c>
    </row>
    <row r="606" spans="2:12">
      <c r="B606" s="75">
        <v>604</v>
      </c>
      <c r="C606" s="76" t="e">
        <f t="shared" si="36"/>
        <v>#N/A</v>
      </c>
      <c r="D606" s="76" t="e">
        <f t="shared" si="37"/>
        <v>#N/A</v>
      </c>
      <c r="E606" s="77" t="e">
        <f t="shared" si="38"/>
        <v>#N/A</v>
      </c>
      <c r="F606" s="81"/>
      <c r="H606" s="61"/>
      <c r="I606" s="60" t="e">
        <f t="shared" si="39"/>
        <v>#REF!</v>
      </c>
      <c r="J606" s="60" t="e">
        <f>#REF!</f>
        <v>#REF!</v>
      </c>
      <c r="K606" s="53" t="e">
        <f>IF(OR(#REF!="管理者",#REF!="サービス管理責任者"),0,#REF!)</f>
        <v>#REF!</v>
      </c>
    </row>
    <row r="607" spans="2:12">
      <c r="B607" s="75">
        <v>605</v>
      </c>
      <c r="C607" s="76" t="e">
        <f t="shared" si="36"/>
        <v>#N/A</v>
      </c>
      <c r="D607" s="76" t="e">
        <f t="shared" si="37"/>
        <v>#N/A</v>
      </c>
      <c r="E607" s="77" t="e">
        <f t="shared" si="38"/>
        <v>#N/A</v>
      </c>
      <c r="F607" s="81"/>
      <c r="H607" s="61"/>
      <c r="I607" s="60" t="e">
        <f t="shared" si="39"/>
        <v>#REF!</v>
      </c>
      <c r="J607" s="60" t="e">
        <f>#REF!</f>
        <v>#REF!</v>
      </c>
      <c r="K607" s="53" t="e">
        <f>IF(OR(#REF!="管理者",#REF!="サービス管理責任者"),0,#REF!)</f>
        <v>#REF!</v>
      </c>
    </row>
    <row r="608" spans="2:12">
      <c r="B608" s="75">
        <v>606</v>
      </c>
      <c r="C608" s="76" t="e">
        <f t="shared" si="36"/>
        <v>#N/A</v>
      </c>
      <c r="D608" s="76" t="e">
        <f t="shared" si="37"/>
        <v>#N/A</v>
      </c>
      <c r="E608" s="77" t="e">
        <f t="shared" si="38"/>
        <v>#N/A</v>
      </c>
      <c r="F608" s="81"/>
      <c r="H608" s="61"/>
      <c r="I608" s="60" t="e">
        <f t="shared" si="39"/>
        <v>#REF!</v>
      </c>
      <c r="J608" s="60" t="e">
        <f>#REF!</f>
        <v>#REF!</v>
      </c>
      <c r="K608" s="53" t="e">
        <f>IF(OR(#REF!="管理者",#REF!="サービス管理責任者"),0,#REF!)</f>
        <v>#REF!</v>
      </c>
    </row>
    <row r="609" spans="2:11">
      <c r="B609" s="75">
        <v>607</v>
      </c>
      <c r="C609" s="76" t="e">
        <f t="shared" si="36"/>
        <v>#N/A</v>
      </c>
      <c r="D609" s="76" t="e">
        <f t="shared" si="37"/>
        <v>#N/A</v>
      </c>
      <c r="E609" s="77" t="e">
        <f t="shared" si="38"/>
        <v>#N/A</v>
      </c>
      <c r="F609" s="81"/>
      <c r="H609" s="61"/>
      <c r="I609" s="60" t="e">
        <f t="shared" si="39"/>
        <v>#REF!</v>
      </c>
      <c r="J609" s="60" t="e">
        <f>#REF!</f>
        <v>#REF!</v>
      </c>
      <c r="K609" s="53" t="e">
        <f>IF(OR(#REF!="管理者",#REF!="サービス管理責任者"),0,#REF!)</f>
        <v>#REF!</v>
      </c>
    </row>
    <row r="610" spans="2:11">
      <c r="B610" s="75">
        <v>608</v>
      </c>
      <c r="C610" s="76" t="e">
        <f t="shared" si="36"/>
        <v>#N/A</v>
      </c>
      <c r="D610" s="76" t="e">
        <f t="shared" si="37"/>
        <v>#N/A</v>
      </c>
      <c r="E610" s="77" t="e">
        <f t="shared" si="38"/>
        <v>#N/A</v>
      </c>
      <c r="F610" s="81"/>
      <c r="H610" s="61"/>
      <c r="I610" s="60" t="e">
        <f t="shared" si="39"/>
        <v>#REF!</v>
      </c>
      <c r="J610" s="60" t="e">
        <f>#REF!</f>
        <v>#REF!</v>
      </c>
      <c r="K610" s="53" t="e">
        <f>IF(OR(#REF!="管理者",#REF!="サービス管理責任者"),0,#REF!)</f>
        <v>#REF!</v>
      </c>
    </row>
    <row r="611" spans="2:11">
      <c r="B611" s="75">
        <v>609</v>
      </c>
      <c r="C611" s="76" t="e">
        <f t="shared" si="36"/>
        <v>#N/A</v>
      </c>
      <c r="D611" s="76" t="e">
        <f t="shared" si="37"/>
        <v>#N/A</v>
      </c>
      <c r="E611" s="77" t="e">
        <f t="shared" si="38"/>
        <v>#N/A</v>
      </c>
      <c r="F611" s="81"/>
      <c r="H611" s="61"/>
      <c r="I611" s="60" t="e">
        <f t="shared" si="39"/>
        <v>#REF!</v>
      </c>
      <c r="J611" s="60" t="e">
        <f>#REF!</f>
        <v>#REF!</v>
      </c>
      <c r="K611" s="53" t="e">
        <f>IF(OR(#REF!="管理者",#REF!="サービス管理責任者"),0,#REF!)</f>
        <v>#REF!</v>
      </c>
    </row>
    <row r="612" spans="2:11">
      <c r="B612" s="75">
        <v>610</v>
      </c>
      <c r="C612" s="76" t="e">
        <f t="shared" si="36"/>
        <v>#N/A</v>
      </c>
      <c r="D612" s="76" t="e">
        <f t="shared" si="37"/>
        <v>#N/A</v>
      </c>
      <c r="E612" s="77" t="e">
        <f t="shared" si="38"/>
        <v>#N/A</v>
      </c>
      <c r="F612" s="81"/>
      <c r="H612" s="61"/>
      <c r="I612" s="60" t="e">
        <f t="shared" si="39"/>
        <v>#REF!</v>
      </c>
      <c r="J612" s="60" t="e">
        <f>#REF!</f>
        <v>#REF!</v>
      </c>
      <c r="K612" s="53" t="e">
        <f>IF(OR(#REF!="管理者",#REF!="サービス管理責任者"),0,#REF!)</f>
        <v>#REF!</v>
      </c>
    </row>
    <row r="613" spans="2:11">
      <c r="B613" s="75">
        <v>611</v>
      </c>
      <c r="C613" s="76" t="e">
        <f t="shared" si="36"/>
        <v>#N/A</v>
      </c>
      <c r="D613" s="76" t="e">
        <f t="shared" si="37"/>
        <v>#N/A</v>
      </c>
      <c r="E613" s="77" t="e">
        <f t="shared" si="38"/>
        <v>#N/A</v>
      </c>
      <c r="F613" s="81"/>
      <c r="H613" s="61"/>
      <c r="I613" s="60" t="e">
        <f t="shared" si="39"/>
        <v>#REF!</v>
      </c>
      <c r="J613" s="60" t="e">
        <f>#REF!</f>
        <v>#REF!</v>
      </c>
      <c r="K613" s="53" t="e">
        <f>IF(OR(#REF!="管理者",#REF!="サービス管理責任者"),0,#REF!)</f>
        <v>#REF!</v>
      </c>
    </row>
    <row r="614" spans="2:11">
      <c r="B614" s="75">
        <v>612</v>
      </c>
      <c r="C614" s="76" t="e">
        <f t="shared" si="36"/>
        <v>#N/A</v>
      </c>
      <c r="D614" s="76" t="e">
        <f t="shared" si="37"/>
        <v>#N/A</v>
      </c>
      <c r="E614" s="77" t="e">
        <f t="shared" si="38"/>
        <v>#N/A</v>
      </c>
      <c r="F614" s="81"/>
      <c r="H614" s="61"/>
      <c r="I614" s="60" t="e">
        <f t="shared" si="39"/>
        <v>#REF!</v>
      </c>
      <c r="J614" s="60" t="e">
        <f>#REF!</f>
        <v>#REF!</v>
      </c>
      <c r="K614" s="53" t="e">
        <f>IF(OR(#REF!="管理者",#REF!="サービス管理責任者"),0,#REF!)</f>
        <v>#REF!</v>
      </c>
    </row>
    <row r="615" spans="2:11">
      <c r="B615" s="75">
        <v>613</v>
      </c>
      <c r="C615" s="76" t="e">
        <f t="shared" si="36"/>
        <v>#N/A</v>
      </c>
      <c r="D615" s="76" t="e">
        <f t="shared" si="37"/>
        <v>#N/A</v>
      </c>
      <c r="E615" s="77" t="e">
        <f t="shared" si="38"/>
        <v>#N/A</v>
      </c>
      <c r="F615" s="81"/>
      <c r="H615" s="61"/>
      <c r="I615" s="60" t="e">
        <f t="shared" si="39"/>
        <v>#REF!</v>
      </c>
      <c r="J615" s="60" t="e">
        <f>#REF!</f>
        <v>#REF!</v>
      </c>
      <c r="K615" s="53" t="e">
        <f>IF(OR(#REF!="管理者",#REF!="サービス管理責任者"),0,#REF!)</f>
        <v>#REF!</v>
      </c>
    </row>
    <row r="616" spans="2:11">
      <c r="B616" s="75">
        <v>614</v>
      </c>
      <c r="C616" s="76" t="e">
        <f t="shared" si="36"/>
        <v>#N/A</v>
      </c>
      <c r="D616" s="76" t="e">
        <f t="shared" si="37"/>
        <v>#N/A</v>
      </c>
      <c r="E616" s="77" t="e">
        <f t="shared" si="38"/>
        <v>#N/A</v>
      </c>
      <c r="F616" s="81"/>
      <c r="H616" s="61"/>
      <c r="I616" s="60" t="e">
        <f t="shared" si="39"/>
        <v>#REF!</v>
      </c>
      <c r="J616" s="60" t="e">
        <f>#REF!</f>
        <v>#REF!</v>
      </c>
      <c r="K616" s="53" t="e">
        <f>IF(OR(#REF!="管理者",#REF!="サービス管理責任者"),0,#REF!)</f>
        <v>#REF!</v>
      </c>
    </row>
    <row r="617" spans="2:11">
      <c r="B617" s="75">
        <v>615</v>
      </c>
      <c r="C617" s="76" t="e">
        <f t="shared" si="36"/>
        <v>#N/A</v>
      </c>
      <c r="D617" s="76" t="e">
        <f t="shared" si="37"/>
        <v>#N/A</v>
      </c>
      <c r="E617" s="77" t="e">
        <f t="shared" si="38"/>
        <v>#N/A</v>
      </c>
      <c r="F617" s="81"/>
      <c r="H617" s="61"/>
      <c r="I617" s="60" t="e">
        <f t="shared" si="39"/>
        <v>#REF!</v>
      </c>
      <c r="J617" s="60" t="e">
        <f>#REF!</f>
        <v>#REF!</v>
      </c>
      <c r="K617" s="53" t="e">
        <f>IF(OR(#REF!="管理者",#REF!="サービス管理責任者"),0,#REF!)</f>
        <v>#REF!</v>
      </c>
    </row>
    <row r="618" spans="2:11">
      <c r="B618" s="75">
        <v>616</v>
      </c>
      <c r="C618" s="76" t="e">
        <f t="shared" si="36"/>
        <v>#N/A</v>
      </c>
      <c r="D618" s="76" t="e">
        <f t="shared" si="37"/>
        <v>#N/A</v>
      </c>
      <c r="E618" s="77" t="e">
        <f t="shared" si="38"/>
        <v>#N/A</v>
      </c>
      <c r="F618" s="81"/>
      <c r="H618" s="61"/>
      <c r="I618" s="60" t="e">
        <f t="shared" si="39"/>
        <v>#REF!</v>
      </c>
      <c r="J618" s="60" t="e">
        <f>#REF!</f>
        <v>#REF!</v>
      </c>
      <c r="K618" s="53" t="e">
        <f>IF(OR(#REF!="管理者",#REF!="サービス管理責任者"),0,#REF!)</f>
        <v>#REF!</v>
      </c>
    </row>
    <row r="619" spans="2:11">
      <c r="B619" s="75">
        <v>617</v>
      </c>
      <c r="C619" s="76" t="e">
        <f t="shared" si="36"/>
        <v>#N/A</v>
      </c>
      <c r="D619" s="76" t="e">
        <f t="shared" si="37"/>
        <v>#N/A</v>
      </c>
      <c r="E619" s="77" t="e">
        <f t="shared" si="38"/>
        <v>#N/A</v>
      </c>
      <c r="F619" s="81"/>
      <c r="H619" s="61"/>
      <c r="I619" s="60" t="e">
        <f t="shared" si="39"/>
        <v>#REF!</v>
      </c>
      <c r="J619" s="60" t="e">
        <f>#REF!</f>
        <v>#REF!</v>
      </c>
      <c r="K619" s="53" t="e">
        <f>IF(OR(#REF!="管理者",#REF!="サービス管理責任者"),0,#REF!)</f>
        <v>#REF!</v>
      </c>
    </row>
    <row r="620" spans="2:11">
      <c r="B620" s="75">
        <v>618</v>
      </c>
      <c r="C620" s="76" t="e">
        <f t="shared" si="36"/>
        <v>#N/A</v>
      </c>
      <c r="D620" s="76" t="e">
        <f t="shared" si="37"/>
        <v>#N/A</v>
      </c>
      <c r="E620" s="77" t="e">
        <f t="shared" si="38"/>
        <v>#N/A</v>
      </c>
      <c r="F620" s="81"/>
      <c r="H620" s="61"/>
      <c r="I620" s="60" t="e">
        <f t="shared" si="39"/>
        <v>#REF!</v>
      </c>
      <c r="J620" s="60" t="e">
        <f>#REF!</f>
        <v>#REF!</v>
      </c>
      <c r="K620" s="53" t="e">
        <f>IF(OR(#REF!="管理者",#REF!="サービス管理責任者"),0,#REF!)</f>
        <v>#REF!</v>
      </c>
    </row>
    <row r="621" spans="2:11">
      <c r="B621" s="75">
        <v>619</v>
      </c>
      <c r="C621" s="76" t="e">
        <f t="shared" si="36"/>
        <v>#N/A</v>
      </c>
      <c r="D621" s="76" t="e">
        <f t="shared" si="37"/>
        <v>#N/A</v>
      </c>
      <c r="E621" s="77" t="e">
        <f t="shared" si="38"/>
        <v>#N/A</v>
      </c>
      <c r="F621" s="81"/>
      <c r="H621" s="61"/>
      <c r="I621" s="60" t="e">
        <f t="shared" si="39"/>
        <v>#REF!</v>
      </c>
      <c r="J621" s="60" t="e">
        <f>#REF!</f>
        <v>#REF!</v>
      </c>
      <c r="K621" s="53" t="e">
        <f>IF(OR(#REF!="管理者",#REF!="サービス管理責任者"),0,#REF!)</f>
        <v>#REF!</v>
      </c>
    </row>
    <row r="622" spans="2:11">
      <c r="B622" s="75">
        <v>620</v>
      </c>
      <c r="C622" s="76" t="e">
        <f t="shared" si="36"/>
        <v>#N/A</v>
      </c>
      <c r="D622" s="76" t="e">
        <f t="shared" si="37"/>
        <v>#N/A</v>
      </c>
      <c r="E622" s="77" t="e">
        <f t="shared" si="38"/>
        <v>#N/A</v>
      </c>
      <c r="F622" s="81"/>
      <c r="H622" s="61"/>
      <c r="I622" s="60" t="e">
        <f t="shared" si="39"/>
        <v>#REF!</v>
      </c>
      <c r="J622" s="60" t="e">
        <f>#REF!</f>
        <v>#REF!</v>
      </c>
      <c r="K622" s="53" t="e">
        <f>IF(OR(#REF!="管理者",#REF!="サービス管理責任者"),0,#REF!)</f>
        <v>#REF!</v>
      </c>
    </row>
    <row r="623" spans="2:11">
      <c r="B623" s="75">
        <v>621</v>
      </c>
      <c r="C623" s="76" t="e">
        <f t="shared" si="36"/>
        <v>#N/A</v>
      </c>
      <c r="D623" s="76" t="e">
        <f t="shared" si="37"/>
        <v>#N/A</v>
      </c>
      <c r="E623" s="77" t="e">
        <f t="shared" si="38"/>
        <v>#N/A</v>
      </c>
      <c r="F623" s="81"/>
      <c r="H623" s="61"/>
      <c r="I623" s="60" t="e">
        <f t="shared" si="39"/>
        <v>#REF!</v>
      </c>
      <c r="J623" s="60" t="e">
        <f>#REF!</f>
        <v>#REF!</v>
      </c>
      <c r="K623" s="53" t="e">
        <f>IF(OR(#REF!="管理者",#REF!="サービス管理責任者"),0,#REF!)</f>
        <v>#REF!</v>
      </c>
    </row>
    <row r="624" spans="2:11">
      <c r="B624" s="75">
        <v>622</v>
      </c>
      <c r="C624" s="76" t="e">
        <f t="shared" si="36"/>
        <v>#N/A</v>
      </c>
      <c r="D624" s="76" t="e">
        <f t="shared" si="37"/>
        <v>#N/A</v>
      </c>
      <c r="E624" s="77" t="e">
        <f t="shared" si="38"/>
        <v>#N/A</v>
      </c>
      <c r="F624" s="81"/>
      <c r="H624" s="61"/>
      <c r="I624" s="60" t="e">
        <f t="shared" si="39"/>
        <v>#REF!</v>
      </c>
      <c r="J624" s="60" t="e">
        <f>#REF!</f>
        <v>#REF!</v>
      </c>
      <c r="K624" s="53" t="e">
        <f>IF(OR(#REF!="管理者",#REF!="サービス管理責任者"),0,#REF!)</f>
        <v>#REF!</v>
      </c>
    </row>
    <row r="625" spans="2:11">
      <c r="B625" s="75">
        <v>623</v>
      </c>
      <c r="C625" s="76" t="e">
        <f t="shared" si="36"/>
        <v>#N/A</v>
      </c>
      <c r="D625" s="76" t="e">
        <f t="shared" si="37"/>
        <v>#N/A</v>
      </c>
      <c r="E625" s="77" t="e">
        <f t="shared" si="38"/>
        <v>#N/A</v>
      </c>
      <c r="F625" s="81"/>
      <c r="H625" s="61"/>
      <c r="I625" s="60" t="e">
        <f t="shared" si="39"/>
        <v>#REF!</v>
      </c>
      <c r="J625" s="60" t="e">
        <f>#REF!</f>
        <v>#REF!</v>
      </c>
      <c r="K625" s="53" t="e">
        <f>IF(OR(#REF!="管理者",#REF!="サービス管理責任者"),0,#REF!)</f>
        <v>#REF!</v>
      </c>
    </row>
    <row r="626" spans="2:11">
      <c r="B626" s="75">
        <v>624</v>
      </c>
      <c r="C626" s="76" t="e">
        <f t="shared" si="36"/>
        <v>#N/A</v>
      </c>
      <c r="D626" s="76" t="e">
        <f t="shared" si="37"/>
        <v>#N/A</v>
      </c>
      <c r="E626" s="77" t="e">
        <f t="shared" si="38"/>
        <v>#N/A</v>
      </c>
      <c r="F626" s="81"/>
      <c r="H626" s="61"/>
      <c r="I626" s="60" t="e">
        <f t="shared" si="39"/>
        <v>#REF!</v>
      </c>
      <c r="J626" s="60" t="e">
        <f>#REF!</f>
        <v>#REF!</v>
      </c>
      <c r="K626" s="53" t="e">
        <f>IF(OR(#REF!="管理者",#REF!="サービス管理責任者"),0,#REF!)</f>
        <v>#REF!</v>
      </c>
    </row>
    <row r="627" spans="2:11">
      <c r="B627" s="75">
        <v>625</v>
      </c>
      <c r="C627" s="76" t="e">
        <f t="shared" si="36"/>
        <v>#N/A</v>
      </c>
      <c r="D627" s="76" t="e">
        <f t="shared" si="37"/>
        <v>#N/A</v>
      </c>
      <c r="E627" s="77" t="e">
        <f t="shared" si="38"/>
        <v>#N/A</v>
      </c>
      <c r="F627" s="81"/>
      <c r="H627" s="61"/>
      <c r="I627" s="60" t="e">
        <f t="shared" si="39"/>
        <v>#REF!</v>
      </c>
      <c r="J627" s="60" t="e">
        <f>#REF!</f>
        <v>#REF!</v>
      </c>
      <c r="K627" s="53" t="e">
        <f>IF(OR(#REF!="管理者",#REF!="サービス管理責任者"),0,#REF!)</f>
        <v>#REF!</v>
      </c>
    </row>
    <row r="628" spans="2:11">
      <c r="B628" s="75">
        <v>626</v>
      </c>
      <c r="C628" s="76" t="e">
        <f t="shared" si="36"/>
        <v>#N/A</v>
      </c>
      <c r="D628" s="76" t="e">
        <f t="shared" si="37"/>
        <v>#N/A</v>
      </c>
      <c r="E628" s="77" t="e">
        <f t="shared" si="38"/>
        <v>#N/A</v>
      </c>
      <c r="F628" s="81"/>
      <c r="H628" s="61"/>
      <c r="I628" s="60" t="e">
        <f t="shared" si="39"/>
        <v>#REF!</v>
      </c>
      <c r="J628" s="60" t="e">
        <f>#REF!</f>
        <v>#REF!</v>
      </c>
      <c r="K628" s="53" t="e">
        <f>IF(OR(#REF!="管理者",#REF!="サービス管理責任者"),0,#REF!)</f>
        <v>#REF!</v>
      </c>
    </row>
    <row r="629" spans="2:11">
      <c r="B629" s="75">
        <v>627</v>
      </c>
      <c r="C629" s="76" t="e">
        <f t="shared" si="36"/>
        <v>#N/A</v>
      </c>
      <c r="D629" s="76" t="e">
        <f t="shared" si="37"/>
        <v>#N/A</v>
      </c>
      <c r="E629" s="77" t="e">
        <f t="shared" si="38"/>
        <v>#N/A</v>
      </c>
      <c r="F629" s="81"/>
      <c r="H629" s="61"/>
      <c r="I629" s="60" t="e">
        <f t="shared" si="39"/>
        <v>#REF!</v>
      </c>
      <c r="J629" s="60" t="e">
        <f>#REF!</f>
        <v>#REF!</v>
      </c>
      <c r="K629" s="53" t="e">
        <f>IF(OR(#REF!="管理者",#REF!="サービス管理責任者"),0,#REF!)</f>
        <v>#REF!</v>
      </c>
    </row>
    <row r="630" spans="2:11">
      <c r="B630" s="75">
        <v>628</v>
      </c>
      <c r="C630" s="76" t="e">
        <f t="shared" si="36"/>
        <v>#N/A</v>
      </c>
      <c r="D630" s="76" t="e">
        <f t="shared" si="37"/>
        <v>#N/A</v>
      </c>
      <c r="E630" s="77" t="e">
        <f t="shared" si="38"/>
        <v>#N/A</v>
      </c>
      <c r="F630" s="81"/>
      <c r="H630" s="61"/>
      <c r="I630" s="60" t="e">
        <f t="shared" si="39"/>
        <v>#REF!</v>
      </c>
      <c r="J630" s="60" t="e">
        <f>#REF!</f>
        <v>#REF!</v>
      </c>
      <c r="K630" s="53" t="e">
        <f>IF(OR(#REF!="管理者",#REF!="サービス管理責任者"),0,#REF!)</f>
        <v>#REF!</v>
      </c>
    </row>
    <row r="631" spans="2:11">
      <c r="B631" s="75">
        <v>629</v>
      </c>
      <c r="C631" s="76" t="e">
        <f t="shared" si="36"/>
        <v>#N/A</v>
      </c>
      <c r="D631" s="76" t="e">
        <f t="shared" si="37"/>
        <v>#N/A</v>
      </c>
      <c r="E631" s="77" t="e">
        <f t="shared" si="38"/>
        <v>#N/A</v>
      </c>
      <c r="F631" s="81"/>
      <c r="H631" s="61"/>
      <c r="I631" s="60" t="e">
        <f t="shared" si="39"/>
        <v>#REF!</v>
      </c>
      <c r="J631" s="60" t="e">
        <f>#REF!</f>
        <v>#REF!</v>
      </c>
      <c r="K631" s="53" t="e">
        <f>IF(OR(#REF!="管理者",#REF!="サービス管理責任者"),0,#REF!)</f>
        <v>#REF!</v>
      </c>
    </row>
    <row r="632" spans="2:11">
      <c r="B632" s="75">
        <v>630</v>
      </c>
      <c r="C632" s="76" t="e">
        <f t="shared" si="36"/>
        <v>#N/A</v>
      </c>
      <c r="D632" s="76" t="e">
        <f t="shared" si="37"/>
        <v>#N/A</v>
      </c>
      <c r="E632" s="77" t="e">
        <f t="shared" si="38"/>
        <v>#N/A</v>
      </c>
      <c r="F632" s="81"/>
      <c r="H632" s="61"/>
      <c r="I632" s="60" t="e">
        <f t="shared" si="39"/>
        <v>#REF!</v>
      </c>
      <c r="J632" s="60" t="e">
        <f>#REF!</f>
        <v>#REF!</v>
      </c>
      <c r="K632" s="53" t="e">
        <f>IF(OR(#REF!="管理者",#REF!="サービス管理責任者"),0,#REF!)</f>
        <v>#REF!</v>
      </c>
    </row>
    <row r="633" spans="2:11">
      <c r="B633" s="75">
        <v>631</v>
      </c>
      <c r="C633" s="76" t="e">
        <f t="shared" si="36"/>
        <v>#N/A</v>
      </c>
      <c r="D633" s="76" t="e">
        <f t="shared" si="37"/>
        <v>#N/A</v>
      </c>
      <c r="E633" s="77" t="e">
        <f t="shared" si="38"/>
        <v>#N/A</v>
      </c>
      <c r="F633" s="81"/>
      <c r="H633" s="61"/>
      <c r="I633" s="60" t="e">
        <f t="shared" si="39"/>
        <v>#REF!</v>
      </c>
      <c r="J633" s="60" t="e">
        <f>#REF!</f>
        <v>#REF!</v>
      </c>
      <c r="K633" s="53" t="e">
        <f>IF(OR(#REF!="管理者",#REF!="サービス管理責任者"),0,#REF!)</f>
        <v>#REF!</v>
      </c>
    </row>
    <row r="634" spans="2:11">
      <c r="B634" s="75">
        <v>632</v>
      </c>
      <c r="C634" s="76" t="e">
        <f t="shared" si="36"/>
        <v>#N/A</v>
      </c>
      <c r="D634" s="76" t="e">
        <f t="shared" si="37"/>
        <v>#N/A</v>
      </c>
      <c r="E634" s="77" t="e">
        <f t="shared" si="38"/>
        <v>#N/A</v>
      </c>
      <c r="F634" s="81"/>
      <c r="H634" s="61"/>
      <c r="I634" s="60" t="e">
        <f t="shared" si="39"/>
        <v>#REF!</v>
      </c>
      <c r="J634" s="60" t="e">
        <f>#REF!</f>
        <v>#REF!</v>
      </c>
      <c r="K634" s="53" t="e">
        <f>IF(OR(#REF!="管理者",#REF!="サービス管理責任者"),0,#REF!)</f>
        <v>#REF!</v>
      </c>
    </row>
    <row r="635" spans="2:11">
      <c r="B635" s="75">
        <v>633</v>
      </c>
      <c r="C635" s="76" t="e">
        <f t="shared" si="36"/>
        <v>#N/A</v>
      </c>
      <c r="D635" s="76" t="e">
        <f t="shared" si="37"/>
        <v>#N/A</v>
      </c>
      <c r="E635" s="77" t="e">
        <f t="shared" si="38"/>
        <v>#N/A</v>
      </c>
      <c r="F635" s="81"/>
      <c r="H635" s="61"/>
      <c r="I635" s="60" t="e">
        <f t="shared" si="39"/>
        <v>#REF!</v>
      </c>
      <c r="J635" s="60" t="e">
        <f>#REF!</f>
        <v>#REF!</v>
      </c>
      <c r="K635" s="53" t="e">
        <f>IF(OR(#REF!="管理者",#REF!="サービス管理責任者"),0,#REF!)</f>
        <v>#REF!</v>
      </c>
    </row>
    <row r="636" spans="2:11">
      <c r="B636" s="75">
        <v>634</v>
      </c>
      <c r="C636" s="76" t="e">
        <f t="shared" si="36"/>
        <v>#N/A</v>
      </c>
      <c r="D636" s="76" t="e">
        <f t="shared" si="37"/>
        <v>#N/A</v>
      </c>
      <c r="E636" s="77" t="e">
        <f t="shared" si="38"/>
        <v>#N/A</v>
      </c>
      <c r="F636" s="81"/>
      <c r="H636" s="61"/>
      <c r="I636" s="60" t="e">
        <f t="shared" si="39"/>
        <v>#REF!</v>
      </c>
      <c r="J636" s="60" t="e">
        <f>#REF!</f>
        <v>#REF!</v>
      </c>
      <c r="K636" s="53" t="e">
        <f>IF(OR(#REF!="管理者",#REF!="サービス管理責任者"),0,#REF!)</f>
        <v>#REF!</v>
      </c>
    </row>
    <row r="637" spans="2:11">
      <c r="B637" s="75">
        <v>635</v>
      </c>
      <c r="C637" s="76" t="e">
        <f t="shared" si="36"/>
        <v>#N/A</v>
      </c>
      <c r="D637" s="76" t="e">
        <f t="shared" si="37"/>
        <v>#N/A</v>
      </c>
      <c r="E637" s="77" t="e">
        <f t="shared" si="38"/>
        <v>#N/A</v>
      </c>
      <c r="F637" s="81"/>
      <c r="H637" s="61"/>
      <c r="I637" s="60" t="e">
        <f t="shared" si="39"/>
        <v>#REF!</v>
      </c>
      <c r="J637" s="60" t="e">
        <f>#REF!</f>
        <v>#REF!</v>
      </c>
      <c r="K637" s="53" t="e">
        <f>IF(OR(#REF!="管理者",#REF!="サービス管理責任者"),0,#REF!)</f>
        <v>#REF!</v>
      </c>
    </row>
    <row r="638" spans="2:11">
      <c r="B638" s="75">
        <v>636</v>
      </c>
      <c r="C638" s="76" t="e">
        <f t="shared" si="36"/>
        <v>#N/A</v>
      </c>
      <c r="D638" s="76" t="e">
        <f t="shared" si="37"/>
        <v>#N/A</v>
      </c>
      <c r="E638" s="77" t="e">
        <f t="shared" si="38"/>
        <v>#N/A</v>
      </c>
      <c r="F638" s="81"/>
      <c r="H638" s="61"/>
      <c r="I638" s="60" t="e">
        <f t="shared" si="39"/>
        <v>#REF!</v>
      </c>
      <c r="J638" s="60" t="e">
        <f>#REF!</f>
        <v>#REF!</v>
      </c>
      <c r="K638" s="53" t="e">
        <f>IF(OR(#REF!="管理者",#REF!="サービス管理責任者"),0,#REF!)</f>
        <v>#REF!</v>
      </c>
    </row>
    <row r="639" spans="2:11">
      <c r="B639" s="75">
        <v>637</v>
      </c>
      <c r="C639" s="76" t="e">
        <f t="shared" si="36"/>
        <v>#N/A</v>
      </c>
      <c r="D639" s="76" t="e">
        <f t="shared" si="37"/>
        <v>#N/A</v>
      </c>
      <c r="E639" s="77" t="e">
        <f t="shared" si="38"/>
        <v>#N/A</v>
      </c>
      <c r="F639" s="81"/>
      <c r="H639" s="61"/>
      <c r="I639" s="60" t="e">
        <f t="shared" si="39"/>
        <v>#REF!</v>
      </c>
      <c r="J639" s="60" t="e">
        <f>#REF!</f>
        <v>#REF!</v>
      </c>
      <c r="K639" s="53" t="e">
        <f>IF(OR(#REF!="管理者",#REF!="サービス管理責任者"),0,#REF!)</f>
        <v>#REF!</v>
      </c>
    </row>
    <row r="640" spans="2:11">
      <c r="B640" s="75">
        <v>638</v>
      </c>
      <c r="C640" s="76" t="e">
        <f t="shared" si="36"/>
        <v>#N/A</v>
      </c>
      <c r="D640" s="76" t="e">
        <f t="shared" si="37"/>
        <v>#N/A</v>
      </c>
      <c r="E640" s="77" t="e">
        <f t="shared" si="38"/>
        <v>#N/A</v>
      </c>
      <c r="F640" s="81"/>
      <c r="H640" s="61"/>
      <c r="I640" s="60" t="e">
        <f t="shared" si="39"/>
        <v>#REF!</v>
      </c>
      <c r="J640" s="60" t="e">
        <f>#REF!</f>
        <v>#REF!</v>
      </c>
      <c r="K640" s="53" t="e">
        <f>IF(OR(#REF!="管理者",#REF!="サービス管理責任者"),0,#REF!)</f>
        <v>#REF!</v>
      </c>
    </row>
    <row r="641" spans="2:11">
      <c r="B641" s="75">
        <v>639</v>
      </c>
      <c r="C641" s="76" t="e">
        <f t="shared" si="36"/>
        <v>#N/A</v>
      </c>
      <c r="D641" s="76" t="e">
        <f t="shared" si="37"/>
        <v>#N/A</v>
      </c>
      <c r="E641" s="77" t="e">
        <f t="shared" si="38"/>
        <v>#N/A</v>
      </c>
      <c r="F641" s="81"/>
      <c r="H641" s="61"/>
      <c r="I641" s="60" t="e">
        <f t="shared" si="39"/>
        <v>#REF!</v>
      </c>
      <c r="J641" s="60" t="e">
        <f>#REF!</f>
        <v>#REF!</v>
      </c>
      <c r="K641" s="53" t="e">
        <f>IF(OR(#REF!="管理者",#REF!="サービス管理責任者"),0,#REF!)</f>
        <v>#REF!</v>
      </c>
    </row>
    <row r="642" spans="2:11">
      <c r="B642" s="75">
        <v>640</v>
      </c>
      <c r="C642" s="76" t="e">
        <f t="shared" si="36"/>
        <v>#N/A</v>
      </c>
      <c r="D642" s="76" t="e">
        <f t="shared" si="37"/>
        <v>#N/A</v>
      </c>
      <c r="E642" s="77" t="e">
        <f t="shared" si="38"/>
        <v>#N/A</v>
      </c>
      <c r="F642" s="81"/>
      <c r="H642" s="61"/>
      <c r="I642" s="60" t="e">
        <f t="shared" si="39"/>
        <v>#REF!</v>
      </c>
      <c r="J642" s="60" t="e">
        <f>#REF!</f>
        <v>#REF!</v>
      </c>
      <c r="K642" s="53" t="e">
        <f>IF(OR(#REF!="管理者",#REF!="サービス管理責任者"),0,#REF!)</f>
        <v>#REF!</v>
      </c>
    </row>
    <row r="643" spans="2:11">
      <c r="B643" s="75">
        <v>641</v>
      </c>
      <c r="C643" s="76" t="e">
        <f t="shared" ref="C643:C706" si="40">VLOOKUP(B643,$I:$K,2,FALSE)</f>
        <v>#N/A</v>
      </c>
      <c r="D643" s="76" t="e">
        <f t="shared" ref="D643:D706" si="41">VLOOKUP(B643,$I:$K,3,FALSE)</f>
        <v>#N/A</v>
      </c>
      <c r="E643" s="77" t="e">
        <f t="shared" si="38"/>
        <v>#N/A</v>
      </c>
      <c r="F643" s="81"/>
      <c r="H643" s="61"/>
      <c r="I643" s="60" t="e">
        <f t="shared" si="39"/>
        <v>#REF!</v>
      </c>
      <c r="J643" s="60" t="e">
        <f>#REF!</f>
        <v>#REF!</v>
      </c>
      <c r="K643" s="53" t="e">
        <f>IF(OR(#REF!="管理者",#REF!="サービス管理責任者"),0,#REF!)</f>
        <v>#REF!</v>
      </c>
    </row>
    <row r="644" spans="2:11">
      <c r="B644" s="75">
        <v>642</v>
      </c>
      <c r="C644" s="76" t="e">
        <f t="shared" si="40"/>
        <v>#N/A</v>
      </c>
      <c r="D644" s="76" t="e">
        <f t="shared" si="41"/>
        <v>#N/A</v>
      </c>
      <c r="E644" s="77" t="e">
        <f t="shared" ref="E644:E707" si="42">SUMIF($C:$C,C644,$D:$D)</f>
        <v>#N/A</v>
      </c>
      <c r="F644" s="81"/>
      <c r="H644" s="61"/>
      <c r="I644" s="60" t="e">
        <f t="shared" si="39"/>
        <v>#REF!</v>
      </c>
      <c r="J644" s="60" t="e">
        <f>#REF!</f>
        <v>#REF!</v>
      </c>
      <c r="K644" s="53" t="e">
        <f>IF(OR(#REF!="管理者",#REF!="サービス管理責任者"),0,#REF!)</f>
        <v>#REF!</v>
      </c>
    </row>
    <row r="645" spans="2:11">
      <c r="B645" s="75">
        <v>643</v>
      </c>
      <c r="C645" s="76" t="e">
        <f t="shared" si="40"/>
        <v>#N/A</v>
      </c>
      <c r="D645" s="76" t="e">
        <f t="shared" si="41"/>
        <v>#N/A</v>
      </c>
      <c r="E645" s="77" t="e">
        <f t="shared" si="42"/>
        <v>#N/A</v>
      </c>
      <c r="F645" s="81"/>
      <c r="H645" s="61"/>
      <c r="I645" s="60" t="e">
        <f t="shared" ref="I645:I708" si="43">IF(J645=0,I644,I644+1)</f>
        <v>#REF!</v>
      </c>
      <c r="J645" s="60" t="e">
        <f>#REF!</f>
        <v>#REF!</v>
      </c>
      <c r="K645" s="53" t="e">
        <f>IF(OR(#REF!="管理者",#REF!="サービス管理責任者"),0,#REF!)</f>
        <v>#REF!</v>
      </c>
    </row>
    <row r="646" spans="2:11">
      <c r="B646" s="75">
        <v>644</v>
      </c>
      <c r="C646" s="76" t="e">
        <f t="shared" si="40"/>
        <v>#N/A</v>
      </c>
      <c r="D646" s="76" t="e">
        <f t="shared" si="41"/>
        <v>#N/A</v>
      </c>
      <c r="E646" s="77" t="e">
        <f t="shared" si="42"/>
        <v>#N/A</v>
      </c>
      <c r="F646" s="81"/>
      <c r="H646" s="61"/>
      <c r="I646" s="60" t="e">
        <f t="shared" si="43"/>
        <v>#REF!</v>
      </c>
      <c r="J646" s="60" t="e">
        <f>#REF!</f>
        <v>#REF!</v>
      </c>
      <c r="K646" s="53" t="e">
        <f>IF(OR(#REF!="管理者",#REF!="サービス管理責任者"),0,#REF!)</f>
        <v>#REF!</v>
      </c>
    </row>
    <row r="647" spans="2:11">
      <c r="B647" s="75">
        <v>645</v>
      </c>
      <c r="C647" s="76" t="e">
        <f t="shared" si="40"/>
        <v>#N/A</v>
      </c>
      <c r="D647" s="76" t="e">
        <f t="shared" si="41"/>
        <v>#N/A</v>
      </c>
      <c r="E647" s="77" t="e">
        <f t="shared" si="42"/>
        <v>#N/A</v>
      </c>
      <c r="F647" s="81"/>
      <c r="H647" s="61"/>
      <c r="I647" s="60" t="e">
        <f t="shared" si="43"/>
        <v>#REF!</v>
      </c>
      <c r="J647" s="60" t="e">
        <f>#REF!</f>
        <v>#REF!</v>
      </c>
      <c r="K647" s="53" t="e">
        <f>IF(OR(#REF!="管理者",#REF!="サービス管理責任者"),0,#REF!)</f>
        <v>#REF!</v>
      </c>
    </row>
    <row r="648" spans="2:11">
      <c r="B648" s="75">
        <v>646</v>
      </c>
      <c r="C648" s="76" t="e">
        <f t="shared" si="40"/>
        <v>#N/A</v>
      </c>
      <c r="D648" s="76" t="e">
        <f t="shared" si="41"/>
        <v>#N/A</v>
      </c>
      <c r="E648" s="77" t="e">
        <f t="shared" si="42"/>
        <v>#N/A</v>
      </c>
      <c r="F648" s="81"/>
      <c r="H648" s="61"/>
      <c r="I648" s="60" t="e">
        <f t="shared" si="43"/>
        <v>#REF!</v>
      </c>
      <c r="J648" s="60" t="e">
        <f>#REF!</f>
        <v>#REF!</v>
      </c>
      <c r="K648" s="53" t="e">
        <f>IF(OR(#REF!="管理者",#REF!="サービス管理責任者"),0,#REF!)</f>
        <v>#REF!</v>
      </c>
    </row>
    <row r="649" spans="2:11">
      <c r="B649" s="75">
        <v>647</v>
      </c>
      <c r="C649" s="76" t="e">
        <f t="shared" si="40"/>
        <v>#N/A</v>
      </c>
      <c r="D649" s="76" t="e">
        <f t="shared" si="41"/>
        <v>#N/A</v>
      </c>
      <c r="E649" s="77" t="e">
        <f t="shared" si="42"/>
        <v>#N/A</v>
      </c>
      <c r="F649" s="81"/>
      <c r="H649" s="61"/>
      <c r="I649" s="60" t="e">
        <f t="shared" si="43"/>
        <v>#REF!</v>
      </c>
      <c r="J649" s="60" t="e">
        <f>#REF!</f>
        <v>#REF!</v>
      </c>
      <c r="K649" s="53" t="e">
        <f>IF(OR(#REF!="管理者",#REF!="サービス管理責任者"),0,#REF!)</f>
        <v>#REF!</v>
      </c>
    </row>
    <row r="650" spans="2:11">
      <c r="B650" s="75">
        <v>648</v>
      </c>
      <c r="C650" s="76" t="e">
        <f t="shared" si="40"/>
        <v>#N/A</v>
      </c>
      <c r="D650" s="76" t="e">
        <f t="shared" si="41"/>
        <v>#N/A</v>
      </c>
      <c r="E650" s="77" t="e">
        <f t="shared" si="42"/>
        <v>#N/A</v>
      </c>
      <c r="F650" s="81"/>
      <c r="H650" s="61"/>
      <c r="I650" s="60" t="e">
        <f t="shared" si="43"/>
        <v>#REF!</v>
      </c>
      <c r="J650" s="60" t="e">
        <f>#REF!</f>
        <v>#REF!</v>
      </c>
      <c r="K650" s="53" t="e">
        <f>IF(OR(#REF!="管理者",#REF!="サービス管理責任者"),0,#REF!)</f>
        <v>#REF!</v>
      </c>
    </row>
    <row r="651" spans="2:11">
      <c r="B651" s="75">
        <v>649</v>
      </c>
      <c r="C651" s="76" t="e">
        <f t="shared" si="40"/>
        <v>#N/A</v>
      </c>
      <c r="D651" s="76" t="e">
        <f t="shared" si="41"/>
        <v>#N/A</v>
      </c>
      <c r="E651" s="77" t="e">
        <f t="shared" si="42"/>
        <v>#N/A</v>
      </c>
      <c r="F651" s="81"/>
      <c r="H651" s="61"/>
      <c r="I651" s="60" t="e">
        <f t="shared" si="43"/>
        <v>#REF!</v>
      </c>
      <c r="J651" s="60" t="e">
        <f>#REF!</f>
        <v>#REF!</v>
      </c>
      <c r="K651" s="53" t="e">
        <f>IF(OR(#REF!="管理者",#REF!="サービス管理責任者"),0,#REF!)</f>
        <v>#REF!</v>
      </c>
    </row>
    <row r="652" spans="2:11">
      <c r="B652" s="75">
        <v>650</v>
      </c>
      <c r="C652" s="76" t="e">
        <f t="shared" si="40"/>
        <v>#N/A</v>
      </c>
      <c r="D652" s="76" t="e">
        <f t="shared" si="41"/>
        <v>#N/A</v>
      </c>
      <c r="E652" s="77" t="e">
        <f t="shared" si="42"/>
        <v>#N/A</v>
      </c>
      <c r="F652" s="81"/>
      <c r="H652" s="61"/>
      <c r="I652" s="60" t="e">
        <f t="shared" si="43"/>
        <v>#REF!</v>
      </c>
      <c r="J652" s="60" t="e">
        <f>#REF!</f>
        <v>#REF!</v>
      </c>
      <c r="K652" s="53" t="e">
        <f>IF(OR(#REF!="管理者",#REF!="サービス管理責任者"),0,#REF!)</f>
        <v>#REF!</v>
      </c>
    </row>
    <row r="653" spans="2:11">
      <c r="B653" s="75">
        <v>651</v>
      </c>
      <c r="C653" s="76" t="e">
        <f t="shared" si="40"/>
        <v>#N/A</v>
      </c>
      <c r="D653" s="76" t="e">
        <f t="shared" si="41"/>
        <v>#N/A</v>
      </c>
      <c r="E653" s="77" t="e">
        <f t="shared" si="42"/>
        <v>#N/A</v>
      </c>
      <c r="F653" s="81"/>
      <c r="H653" s="61"/>
      <c r="I653" s="60" t="e">
        <f t="shared" si="43"/>
        <v>#REF!</v>
      </c>
      <c r="J653" s="60" t="e">
        <f>#REF!</f>
        <v>#REF!</v>
      </c>
      <c r="K653" s="53" t="e">
        <f>IF(OR(#REF!="管理者",#REF!="サービス管理責任者"),0,#REF!)</f>
        <v>#REF!</v>
      </c>
    </row>
    <row r="654" spans="2:11">
      <c r="B654" s="75">
        <v>652</v>
      </c>
      <c r="C654" s="76" t="e">
        <f t="shared" si="40"/>
        <v>#N/A</v>
      </c>
      <c r="D654" s="76" t="e">
        <f t="shared" si="41"/>
        <v>#N/A</v>
      </c>
      <c r="E654" s="77" t="e">
        <f t="shared" si="42"/>
        <v>#N/A</v>
      </c>
      <c r="F654" s="81"/>
      <c r="H654" s="61"/>
      <c r="I654" s="60" t="e">
        <f t="shared" si="43"/>
        <v>#REF!</v>
      </c>
      <c r="J654" s="60" t="e">
        <f>#REF!</f>
        <v>#REF!</v>
      </c>
      <c r="K654" s="53" t="e">
        <f>IF(OR(#REF!="管理者",#REF!="サービス管理責任者"),0,#REF!)</f>
        <v>#REF!</v>
      </c>
    </row>
    <row r="655" spans="2:11">
      <c r="B655" s="75">
        <v>653</v>
      </c>
      <c r="C655" s="76" t="e">
        <f t="shared" si="40"/>
        <v>#N/A</v>
      </c>
      <c r="D655" s="76" t="e">
        <f t="shared" si="41"/>
        <v>#N/A</v>
      </c>
      <c r="E655" s="77" t="e">
        <f t="shared" si="42"/>
        <v>#N/A</v>
      </c>
      <c r="F655" s="81"/>
      <c r="H655" s="61"/>
      <c r="I655" s="60" t="e">
        <f t="shared" si="43"/>
        <v>#REF!</v>
      </c>
      <c r="J655" s="60" t="e">
        <f>#REF!</f>
        <v>#REF!</v>
      </c>
      <c r="K655" s="53" t="e">
        <f>IF(OR(#REF!="管理者",#REF!="サービス管理責任者"),0,#REF!)</f>
        <v>#REF!</v>
      </c>
    </row>
    <row r="656" spans="2:11">
      <c r="B656" s="75">
        <v>654</v>
      </c>
      <c r="C656" s="76" t="e">
        <f t="shared" si="40"/>
        <v>#N/A</v>
      </c>
      <c r="D656" s="76" t="e">
        <f t="shared" si="41"/>
        <v>#N/A</v>
      </c>
      <c r="E656" s="77" t="e">
        <f t="shared" si="42"/>
        <v>#N/A</v>
      </c>
      <c r="F656" s="81"/>
      <c r="H656" s="61"/>
      <c r="I656" s="60" t="e">
        <f t="shared" si="43"/>
        <v>#REF!</v>
      </c>
      <c r="J656" s="60" t="e">
        <f>#REF!</f>
        <v>#REF!</v>
      </c>
      <c r="K656" s="53" t="e">
        <f>IF(OR(#REF!="管理者",#REF!="サービス管理責任者"),0,#REF!)</f>
        <v>#REF!</v>
      </c>
    </row>
    <row r="657" spans="2:11">
      <c r="B657" s="75">
        <v>655</v>
      </c>
      <c r="C657" s="76" t="e">
        <f t="shared" si="40"/>
        <v>#N/A</v>
      </c>
      <c r="D657" s="76" t="e">
        <f t="shared" si="41"/>
        <v>#N/A</v>
      </c>
      <c r="E657" s="77" t="e">
        <f t="shared" si="42"/>
        <v>#N/A</v>
      </c>
      <c r="F657" s="81"/>
      <c r="H657" s="61"/>
      <c r="I657" s="60" t="e">
        <f t="shared" si="43"/>
        <v>#REF!</v>
      </c>
      <c r="J657" s="60" t="e">
        <f>#REF!</f>
        <v>#REF!</v>
      </c>
      <c r="K657" s="53" t="e">
        <f>IF(OR(#REF!="管理者",#REF!="サービス管理責任者"),0,#REF!)</f>
        <v>#REF!</v>
      </c>
    </row>
    <row r="658" spans="2:11">
      <c r="B658" s="75">
        <v>656</v>
      </c>
      <c r="C658" s="76" t="e">
        <f t="shared" si="40"/>
        <v>#N/A</v>
      </c>
      <c r="D658" s="76" t="e">
        <f t="shared" si="41"/>
        <v>#N/A</v>
      </c>
      <c r="E658" s="77" t="e">
        <f t="shared" si="42"/>
        <v>#N/A</v>
      </c>
      <c r="F658" s="81"/>
      <c r="H658" s="61"/>
      <c r="I658" s="60" t="e">
        <f t="shared" si="43"/>
        <v>#REF!</v>
      </c>
      <c r="J658" s="60" t="e">
        <f>#REF!</f>
        <v>#REF!</v>
      </c>
      <c r="K658" s="53" t="e">
        <f>IF(OR(#REF!="管理者",#REF!="サービス管理責任者"),0,#REF!)</f>
        <v>#REF!</v>
      </c>
    </row>
    <row r="659" spans="2:11">
      <c r="B659" s="75">
        <v>657</v>
      </c>
      <c r="C659" s="76" t="e">
        <f t="shared" si="40"/>
        <v>#N/A</v>
      </c>
      <c r="D659" s="76" t="e">
        <f t="shared" si="41"/>
        <v>#N/A</v>
      </c>
      <c r="E659" s="77" t="e">
        <f t="shared" si="42"/>
        <v>#N/A</v>
      </c>
      <c r="F659" s="81"/>
      <c r="H659" s="61"/>
      <c r="I659" s="60" t="e">
        <f t="shared" si="43"/>
        <v>#REF!</v>
      </c>
      <c r="J659" s="60" t="e">
        <f>#REF!</f>
        <v>#REF!</v>
      </c>
      <c r="K659" s="53" t="e">
        <f>IF(OR(#REF!="管理者",#REF!="サービス管理責任者"),0,#REF!)</f>
        <v>#REF!</v>
      </c>
    </row>
    <row r="660" spans="2:11">
      <c r="B660" s="75">
        <v>658</v>
      </c>
      <c r="C660" s="76" t="e">
        <f t="shared" si="40"/>
        <v>#N/A</v>
      </c>
      <c r="D660" s="76" t="e">
        <f t="shared" si="41"/>
        <v>#N/A</v>
      </c>
      <c r="E660" s="77" t="e">
        <f t="shared" si="42"/>
        <v>#N/A</v>
      </c>
      <c r="F660" s="81"/>
      <c r="H660" s="61"/>
      <c r="I660" s="60" t="e">
        <f t="shared" si="43"/>
        <v>#REF!</v>
      </c>
      <c r="J660" s="60" t="e">
        <f>#REF!</f>
        <v>#REF!</v>
      </c>
      <c r="K660" s="53" t="e">
        <f>IF(OR(#REF!="管理者",#REF!="サービス管理責任者"),0,#REF!)</f>
        <v>#REF!</v>
      </c>
    </row>
    <row r="661" spans="2:11">
      <c r="B661" s="75">
        <v>659</v>
      </c>
      <c r="C661" s="76" t="e">
        <f t="shared" si="40"/>
        <v>#N/A</v>
      </c>
      <c r="D661" s="76" t="e">
        <f t="shared" si="41"/>
        <v>#N/A</v>
      </c>
      <c r="E661" s="77" t="e">
        <f t="shared" si="42"/>
        <v>#N/A</v>
      </c>
      <c r="F661" s="81"/>
      <c r="H661" s="61"/>
      <c r="I661" s="60" t="e">
        <f t="shared" si="43"/>
        <v>#REF!</v>
      </c>
      <c r="J661" s="60" t="e">
        <f>#REF!</f>
        <v>#REF!</v>
      </c>
      <c r="K661" s="53" t="e">
        <f>IF(OR(#REF!="管理者",#REF!="サービス管理責任者"),0,#REF!)</f>
        <v>#REF!</v>
      </c>
    </row>
    <row r="662" spans="2:11">
      <c r="B662" s="75">
        <v>660</v>
      </c>
      <c r="C662" s="76" t="e">
        <f t="shared" si="40"/>
        <v>#N/A</v>
      </c>
      <c r="D662" s="76" t="e">
        <f t="shared" si="41"/>
        <v>#N/A</v>
      </c>
      <c r="E662" s="77" t="e">
        <f t="shared" si="42"/>
        <v>#N/A</v>
      </c>
      <c r="F662" s="81"/>
      <c r="H662" s="61"/>
      <c r="I662" s="60" t="e">
        <f t="shared" si="43"/>
        <v>#REF!</v>
      </c>
      <c r="J662" s="60" t="e">
        <f>#REF!</f>
        <v>#REF!</v>
      </c>
      <c r="K662" s="53" t="e">
        <f>IF(OR(#REF!="管理者",#REF!="サービス管理責任者"),0,#REF!)</f>
        <v>#REF!</v>
      </c>
    </row>
    <row r="663" spans="2:11">
      <c r="B663" s="75">
        <v>661</v>
      </c>
      <c r="C663" s="76" t="e">
        <f t="shared" si="40"/>
        <v>#N/A</v>
      </c>
      <c r="D663" s="76" t="e">
        <f t="shared" si="41"/>
        <v>#N/A</v>
      </c>
      <c r="E663" s="77" t="e">
        <f t="shared" si="42"/>
        <v>#N/A</v>
      </c>
      <c r="F663" s="81"/>
      <c r="H663" s="61"/>
      <c r="I663" s="60" t="e">
        <f t="shared" si="43"/>
        <v>#REF!</v>
      </c>
      <c r="J663" s="60" t="e">
        <f>#REF!</f>
        <v>#REF!</v>
      </c>
      <c r="K663" s="53" t="e">
        <f>IF(OR(#REF!="管理者",#REF!="サービス管理責任者"),0,#REF!)</f>
        <v>#REF!</v>
      </c>
    </row>
    <row r="664" spans="2:11">
      <c r="B664" s="75">
        <v>662</v>
      </c>
      <c r="C664" s="76" t="e">
        <f t="shared" si="40"/>
        <v>#N/A</v>
      </c>
      <c r="D664" s="76" t="e">
        <f t="shared" si="41"/>
        <v>#N/A</v>
      </c>
      <c r="E664" s="77" t="e">
        <f t="shared" si="42"/>
        <v>#N/A</v>
      </c>
      <c r="F664" s="81"/>
      <c r="H664" s="61"/>
      <c r="I664" s="60" t="e">
        <f t="shared" si="43"/>
        <v>#REF!</v>
      </c>
      <c r="J664" s="60" t="e">
        <f>#REF!</f>
        <v>#REF!</v>
      </c>
      <c r="K664" s="53" t="e">
        <f>IF(OR(#REF!="管理者",#REF!="サービス管理責任者"),0,#REF!)</f>
        <v>#REF!</v>
      </c>
    </row>
    <row r="665" spans="2:11">
      <c r="B665" s="75">
        <v>663</v>
      </c>
      <c r="C665" s="76" t="e">
        <f t="shared" si="40"/>
        <v>#N/A</v>
      </c>
      <c r="D665" s="76" t="e">
        <f t="shared" si="41"/>
        <v>#N/A</v>
      </c>
      <c r="E665" s="77" t="e">
        <f t="shared" si="42"/>
        <v>#N/A</v>
      </c>
      <c r="F665" s="81"/>
      <c r="H665" s="61"/>
      <c r="I665" s="60" t="e">
        <f t="shared" si="43"/>
        <v>#REF!</v>
      </c>
      <c r="J665" s="60" t="e">
        <f>#REF!</f>
        <v>#REF!</v>
      </c>
      <c r="K665" s="53" t="e">
        <f>IF(OR(#REF!="管理者",#REF!="サービス管理責任者"),0,#REF!)</f>
        <v>#REF!</v>
      </c>
    </row>
    <row r="666" spans="2:11">
      <c r="B666" s="75">
        <v>664</v>
      </c>
      <c r="C666" s="76" t="e">
        <f t="shared" si="40"/>
        <v>#N/A</v>
      </c>
      <c r="D666" s="76" t="e">
        <f t="shared" si="41"/>
        <v>#N/A</v>
      </c>
      <c r="E666" s="77" t="e">
        <f t="shared" si="42"/>
        <v>#N/A</v>
      </c>
      <c r="F666" s="81"/>
      <c r="H666" s="61"/>
      <c r="I666" s="60" t="e">
        <f t="shared" si="43"/>
        <v>#REF!</v>
      </c>
      <c r="J666" s="60" t="e">
        <f>#REF!</f>
        <v>#REF!</v>
      </c>
      <c r="K666" s="53" t="e">
        <f>IF(OR(#REF!="管理者",#REF!="サービス管理責任者"),0,#REF!)</f>
        <v>#REF!</v>
      </c>
    </row>
    <row r="667" spans="2:11">
      <c r="B667" s="75">
        <v>665</v>
      </c>
      <c r="C667" s="76" t="e">
        <f t="shared" si="40"/>
        <v>#N/A</v>
      </c>
      <c r="D667" s="76" t="e">
        <f t="shared" si="41"/>
        <v>#N/A</v>
      </c>
      <c r="E667" s="77" t="e">
        <f t="shared" si="42"/>
        <v>#N/A</v>
      </c>
      <c r="F667" s="81"/>
      <c r="H667" s="61"/>
      <c r="I667" s="60" t="e">
        <f t="shared" si="43"/>
        <v>#REF!</v>
      </c>
      <c r="J667" s="60" t="e">
        <f>#REF!</f>
        <v>#REF!</v>
      </c>
      <c r="K667" s="53" t="e">
        <f>IF(OR(#REF!="管理者",#REF!="サービス管理責任者"),0,#REF!)</f>
        <v>#REF!</v>
      </c>
    </row>
    <row r="668" spans="2:11">
      <c r="B668" s="75">
        <v>666</v>
      </c>
      <c r="C668" s="76" t="e">
        <f t="shared" si="40"/>
        <v>#N/A</v>
      </c>
      <c r="D668" s="76" t="e">
        <f t="shared" si="41"/>
        <v>#N/A</v>
      </c>
      <c r="E668" s="77" t="e">
        <f t="shared" si="42"/>
        <v>#N/A</v>
      </c>
      <c r="F668" s="81"/>
      <c r="H668" s="61"/>
      <c r="I668" s="60" t="e">
        <f t="shared" si="43"/>
        <v>#REF!</v>
      </c>
      <c r="J668" s="60" t="e">
        <f>#REF!</f>
        <v>#REF!</v>
      </c>
      <c r="K668" s="53" t="e">
        <f>IF(OR(#REF!="管理者",#REF!="サービス管理責任者"),0,#REF!)</f>
        <v>#REF!</v>
      </c>
    </row>
    <row r="669" spans="2:11">
      <c r="B669" s="75">
        <v>667</v>
      </c>
      <c r="C669" s="76" t="e">
        <f t="shared" si="40"/>
        <v>#N/A</v>
      </c>
      <c r="D669" s="76" t="e">
        <f t="shared" si="41"/>
        <v>#N/A</v>
      </c>
      <c r="E669" s="77" t="e">
        <f t="shared" si="42"/>
        <v>#N/A</v>
      </c>
      <c r="F669" s="81"/>
      <c r="H669" s="61"/>
      <c r="I669" s="60" t="e">
        <f t="shared" si="43"/>
        <v>#REF!</v>
      </c>
      <c r="J669" s="60" t="e">
        <f>#REF!</f>
        <v>#REF!</v>
      </c>
      <c r="K669" s="53" t="e">
        <f>IF(OR(#REF!="管理者",#REF!="サービス管理責任者"),0,#REF!)</f>
        <v>#REF!</v>
      </c>
    </row>
    <row r="670" spans="2:11">
      <c r="B670" s="75">
        <v>668</v>
      </c>
      <c r="C670" s="76" t="e">
        <f t="shared" si="40"/>
        <v>#N/A</v>
      </c>
      <c r="D670" s="76" t="e">
        <f t="shared" si="41"/>
        <v>#N/A</v>
      </c>
      <c r="E670" s="77" t="e">
        <f t="shared" si="42"/>
        <v>#N/A</v>
      </c>
      <c r="F670" s="81"/>
      <c r="H670" s="61"/>
      <c r="I670" s="60" t="e">
        <f t="shared" si="43"/>
        <v>#REF!</v>
      </c>
      <c r="J670" s="60" t="e">
        <f>#REF!</f>
        <v>#REF!</v>
      </c>
      <c r="K670" s="53" t="e">
        <f>IF(OR(#REF!="管理者",#REF!="サービス管理責任者"),0,#REF!)</f>
        <v>#REF!</v>
      </c>
    </row>
    <row r="671" spans="2:11">
      <c r="B671" s="75">
        <v>669</v>
      </c>
      <c r="C671" s="76" t="e">
        <f t="shared" si="40"/>
        <v>#N/A</v>
      </c>
      <c r="D671" s="76" t="e">
        <f t="shared" si="41"/>
        <v>#N/A</v>
      </c>
      <c r="E671" s="77" t="e">
        <f t="shared" si="42"/>
        <v>#N/A</v>
      </c>
      <c r="F671" s="81"/>
      <c r="H671" s="61"/>
      <c r="I671" s="60" t="e">
        <f t="shared" si="43"/>
        <v>#REF!</v>
      </c>
      <c r="J671" s="60" t="e">
        <f>#REF!</f>
        <v>#REF!</v>
      </c>
      <c r="K671" s="53" t="e">
        <f>IF(OR(#REF!="管理者",#REF!="サービス管理責任者"),0,#REF!)</f>
        <v>#REF!</v>
      </c>
    </row>
    <row r="672" spans="2:11">
      <c r="B672" s="75">
        <v>670</v>
      </c>
      <c r="C672" s="76" t="e">
        <f t="shared" si="40"/>
        <v>#N/A</v>
      </c>
      <c r="D672" s="76" t="e">
        <f t="shared" si="41"/>
        <v>#N/A</v>
      </c>
      <c r="E672" s="77" t="e">
        <f t="shared" si="42"/>
        <v>#N/A</v>
      </c>
      <c r="F672" s="81"/>
      <c r="H672" s="61"/>
      <c r="I672" s="60" t="e">
        <f t="shared" si="43"/>
        <v>#REF!</v>
      </c>
      <c r="J672" s="60" t="e">
        <f>#REF!</f>
        <v>#REF!</v>
      </c>
      <c r="K672" s="53" t="e">
        <f>IF(OR(#REF!="管理者",#REF!="サービス管理責任者"),0,#REF!)</f>
        <v>#REF!</v>
      </c>
    </row>
    <row r="673" spans="2:11">
      <c r="B673" s="75">
        <v>671</v>
      </c>
      <c r="C673" s="76" t="e">
        <f t="shared" si="40"/>
        <v>#N/A</v>
      </c>
      <c r="D673" s="76" t="e">
        <f t="shared" si="41"/>
        <v>#N/A</v>
      </c>
      <c r="E673" s="77" t="e">
        <f t="shared" si="42"/>
        <v>#N/A</v>
      </c>
      <c r="F673" s="81"/>
      <c r="H673" s="61"/>
      <c r="I673" s="60" t="e">
        <f t="shared" si="43"/>
        <v>#REF!</v>
      </c>
      <c r="J673" s="60" t="e">
        <f>#REF!</f>
        <v>#REF!</v>
      </c>
      <c r="K673" s="53" t="e">
        <f>IF(OR(#REF!="管理者",#REF!="サービス管理責任者"),0,#REF!)</f>
        <v>#REF!</v>
      </c>
    </row>
    <row r="674" spans="2:11">
      <c r="B674" s="75">
        <v>672</v>
      </c>
      <c r="C674" s="76" t="e">
        <f t="shared" si="40"/>
        <v>#N/A</v>
      </c>
      <c r="D674" s="76" t="e">
        <f t="shared" si="41"/>
        <v>#N/A</v>
      </c>
      <c r="E674" s="77" t="e">
        <f t="shared" si="42"/>
        <v>#N/A</v>
      </c>
      <c r="F674" s="81"/>
      <c r="H674" s="61"/>
      <c r="I674" s="60" t="e">
        <f t="shared" si="43"/>
        <v>#REF!</v>
      </c>
      <c r="J674" s="60" t="e">
        <f>#REF!</f>
        <v>#REF!</v>
      </c>
      <c r="K674" s="53" t="e">
        <f>IF(OR(#REF!="管理者",#REF!="サービス管理責任者"),0,#REF!)</f>
        <v>#REF!</v>
      </c>
    </row>
    <row r="675" spans="2:11">
      <c r="B675" s="75">
        <v>673</v>
      </c>
      <c r="C675" s="76" t="e">
        <f t="shared" si="40"/>
        <v>#N/A</v>
      </c>
      <c r="D675" s="76" t="e">
        <f t="shared" si="41"/>
        <v>#N/A</v>
      </c>
      <c r="E675" s="77" t="e">
        <f t="shared" si="42"/>
        <v>#N/A</v>
      </c>
      <c r="F675" s="81"/>
      <c r="H675" s="61"/>
      <c r="I675" s="60" t="e">
        <f t="shared" si="43"/>
        <v>#REF!</v>
      </c>
      <c r="J675" s="60" t="e">
        <f>#REF!</f>
        <v>#REF!</v>
      </c>
      <c r="K675" s="53" t="e">
        <f>IF(OR(#REF!="管理者",#REF!="サービス管理責任者"),0,#REF!)</f>
        <v>#REF!</v>
      </c>
    </row>
    <row r="676" spans="2:11">
      <c r="B676" s="75">
        <v>674</v>
      </c>
      <c r="C676" s="76" t="e">
        <f t="shared" si="40"/>
        <v>#N/A</v>
      </c>
      <c r="D676" s="76" t="e">
        <f t="shared" si="41"/>
        <v>#N/A</v>
      </c>
      <c r="E676" s="77" t="e">
        <f t="shared" si="42"/>
        <v>#N/A</v>
      </c>
      <c r="F676" s="81"/>
      <c r="H676" s="61"/>
      <c r="I676" s="60" t="e">
        <f t="shared" si="43"/>
        <v>#REF!</v>
      </c>
      <c r="J676" s="60" t="e">
        <f>#REF!</f>
        <v>#REF!</v>
      </c>
      <c r="K676" s="53" t="e">
        <f>IF(OR(#REF!="管理者",#REF!="サービス管理責任者"),0,#REF!)</f>
        <v>#REF!</v>
      </c>
    </row>
    <row r="677" spans="2:11">
      <c r="B677" s="75">
        <v>675</v>
      </c>
      <c r="C677" s="76" t="e">
        <f t="shared" si="40"/>
        <v>#N/A</v>
      </c>
      <c r="D677" s="76" t="e">
        <f t="shared" si="41"/>
        <v>#N/A</v>
      </c>
      <c r="E677" s="77" t="e">
        <f t="shared" si="42"/>
        <v>#N/A</v>
      </c>
      <c r="F677" s="81"/>
      <c r="H677" s="61"/>
      <c r="I677" s="60" t="e">
        <f t="shared" si="43"/>
        <v>#REF!</v>
      </c>
      <c r="J677" s="60" t="e">
        <f>#REF!</f>
        <v>#REF!</v>
      </c>
      <c r="K677" s="53" t="e">
        <f>IF(OR(#REF!="管理者",#REF!="サービス管理責任者"),0,#REF!)</f>
        <v>#REF!</v>
      </c>
    </row>
    <row r="678" spans="2:11">
      <c r="B678" s="75">
        <v>676</v>
      </c>
      <c r="C678" s="76" t="e">
        <f t="shared" si="40"/>
        <v>#N/A</v>
      </c>
      <c r="D678" s="76" t="e">
        <f t="shared" si="41"/>
        <v>#N/A</v>
      </c>
      <c r="E678" s="77" t="e">
        <f t="shared" si="42"/>
        <v>#N/A</v>
      </c>
      <c r="F678" s="81"/>
      <c r="H678" s="61"/>
      <c r="I678" s="60" t="e">
        <f t="shared" si="43"/>
        <v>#REF!</v>
      </c>
      <c r="J678" s="60" t="e">
        <f>#REF!</f>
        <v>#REF!</v>
      </c>
      <c r="K678" s="53" t="e">
        <f>IF(OR(#REF!="管理者",#REF!="サービス管理責任者"),0,#REF!)</f>
        <v>#REF!</v>
      </c>
    </row>
    <row r="679" spans="2:11">
      <c r="B679" s="75">
        <v>677</v>
      </c>
      <c r="C679" s="76" t="e">
        <f t="shared" si="40"/>
        <v>#N/A</v>
      </c>
      <c r="D679" s="76" t="e">
        <f t="shared" si="41"/>
        <v>#N/A</v>
      </c>
      <c r="E679" s="77" t="e">
        <f t="shared" si="42"/>
        <v>#N/A</v>
      </c>
      <c r="F679" s="81"/>
      <c r="H679" s="61"/>
      <c r="I679" s="60" t="e">
        <f t="shared" si="43"/>
        <v>#REF!</v>
      </c>
      <c r="J679" s="60" t="e">
        <f>#REF!</f>
        <v>#REF!</v>
      </c>
      <c r="K679" s="53" t="e">
        <f>IF(OR(#REF!="管理者",#REF!="サービス管理責任者"),0,#REF!)</f>
        <v>#REF!</v>
      </c>
    </row>
    <row r="680" spans="2:11">
      <c r="B680" s="75">
        <v>678</v>
      </c>
      <c r="C680" s="76" t="e">
        <f t="shared" si="40"/>
        <v>#N/A</v>
      </c>
      <c r="D680" s="76" t="e">
        <f t="shared" si="41"/>
        <v>#N/A</v>
      </c>
      <c r="E680" s="77" t="e">
        <f t="shared" si="42"/>
        <v>#N/A</v>
      </c>
      <c r="F680" s="81"/>
      <c r="H680" s="61"/>
      <c r="I680" s="60" t="e">
        <f t="shared" si="43"/>
        <v>#REF!</v>
      </c>
      <c r="J680" s="60" t="e">
        <f>#REF!</f>
        <v>#REF!</v>
      </c>
      <c r="K680" s="53" t="e">
        <f>IF(OR(#REF!="管理者",#REF!="サービス管理責任者"),0,#REF!)</f>
        <v>#REF!</v>
      </c>
    </row>
    <row r="681" spans="2:11">
      <c r="B681" s="75">
        <v>679</v>
      </c>
      <c r="C681" s="76" t="e">
        <f t="shared" si="40"/>
        <v>#N/A</v>
      </c>
      <c r="D681" s="76" t="e">
        <f t="shared" si="41"/>
        <v>#N/A</v>
      </c>
      <c r="E681" s="77" t="e">
        <f t="shared" si="42"/>
        <v>#N/A</v>
      </c>
      <c r="F681" s="81"/>
      <c r="H681" s="61"/>
      <c r="I681" s="60" t="e">
        <f t="shared" si="43"/>
        <v>#REF!</v>
      </c>
      <c r="J681" s="60" t="e">
        <f>#REF!</f>
        <v>#REF!</v>
      </c>
      <c r="K681" s="53" t="e">
        <f>IF(OR(#REF!="管理者",#REF!="サービス管理責任者"),0,#REF!)</f>
        <v>#REF!</v>
      </c>
    </row>
    <row r="682" spans="2:11">
      <c r="B682" s="75">
        <v>680</v>
      </c>
      <c r="C682" s="76" t="e">
        <f t="shared" si="40"/>
        <v>#N/A</v>
      </c>
      <c r="D682" s="76" t="e">
        <f t="shared" si="41"/>
        <v>#N/A</v>
      </c>
      <c r="E682" s="77" t="e">
        <f t="shared" si="42"/>
        <v>#N/A</v>
      </c>
      <c r="F682" s="81"/>
      <c r="H682" s="61"/>
      <c r="I682" s="60" t="e">
        <f t="shared" si="43"/>
        <v>#REF!</v>
      </c>
      <c r="J682" s="60" t="e">
        <f>#REF!</f>
        <v>#REF!</v>
      </c>
      <c r="K682" s="53" t="e">
        <f>IF(OR(#REF!="管理者",#REF!="サービス管理責任者"),0,#REF!)</f>
        <v>#REF!</v>
      </c>
    </row>
    <row r="683" spans="2:11">
      <c r="B683" s="75">
        <v>681</v>
      </c>
      <c r="C683" s="76" t="e">
        <f t="shared" si="40"/>
        <v>#N/A</v>
      </c>
      <c r="D683" s="76" t="e">
        <f t="shared" si="41"/>
        <v>#N/A</v>
      </c>
      <c r="E683" s="77" t="e">
        <f t="shared" si="42"/>
        <v>#N/A</v>
      </c>
      <c r="F683" s="81"/>
      <c r="H683" s="61"/>
      <c r="I683" s="60" t="e">
        <f t="shared" si="43"/>
        <v>#REF!</v>
      </c>
      <c r="J683" s="60" t="e">
        <f>#REF!</f>
        <v>#REF!</v>
      </c>
      <c r="K683" s="53" t="e">
        <f>IF(OR(#REF!="管理者",#REF!="サービス管理責任者"),0,#REF!)</f>
        <v>#REF!</v>
      </c>
    </row>
    <row r="684" spans="2:11">
      <c r="B684" s="75">
        <v>682</v>
      </c>
      <c r="C684" s="76" t="e">
        <f t="shared" si="40"/>
        <v>#N/A</v>
      </c>
      <c r="D684" s="76" t="e">
        <f t="shared" si="41"/>
        <v>#N/A</v>
      </c>
      <c r="E684" s="77" t="e">
        <f t="shared" si="42"/>
        <v>#N/A</v>
      </c>
      <c r="F684" s="81"/>
      <c r="H684" s="61"/>
      <c r="I684" s="60" t="e">
        <f t="shared" si="43"/>
        <v>#REF!</v>
      </c>
      <c r="J684" s="60" t="e">
        <f>#REF!</f>
        <v>#REF!</v>
      </c>
      <c r="K684" s="53" t="e">
        <f>IF(OR(#REF!="管理者",#REF!="サービス管理責任者"),0,#REF!)</f>
        <v>#REF!</v>
      </c>
    </row>
    <row r="685" spans="2:11">
      <c r="B685" s="75">
        <v>683</v>
      </c>
      <c r="C685" s="76" t="e">
        <f t="shared" si="40"/>
        <v>#N/A</v>
      </c>
      <c r="D685" s="76" t="e">
        <f t="shared" si="41"/>
        <v>#N/A</v>
      </c>
      <c r="E685" s="77" t="e">
        <f t="shared" si="42"/>
        <v>#N/A</v>
      </c>
      <c r="F685" s="81"/>
      <c r="H685" s="61"/>
      <c r="I685" s="60" t="e">
        <f t="shared" si="43"/>
        <v>#REF!</v>
      </c>
      <c r="J685" s="60" t="e">
        <f>#REF!</f>
        <v>#REF!</v>
      </c>
      <c r="K685" s="53" t="e">
        <f>IF(OR(#REF!="管理者",#REF!="サービス管理責任者"),0,#REF!)</f>
        <v>#REF!</v>
      </c>
    </row>
    <row r="686" spans="2:11">
      <c r="B686" s="75">
        <v>684</v>
      </c>
      <c r="C686" s="76" t="e">
        <f t="shared" si="40"/>
        <v>#N/A</v>
      </c>
      <c r="D686" s="76" t="e">
        <f t="shared" si="41"/>
        <v>#N/A</v>
      </c>
      <c r="E686" s="77" t="e">
        <f t="shared" si="42"/>
        <v>#N/A</v>
      </c>
      <c r="F686" s="81"/>
      <c r="H686" s="61"/>
      <c r="I686" s="60" t="e">
        <f t="shared" si="43"/>
        <v>#REF!</v>
      </c>
      <c r="J686" s="60" t="e">
        <f>#REF!</f>
        <v>#REF!</v>
      </c>
      <c r="K686" s="53" t="e">
        <f>IF(OR(#REF!="管理者",#REF!="サービス管理責任者"),0,#REF!)</f>
        <v>#REF!</v>
      </c>
    </row>
    <row r="687" spans="2:11">
      <c r="B687" s="75">
        <v>685</v>
      </c>
      <c r="C687" s="76" t="e">
        <f t="shared" si="40"/>
        <v>#N/A</v>
      </c>
      <c r="D687" s="76" t="e">
        <f t="shared" si="41"/>
        <v>#N/A</v>
      </c>
      <c r="E687" s="77" t="e">
        <f t="shared" si="42"/>
        <v>#N/A</v>
      </c>
      <c r="F687" s="81"/>
      <c r="H687" s="61"/>
      <c r="I687" s="60" t="e">
        <f t="shared" si="43"/>
        <v>#REF!</v>
      </c>
      <c r="J687" s="60" t="e">
        <f>#REF!</f>
        <v>#REF!</v>
      </c>
      <c r="K687" s="53" t="e">
        <f>IF(OR(#REF!="管理者",#REF!="サービス管理責任者"),0,#REF!)</f>
        <v>#REF!</v>
      </c>
    </row>
    <row r="688" spans="2:11">
      <c r="B688" s="75">
        <v>686</v>
      </c>
      <c r="C688" s="76" t="e">
        <f t="shared" si="40"/>
        <v>#N/A</v>
      </c>
      <c r="D688" s="76" t="e">
        <f t="shared" si="41"/>
        <v>#N/A</v>
      </c>
      <c r="E688" s="77" t="e">
        <f t="shared" si="42"/>
        <v>#N/A</v>
      </c>
      <c r="F688" s="81"/>
      <c r="H688" s="61"/>
      <c r="I688" s="60" t="e">
        <f t="shared" si="43"/>
        <v>#REF!</v>
      </c>
      <c r="J688" s="60" t="e">
        <f>#REF!</f>
        <v>#REF!</v>
      </c>
      <c r="K688" s="53" t="e">
        <f>IF(OR(#REF!="管理者",#REF!="サービス管理責任者"),0,#REF!)</f>
        <v>#REF!</v>
      </c>
    </row>
    <row r="689" spans="2:11">
      <c r="B689" s="75">
        <v>687</v>
      </c>
      <c r="C689" s="76" t="e">
        <f t="shared" si="40"/>
        <v>#N/A</v>
      </c>
      <c r="D689" s="76" t="e">
        <f t="shared" si="41"/>
        <v>#N/A</v>
      </c>
      <c r="E689" s="77" t="e">
        <f t="shared" si="42"/>
        <v>#N/A</v>
      </c>
      <c r="F689" s="81"/>
      <c r="H689" s="61"/>
      <c r="I689" s="60" t="e">
        <f t="shared" si="43"/>
        <v>#REF!</v>
      </c>
      <c r="J689" s="60" t="e">
        <f>#REF!</f>
        <v>#REF!</v>
      </c>
      <c r="K689" s="53" t="e">
        <f>IF(OR(#REF!="管理者",#REF!="サービス管理責任者"),0,#REF!)</f>
        <v>#REF!</v>
      </c>
    </row>
    <row r="690" spans="2:11">
      <c r="B690" s="75">
        <v>688</v>
      </c>
      <c r="C690" s="76" t="e">
        <f t="shared" si="40"/>
        <v>#N/A</v>
      </c>
      <c r="D690" s="76" t="e">
        <f t="shared" si="41"/>
        <v>#N/A</v>
      </c>
      <c r="E690" s="77" t="e">
        <f t="shared" si="42"/>
        <v>#N/A</v>
      </c>
      <c r="F690" s="81"/>
      <c r="H690" s="61"/>
      <c r="I690" s="60" t="e">
        <f t="shared" si="43"/>
        <v>#REF!</v>
      </c>
      <c r="J690" s="60" t="e">
        <f>#REF!</f>
        <v>#REF!</v>
      </c>
      <c r="K690" s="53" t="e">
        <f>IF(OR(#REF!="管理者",#REF!="サービス管理責任者"),0,#REF!)</f>
        <v>#REF!</v>
      </c>
    </row>
    <row r="691" spans="2:11">
      <c r="B691" s="75">
        <v>689</v>
      </c>
      <c r="C691" s="76" t="e">
        <f t="shared" si="40"/>
        <v>#N/A</v>
      </c>
      <c r="D691" s="76" t="e">
        <f t="shared" si="41"/>
        <v>#N/A</v>
      </c>
      <c r="E691" s="77" t="e">
        <f t="shared" si="42"/>
        <v>#N/A</v>
      </c>
      <c r="F691" s="81"/>
      <c r="H691" s="61"/>
      <c r="I691" s="60" t="e">
        <f t="shared" si="43"/>
        <v>#REF!</v>
      </c>
      <c r="J691" s="60" t="e">
        <f>#REF!</f>
        <v>#REF!</v>
      </c>
      <c r="K691" s="53" t="e">
        <f>IF(OR(#REF!="管理者",#REF!="サービス管理責任者"),0,#REF!)</f>
        <v>#REF!</v>
      </c>
    </row>
    <row r="692" spans="2:11">
      <c r="B692" s="75">
        <v>690</v>
      </c>
      <c r="C692" s="76" t="e">
        <f t="shared" si="40"/>
        <v>#N/A</v>
      </c>
      <c r="D692" s="76" t="e">
        <f t="shared" si="41"/>
        <v>#N/A</v>
      </c>
      <c r="E692" s="77" t="e">
        <f t="shared" si="42"/>
        <v>#N/A</v>
      </c>
      <c r="F692" s="81"/>
      <c r="H692" s="61"/>
      <c r="I692" s="60" t="e">
        <f t="shared" si="43"/>
        <v>#REF!</v>
      </c>
      <c r="J692" s="60" t="e">
        <f>#REF!</f>
        <v>#REF!</v>
      </c>
      <c r="K692" s="53" t="e">
        <f>IF(OR(#REF!="管理者",#REF!="サービス管理責任者"),0,#REF!)</f>
        <v>#REF!</v>
      </c>
    </row>
    <row r="693" spans="2:11">
      <c r="B693" s="75">
        <v>691</v>
      </c>
      <c r="C693" s="76" t="e">
        <f t="shared" si="40"/>
        <v>#N/A</v>
      </c>
      <c r="D693" s="76" t="e">
        <f t="shared" si="41"/>
        <v>#N/A</v>
      </c>
      <c r="E693" s="77" t="e">
        <f t="shared" si="42"/>
        <v>#N/A</v>
      </c>
      <c r="F693" s="81"/>
      <c r="H693" s="61"/>
      <c r="I693" s="60" t="e">
        <f t="shared" si="43"/>
        <v>#REF!</v>
      </c>
      <c r="J693" s="60" t="e">
        <f>#REF!</f>
        <v>#REF!</v>
      </c>
      <c r="K693" s="53" t="e">
        <f>IF(OR(#REF!="管理者",#REF!="サービス管理責任者"),0,#REF!)</f>
        <v>#REF!</v>
      </c>
    </row>
    <row r="694" spans="2:11">
      <c r="B694" s="75">
        <v>692</v>
      </c>
      <c r="C694" s="76" t="e">
        <f t="shared" si="40"/>
        <v>#N/A</v>
      </c>
      <c r="D694" s="76" t="e">
        <f t="shared" si="41"/>
        <v>#N/A</v>
      </c>
      <c r="E694" s="77" t="e">
        <f t="shared" si="42"/>
        <v>#N/A</v>
      </c>
      <c r="F694" s="81"/>
      <c r="H694" s="61"/>
      <c r="I694" s="60" t="e">
        <f t="shared" si="43"/>
        <v>#REF!</v>
      </c>
      <c r="J694" s="60" t="e">
        <f>#REF!</f>
        <v>#REF!</v>
      </c>
      <c r="K694" s="53" t="e">
        <f>IF(OR(#REF!="管理者",#REF!="サービス管理責任者"),0,#REF!)</f>
        <v>#REF!</v>
      </c>
    </row>
    <row r="695" spans="2:11">
      <c r="B695" s="75">
        <v>693</v>
      </c>
      <c r="C695" s="76" t="e">
        <f t="shared" si="40"/>
        <v>#N/A</v>
      </c>
      <c r="D695" s="76" t="e">
        <f t="shared" si="41"/>
        <v>#N/A</v>
      </c>
      <c r="E695" s="77" t="e">
        <f t="shared" si="42"/>
        <v>#N/A</v>
      </c>
      <c r="F695" s="81"/>
      <c r="H695" s="61"/>
      <c r="I695" s="60" t="e">
        <f t="shared" si="43"/>
        <v>#REF!</v>
      </c>
      <c r="J695" s="60" t="e">
        <f>#REF!</f>
        <v>#REF!</v>
      </c>
      <c r="K695" s="53" t="e">
        <f>IF(OR(#REF!="管理者",#REF!="サービス管理責任者"),0,#REF!)</f>
        <v>#REF!</v>
      </c>
    </row>
    <row r="696" spans="2:11">
      <c r="B696" s="75">
        <v>694</v>
      </c>
      <c r="C696" s="76" t="e">
        <f t="shared" si="40"/>
        <v>#N/A</v>
      </c>
      <c r="D696" s="76" t="e">
        <f t="shared" si="41"/>
        <v>#N/A</v>
      </c>
      <c r="E696" s="77" t="e">
        <f t="shared" si="42"/>
        <v>#N/A</v>
      </c>
      <c r="F696" s="81"/>
      <c r="H696" s="61"/>
      <c r="I696" s="60" t="e">
        <f t="shared" si="43"/>
        <v>#REF!</v>
      </c>
      <c r="J696" s="60" t="e">
        <f>#REF!</f>
        <v>#REF!</v>
      </c>
      <c r="K696" s="53" t="e">
        <f>IF(OR(#REF!="管理者",#REF!="サービス管理責任者"),0,#REF!)</f>
        <v>#REF!</v>
      </c>
    </row>
    <row r="697" spans="2:11">
      <c r="B697" s="75">
        <v>695</v>
      </c>
      <c r="C697" s="76" t="e">
        <f t="shared" si="40"/>
        <v>#N/A</v>
      </c>
      <c r="D697" s="76" t="e">
        <f t="shared" si="41"/>
        <v>#N/A</v>
      </c>
      <c r="E697" s="77" t="e">
        <f t="shared" si="42"/>
        <v>#N/A</v>
      </c>
      <c r="F697" s="81"/>
      <c r="H697" s="61"/>
      <c r="I697" s="60" t="e">
        <f t="shared" si="43"/>
        <v>#REF!</v>
      </c>
      <c r="J697" s="60" t="e">
        <f>#REF!</f>
        <v>#REF!</v>
      </c>
      <c r="K697" s="53" t="e">
        <f>IF(OR(#REF!="管理者",#REF!="サービス管理責任者"),0,#REF!)</f>
        <v>#REF!</v>
      </c>
    </row>
    <row r="698" spans="2:11">
      <c r="B698" s="75">
        <v>696</v>
      </c>
      <c r="C698" s="76" t="e">
        <f t="shared" si="40"/>
        <v>#N/A</v>
      </c>
      <c r="D698" s="76" t="e">
        <f t="shared" si="41"/>
        <v>#N/A</v>
      </c>
      <c r="E698" s="77" t="e">
        <f t="shared" si="42"/>
        <v>#N/A</v>
      </c>
      <c r="F698" s="81"/>
      <c r="H698" s="61"/>
      <c r="I698" s="60" t="e">
        <f t="shared" si="43"/>
        <v>#REF!</v>
      </c>
      <c r="J698" s="60" t="e">
        <f>#REF!</f>
        <v>#REF!</v>
      </c>
      <c r="K698" s="53" t="e">
        <f>IF(OR(#REF!="管理者",#REF!="サービス管理責任者"),0,#REF!)</f>
        <v>#REF!</v>
      </c>
    </row>
    <row r="699" spans="2:11">
      <c r="B699" s="75">
        <v>697</v>
      </c>
      <c r="C699" s="76" t="e">
        <f t="shared" si="40"/>
        <v>#N/A</v>
      </c>
      <c r="D699" s="76" t="e">
        <f t="shared" si="41"/>
        <v>#N/A</v>
      </c>
      <c r="E699" s="77" t="e">
        <f t="shared" si="42"/>
        <v>#N/A</v>
      </c>
      <c r="F699" s="81"/>
      <c r="H699" s="61"/>
      <c r="I699" s="60" t="e">
        <f t="shared" si="43"/>
        <v>#REF!</v>
      </c>
      <c r="J699" s="60" t="e">
        <f>#REF!</f>
        <v>#REF!</v>
      </c>
      <c r="K699" s="53" t="e">
        <f>IF(OR(#REF!="管理者",#REF!="サービス管理責任者"),0,#REF!)</f>
        <v>#REF!</v>
      </c>
    </row>
    <row r="700" spans="2:11">
      <c r="B700" s="75">
        <v>698</v>
      </c>
      <c r="C700" s="76" t="e">
        <f t="shared" si="40"/>
        <v>#N/A</v>
      </c>
      <c r="D700" s="76" t="e">
        <f t="shared" si="41"/>
        <v>#N/A</v>
      </c>
      <c r="E700" s="77" t="e">
        <f t="shared" si="42"/>
        <v>#N/A</v>
      </c>
      <c r="F700" s="81"/>
      <c r="H700" s="61"/>
      <c r="I700" s="60" t="e">
        <f t="shared" si="43"/>
        <v>#REF!</v>
      </c>
      <c r="J700" s="60" t="e">
        <f>#REF!</f>
        <v>#REF!</v>
      </c>
      <c r="K700" s="53" t="e">
        <f>IF(OR(#REF!="管理者",#REF!="サービス管理責任者"),0,#REF!)</f>
        <v>#REF!</v>
      </c>
    </row>
    <row r="701" spans="2:11">
      <c r="B701" s="75">
        <v>699</v>
      </c>
      <c r="C701" s="76" t="e">
        <f t="shared" si="40"/>
        <v>#N/A</v>
      </c>
      <c r="D701" s="76" t="e">
        <f t="shared" si="41"/>
        <v>#N/A</v>
      </c>
      <c r="E701" s="77" t="e">
        <f t="shared" si="42"/>
        <v>#N/A</v>
      </c>
      <c r="F701" s="81"/>
      <c r="H701" s="61"/>
      <c r="I701" s="60" t="e">
        <f t="shared" si="43"/>
        <v>#REF!</v>
      </c>
      <c r="J701" s="60" t="e">
        <f>#REF!</f>
        <v>#REF!</v>
      </c>
      <c r="K701" s="53" t="e">
        <f>IF(OR(#REF!="管理者",#REF!="サービス管理責任者"),0,#REF!)</f>
        <v>#REF!</v>
      </c>
    </row>
    <row r="702" spans="2:11">
      <c r="B702" s="75">
        <v>700</v>
      </c>
      <c r="C702" s="76" t="e">
        <f t="shared" si="40"/>
        <v>#N/A</v>
      </c>
      <c r="D702" s="76" t="e">
        <f t="shared" si="41"/>
        <v>#N/A</v>
      </c>
      <c r="E702" s="77" t="e">
        <f t="shared" si="42"/>
        <v>#N/A</v>
      </c>
      <c r="F702" s="81"/>
      <c r="H702" s="61"/>
      <c r="I702" s="60" t="e">
        <f t="shared" si="43"/>
        <v>#REF!</v>
      </c>
      <c r="J702" s="60" t="e">
        <f>#REF!</f>
        <v>#REF!</v>
      </c>
      <c r="K702" s="53" t="e">
        <f>IF(OR(#REF!="管理者",#REF!="サービス管理責任者"),0,#REF!)</f>
        <v>#REF!</v>
      </c>
    </row>
    <row r="703" spans="2:11">
      <c r="B703" s="75">
        <v>701</v>
      </c>
      <c r="C703" s="76" t="e">
        <f t="shared" si="40"/>
        <v>#N/A</v>
      </c>
      <c r="D703" s="76" t="e">
        <f t="shared" si="41"/>
        <v>#N/A</v>
      </c>
      <c r="E703" s="77" t="e">
        <f t="shared" si="42"/>
        <v>#N/A</v>
      </c>
      <c r="F703" s="81"/>
      <c r="H703" s="61"/>
      <c r="I703" s="60" t="e">
        <f t="shared" si="43"/>
        <v>#REF!</v>
      </c>
      <c r="J703" s="60" t="e">
        <f>#REF!</f>
        <v>#REF!</v>
      </c>
      <c r="K703" s="53" t="e">
        <f>IF(OR(#REF!="管理者",#REF!="サービス管理責任者"),0,#REF!)</f>
        <v>#REF!</v>
      </c>
    </row>
    <row r="704" spans="2:11">
      <c r="B704" s="75">
        <v>702</v>
      </c>
      <c r="C704" s="76" t="e">
        <f t="shared" si="40"/>
        <v>#N/A</v>
      </c>
      <c r="D704" s="76" t="e">
        <f t="shared" si="41"/>
        <v>#N/A</v>
      </c>
      <c r="E704" s="77" t="e">
        <f t="shared" si="42"/>
        <v>#N/A</v>
      </c>
      <c r="F704" s="81"/>
      <c r="H704" s="61"/>
      <c r="I704" s="60" t="e">
        <f t="shared" si="43"/>
        <v>#REF!</v>
      </c>
      <c r="J704" s="60" t="e">
        <f>#REF!</f>
        <v>#REF!</v>
      </c>
      <c r="K704" s="53" t="e">
        <f>IF(OR(#REF!="管理者",#REF!="サービス管理責任者"),0,#REF!)</f>
        <v>#REF!</v>
      </c>
    </row>
    <row r="705" spans="2:11">
      <c r="B705" s="75">
        <v>703</v>
      </c>
      <c r="C705" s="76" t="e">
        <f t="shared" si="40"/>
        <v>#N/A</v>
      </c>
      <c r="D705" s="76" t="e">
        <f t="shared" si="41"/>
        <v>#N/A</v>
      </c>
      <c r="E705" s="77" t="e">
        <f t="shared" si="42"/>
        <v>#N/A</v>
      </c>
      <c r="F705" s="81"/>
      <c r="H705" s="61"/>
      <c r="I705" s="60" t="e">
        <f t="shared" si="43"/>
        <v>#REF!</v>
      </c>
      <c r="J705" s="60" t="e">
        <f>#REF!</f>
        <v>#REF!</v>
      </c>
      <c r="K705" s="53" t="e">
        <f>IF(OR(#REF!="管理者",#REF!="サービス管理責任者"),0,#REF!)</f>
        <v>#REF!</v>
      </c>
    </row>
    <row r="706" spans="2:11">
      <c r="B706" s="75">
        <v>704</v>
      </c>
      <c r="C706" s="76" t="e">
        <f t="shared" si="40"/>
        <v>#N/A</v>
      </c>
      <c r="D706" s="76" t="e">
        <f t="shared" si="41"/>
        <v>#N/A</v>
      </c>
      <c r="E706" s="77" t="e">
        <f t="shared" si="42"/>
        <v>#N/A</v>
      </c>
      <c r="F706" s="81"/>
      <c r="H706" s="61"/>
      <c r="I706" s="60" t="e">
        <f t="shared" si="43"/>
        <v>#REF!</v>
      </c>
      <c r="J706" s="60" t="e">
        <f>#REF!</f>
        <v>#REF!</v>
      </c>
      <c r="K706" s="53" t="e">
        <f>IF(OR(#REF!="管理者",#REF!="サービス管理責任者"),0,#REF!)</f>
        <v>#REF!</v>
      </c>
    </row>
    <row r="707" spans="2:11">
      <c r="B707" s="75">
        <v>705</v>
      </c>
      <c r="C707" s="76" t="e">
        <f t="shared" ref="C707:C770" si="44">VLOOKUP(B707,$I:$K,2,FALSE)</f>
        <v>#N/A</v>
      </c>
      <c r="D707" s="76" t="e">
        <f t="shared" ref="D707:D770" si="45">VLOOKUP(B707,$I:$K,3,FALSE)</f>
        <v>#N/A</v>
      </c>
      <c r="E707" s="77" t="e">
        <f t="shared" si="42"/>
        <v>#N/A</v>
      </c>
      <c r="F707" s="81"/>
      <c r="H707" s="61"/>
      <c r="I707" s="60" t="e">
        <f t="shared" si="43"/>
        <v>#REF!</v>
      </c>
      <c r="J707" s="60" t="e">
        <f>#REF!</f>
        <v>#REF!</v>
      </c>
      <c r="K707" s="53" t="e">
        <f>IF(OR(#REF!="管理者",#REF!="サービス管理責任者"),0,#REF!)</f>
        <v>#REF!</v>
      </c>
    </row>
    <row r="708" spans="2:11">
      <c r="B708" s="75">
        <v>706</v>
      </c>
      <c r="C708" s="76" t="e">
        <f t="shared" si="44"/>
        <v>#N/A</v>
      </c>
      <c r="D708" s="76" t="e">
        <f t="shared" si="45"/>
        <v>#N/A</v>
      </c>
      <c r="E708" s="77" t="e">
        <f t="shared" ref="E708:E771" si="46">SUMIF($C:$C,C708,$D:$D)</f>
        <v>#N/A</v>
      </c>
      <c r="F708" s="81"/>
      <c r="H708" s="61"/>
      <c r="I708" s="60" t="e">
        <f t="shared" si="43"/>
        <v>#REF!</v>
      </c>
      <c r="J708" s="60" t="e">
        <f>#REF!</f>
        <v>#REF!</v>
      </c>
      <c r="K708" s="53" t="e">
        <f>IF(OR(#REF!="管理者",#REF!="サービス管理責任者"),0,#REF!)</f>
        <v>#REF!</v>
      </c>
    </row>
    <row r="709" spans="2:11">
      <c r="B709" s="75">
        <v>707</v>
      </c>
      <c r="C709" s="76" t="e">
        <f t="shared" si="44"/>
        <v>#N/A</v>
      </c>
      <c r="D709" s="76" t="e">
        <f t="shared" si="45"/>
        <v>#N/A</v>
      </c>
      <c r="E709" s="77" t="e">
        <f t="shared" si="46"/>
        <v>#N/A</v>
      </c>
      <c r="F709" s="81"/>
      <c r="H709" s="61"/>
      <c r="I709" s="60" t="e">
        <f t="shared" ref="I709:I772" si="47">IF(J709=0,I708,I708+1)</f>
        <v>#REF!</v>
      </c>
      <c r="J709" s="60" t="e">
        <f>#REF!</f>
        <v>#REF!</v>
      </c>
      <c r="K709" s="53" t="e">
        <f>IF(OR(#REF!="管理者",#REF!="サービス管理責任者"),0,#REF!)</f>
        <v>#REF!</v>
      </c>
    </row>
    <row r="710" spans="2:11">
      <c r="B710" s="75">
        <v>708</v>
      </c>
      <c r="C710" s="76" t="e">
        <f t="shared" si="44"/>
        <v>#N/A</v>
      </c>
      <c r="D710" s="76" t="e">
        <f t="shared" si="45"/>
        <v>#N/A</v>
      </c>
      <c r="E710" s="77" t="e">
        <f t="shared" si="46"/>
        <v>#N/A</v>
      </c>
      <c r="F710" s="81"/>
      <c r="H710" s="61"/>
      <c r="I710" s="60" t="e">
        <f t="shared" si="47"/>
        <v>#REF!</v>
      </c>
      <c r="J710" s="60" t="e">
        <f>#REF!</f>
        <v>#REF!</v>
      </c>
      <c r="K710" s="53" t="e">
        <f>IF(OR(#REF!="管理者",#REF!="サービス管理責任者"),0,#REF!)</f>
        <v>#REF!</v>
      </c>
    </row>
    <row r="711" spans="2:11">
      <c r="B711" s="75">
        <v>709</v>
      </c>
      <c r="C711" s="76" t="e">
        <f t="shared" si="44"/>
        <v>#N/A</v>
      </c>
      <c r="D711" s="76" t="e">
        <f t="shared" si="45"/>
        <v>#N/A</v>
      </c>
      <c r="E711" s="77" t="e">
        <f t="shared" si="46"/>
        <v>#N/A</v>
      </c>
      <c r="F711" s="81"/>
      <c r="H711" s="61"/>
      <c r="I711" s="60" t="e">
        <f t="shared" si="47"/>
        <v>#REF!</v>
      </c>
      <c r="J711" s="60" t="e">
        <f>#REF!</f>
        <v>#REF!</v>
      </c>
      <c r="K711" s="53" t="e">
        <f>IF(OR(#REF!="管理者",#REF!="サービス管理責任者"),0,#REF!)</f>
        <v>#REF!</v>
      </c>
    </row>
    <row r="712" spans="2:11">
      <c r="B712" s="75">
        <v>710</v>
      </c>
      <c r="C712" s="76" t="e">
        <f t="shared" si="44"/>
        <v>#N/A</v>
      </c>
      <c r="D712" s="76" t="e">
        <f t="shared" si="45"/>
        <v>#N/A</v>
      </c>
      <c r="E712" s="77" t="e">
        <f t="shared" si="46"/>
        <v>#N/A</v>
      </c>
      <c r="F712" s="81"/>
      <c r="H712" s="61"/>
      <c r="I712" s="60" t="e">
        <f t="shared" si="47"/>
        <v>#REF!</v>
      </c>
      <c r="J712" s="60" t="e">
        <f>#REF!</f>
        <v>#REF!</v>
      </c>
      <c r="K712" s="53" t="e">
        <f>IF(OR(#REF!="管理者",#REF!="サービス管理責任者"),0,#REF!)</f>
        <v>#REF!</v>
      </c>
    </row>
    <row r="713" spans="2:11">
      <c r="B713" s="75">
        <v>711</v>
      </c>
      <c r="C713" s="76" t="e">
        <f t="shared" si="44"/>
        <v>#N/A</v>
      </c>
      <c r="D713" s="76" t="e">
        <f t="shared" si="45"/>
        <v>#N/A</v>
      </c>
      <c r="E713" s="77" t="e">
        <f t="shared" si="46"/>
        <v>#N/A</v>
      </c>
      <c r="F713" s="81"/>
      <c r="H713" s="61"/>
      <c r="I713" s="60" t="e">
        <f t="shared" si="47"/>
        <v>#REF!</v>
      </c>
      <c r="J713" s="60" t="e">
        <f>#REF!</f>
        <v>#REF!</v>
      </c>
      <c r="K713" s="53" t="e">
        <f>IF(OR(#REF!="管理者",#REF!="サービス管理責任者"),0,#REF!)</f>
        <v>#REF!</v>
      </c>
    </row>
    <row r="714" spans="2:11">
      <c r="B714" s="75">
        <v>712</v>
      </c>
      <c r="C714" s="76" t="e">
        <f t="shared" si="44"/>
        <v>#N/A</v>
      </c>
      <c r="D714" s="76" t="e">
        <f t="shared" si="45"/>
        <v>#N/A</v>
      </c>
      <c r="E714" s="77" t="e">
        <f t="shared" si="46"/>
        <v>#N/A</v>
      </c>
      <c r="F714" s="81"/>
      <c r="H714" s="61"/>
      <c r="I714" s="60" t="e">
        <f t="shared" si="47"/>
        <v>#REF!</v>
      </c>
      <c r="J714" s="60" t="e">
        <f>#REF!</f>
        <v>#REF!</v>
      </c>
      <c r="K714" s="53" t="e">
        <f>IF(OR(#REF!="管理者",#REF!="サービス管理責任者"),0,#REF!)</f>
        <v>#REF!</v>
      </c>
    </row>
    <row r="715" spans="2:11">
      <c r="B715" s="75">
        <v>713</v>
      </c>
      <c r="C715" s="76" t="e">
        <f t="shared" si="44"/>
        <v>#N/A</v>
      </c>
      <c r="D715" s="76" t="e">
        <f t="shared" si="45"/>
        <v>#N/A</v>
      </c>
      <c r="E715" s="77" t="e">
        <f t="shared" si="46"/>
        <v>#N/A</v>
      </c>
      <c r="F715" s="81"/>
      <c r="H715" s="61"/>
      <c r="I715" s="60" t="e">
        <f t="shared" si="47"/>
        <v>#REF!</v>
      </c>
      <c r="J715" s="60" t="e">
        <f>#REF!</f>
        <v>#REF!</v>
      </c>
      <c r="K715" s="53" t="e">
        <f>IF(OR(#REF!="管理者",#REF!="サービス管理責任者"),0,#REF!)</f>
        <v>#REF!</v>
      </c>
    </row>
    <row r="716" spans="2:11">
      <c r="B716" s="75">
        <v>714</v>
      </c>
      <c r="C716" s="76" t="e">
        <f t="shared" si="44"/>
        <v>#N/A</v>
      </c>
      <c r="D716" s="76" t="e">
        <f t="shared" si="45"/>
        <v>#N/A</v>
      </c>
      <c r="E716" s="77" t="e">
        <f t="shared" si="46"/>
        <v>#N/A</v>
      </c>
      <c r="F716" s="81"/>
      <c r="H716" s="61"/>
      <c r="I716" s="60" t="e">
        <f t="shared" si="47"/>
        <v>#REF!</v>
      </c>
      <c r="J716" s="60" t="e">
        <f>#REF!</f>
        <v>#REF!</v>
      </c>
      <c r="K716" s="53" t="e">
        <f>IF(OR(#REF!="管理者",#REF!="サービス管理責任者"),0,#REF!)</f>
        <v>#REF!</v>
      </c>
    </row>
    <row r="717" spans="2:11">
      <c r="B717" s="75">
        <v>715</v>
      </c>
      <c r="C717" s="76" t="e">
        <f t="shared" si="44"/>
        <v>#N/A</v>
      </c>
      <c r="D717" s="76" t="e">
        <f t="shared" si="45"/>
        <v>#N/A</v>
      </c>
      <c r="E717" s="77" t="e">
        <f t="shared" si="46"/>
        <v>#N/A</v>
      </c>
      <c r="F717" s="81"/>
      <c r="H717" s="61"/>
      <c r="I717" s="60" t="e">
        <f t="shared" si="47"/>
        <v>#REF!</v>
      </c>
      <c r="J717" s="60" t="e">
        <f>#REF!</f>
        <v>#REF!</v>
      </c>
      <c r="K717" s="53" t="e">
        <f>IF(OR(#REF!="管理者",#REF!="サービス管理責任者"),0,#REF!)</f>
        <v>#REF!</v>
      </c>
    </row>
    <row r="718" spans="2:11">
      <c r="B718" s="75">
        <v>716</v>
      </c>
      <c r="C718" s="76" t="e">
        <f t="shared" si="44"/>
        <v>#N/A</v>
      </c>
      <c r="D718" s="76" t="e">
        <f t="shared" si="45"/>
        <v>#N/A</v>
      </c>
      <c r="E718" s="77" t="e">
        <f t="shared" si="46"/>
        <v>#N/A</v>
      </c>
      <c r="F718" s="81"/>
      <c r="H718" s="61"/>
      <c r="I718" s="60" t="e">
        <f t="shared" si="47"/>
        <v>#REF!</v>
      </c>
      <c r="J718" s="60" t="e">
        <f>#REF!</f>
        <v>#REF!</v>
      </c>
      <c r="K718" s="53" t="e">
        <f>IF(OR(#REF!="管理者",#REF!="サービス管理責任者"),0,#REF!)</f>
        <v>#REF!</v>
      </c>
    </row>
    <row r="719" spans="2:11">
      <c r="B719" s="75">
        <v>717</v>
      </c>
      <c r="C719" s="76" t="e">
        <f t="shared" si="44"/>
        <v>#N/A</v>
      </c>
      <c r="D719" s="76" t="e">
        <f t="shared" si="45"/>
        <v>#N/A</v>
      </c>
      <c r="E719" s="77" t="e">
        <f t="shared" si="46"/>
        <v>#N/A</v>
      </c>
      <c r="F719" s="81"/>
      <c r="H719" s="61"/>
      <c r="I719" s="60" t="e">
        <f t="shared" si="47"/>
        <v>#REF!</v>
      </c>
      <c r="J719" s="60" t="e">
        <f>#REF!</f>
        <v>#REF!</v>
      </c>
      <c r="K719" s="53" t="e">
        <f>IF(OR(#REF!="管理者",#REF!="サービス管理責任者"),0,#REF!)</f>
        <v>#REF!</v>
      </c>
    </row>
    <row r="720" spans="2:11">
      <c r="B720" s="75">
        <v>718</v>
      </c>
      <c r="C720" s="76" t="e">
        <f t="shared" si="44"/>
        <v>#N/A</v>
      </c>
      <c r="D720" s="76" t="e">
        <f t="shared" si="45"/>
        <v>#N/A</v>
      </c>
      <c r="E720" s="77" t="e">
        <f t="shared" si="46"/>
        <v>#N/A</v>
      </c>
      <c r="F720" s="81"/>
      <c r="H720" s="61"/>
      <c r="I720" s="60" t="e">
        <f t="shared" si="47"/>
        <v>#REF!</v>
      </c>
      <c r="J720" s="60" t="e">
        <f>#REF!</f>
        <v>#REF!</v>
      </c>
      <c r="K720" s="53" t="e">
        <f>IF(OR(#REF!="管理者",#REF!="サービス管理責任者"),0,#REF!)</f>
        <v>#REF!</v>
      </c>
    </row>
    <row r="721" spans="2:11">
      <c r="B721" s="75">
        <v>719</v>
      </c>
      <c r="C721" s="76" t="e">
        <f t="shared" si="44"/>
        <v>#N/A</v>
      </c>
      <c r="D721" s="76" t="e">
        <f t="shared" si="45"/>
        <v>#N/A</v>
      </c>
      <c r="E721" s="77" t="e">
        <f t="shared" si="46"/>
        <v>#N/A</v>
      </c>
      <c r="F721" s="81"/>
      <c r="H721" s="61"/>
      <c r="I721" s="60" t="e">
        <f t="shared" si="47"/>
        <v>#REF!</v>
      </c>
      <c r="J721" s="60" t="e">
        <f>#REF!</f>
        <v>#REF!</v>
      </c>
      <c r="K721" s="53" t="e">
        <f>IF(OR(#REF!="管理者",#REF!="サービス管理責任者"),0,#REF!)</f>
        <v>#REF!</v>
      </c>
    </row>
    <row r="722" spans="2:11">
      <c r="B722" s="75">
        <v>720</v>
      </c>
      <c r="C722" s="76" t="e">
        <f t="shared" si="44"/>
        <v>#N/A</v>
      </c>
      <c r="D722" s="76" t="e">
        <f t="shared" si="45"/>
        <v>#N/A</v>
      </c>
      <c r="E722" s="77" t="e">
        <f t="shared" si="46"/>
        <v>#N/A</v>
      </c>
      <c r="F722" s="81"/>
      <c r="H722" s="61"/>
      <c r="I722" s="60" t="e">
        <f t="shared" si="47"/>
        <v>#REF!</v>
      </c>
      <c r="J722" s="60" t="e">
        <f>#REF!</f>
        <v>#REF!</v>
      </c>
      <c r="K722" s="53" t="e">
        <f>IF(OR(#REF!="管理者",#REF!="サービス管理責任者"),0,#REF!)</f>
        <v>#REF!</v>
      </c>
    </row>
    <row r="723" spans="2:11">
      <c r="B723" s="75">
        <v>721</v>
      </c>
      <c r="C723" s="76" t="e">
        <f t="shared" si="44"/>
        <v>#N/A</v>
      </c>
      <c r="D723" s="76" t="e">
        <f t="shared" si="45"/>
        <v>#N/A</v>
      </c>
      <c r="E723" s="77" t="e">
        <f t="shared" si="46"/>
        <v>#N/A</v>
      </c>
      <c r="F723" s="81"/>
      <c r="H723" s="61"/>
      <c r="I723" s="60" t="e">
        <f t="shared" si="47"/>
        <v>#REF!</v>
      </c>
      <c r="J723" s="60" t="e">
        <f>#REF!</f>
        <v>#REF!</v>
      </c>
      <c r="K723" s="53" t="e">
        <f>IF(OR(#REF!="管理者",#REF!="サービス管理責任者"),0,#REF!)</f>
        <v>#REF!</v>
      </c>
    </row>
    <row r="724" spans="2:11">
      <c r="B724" s="75">
        <v>722</v>
      </c>
      <c r="C724" s="76" t="e">
        <f t="shared" si="44"/>
        <v>#N/A</v>
      </c>
      <c r="D724" s="76" t="e">
        <f t="shared" si="45"/>
        <v>#N/A</v>
      </c>
      <c r="E724" s="77" t="e">
        <f t="shared" si="46"/>
        <v>#N/A</v>
      </c>
      <c r="F724" s="81"/>
      <c r="H724" s="61"/>
      <c r="I724" s="60" t="e">
        <f t="shared" si="47"/>
        <v>#REF!</v>
      </c>
      <c r="J724" s="60" t="e">
        <f>#REF!</f>
        <v>#REF!</v>
      </c>
      <c r="K724" s="53" t="e">
        <f>IF(OR(#REF!="管理者",#REF!="サービス管理責任者"),0,#REF!)</f>
        <v>#REF!</v>
      </c>
    </row>
    <row r="725" spans="2:11">
      <c r="B725" s="75">
        <v>723</v>
      </c>
      <c r="C725" s="76" t="e">
        <f t="shared" si="44"/>
        <v>#N/A</v>
      </c>
      <c r="D725" s="76" t="e">
        <f t="shared" si="45"/>
        <v>#N/A</v>
      </c>
      <c r="E725" s="77" t="e">
        <f t="shared" si="46"/>
        <v>#N/A</v>
      </c>
      <c r="F725" s="81"/>
      <c r="H725" s="61"/>
      <c r="I725" s="60" t="e">
        <f t="shared" si="47"/>
        <v>#REF!</v>
      </c>
      <c r="J725" s="60" t="e">
        <f>#REF!</f>
        <v>#REF!</v>
      </c>
      <c r="K725" s="53" t="e">
        <f>IF(OR(#REF!="管理者",#REF!="サービス管理責任者"),0,#REF!)</f>
        <v>#REF!</v>
      </c>
    </row>
    <row r="726" spans="2:11">
      <c r="B726" s="75">
        <v>724</v>
      </c>
      <c r="C726" s="76" t="e">
        <f t="shared" si="44"/>
        <v>#N/A</v>
      </c>
      <c r="D726" s="76" t="e">
        <f t="shared" si="45"/>
        <v>#N/A</v>
      </c>
      <c r="E726" s="77" t="e">
        <f t="shared" si="46"/>
        <v>#N/A</v>
      </c>
      <c r="F726" s="81"/>
      <c r="H726" s="61"/>
      <c r="I726" s="60" t="e">
        <f t="shared" si="47"/>
        <v>#REF!</v>
      </c>
      <c r="J726" s="60" t="e">
        <f>#REF!</f>
        <v>#REF!</v>
      </c>
      <c r="K726" s="53" t="e">
        <f>IF(OR(#REF!="管理者",#REF!="サービス管理責任者"),0,#REF!)</f>
        <v>#REF!</v>
      </c>
    </row>
    <row r="727" spans="2:11">
      <c r="B727" s="75">
        <v>725</v>
      </c>
      <c r="C727" s="76" t="e">
        <f t="shared" si="44"/>
        <v>#N/A</v>
      </c>
      <c r="D727" s="76" t="e">
        <f t="shared" si="45"/>
        <v>#N/A</v>
      </c>
      <c r="E727" s="77" t="e">
        <f t="shared" si="46"/>
        <v>#N/A</v>
      </c>
      <c r="F727" s="81"/>
      <c r="H727" s="61"/>
      <c r="I727" s="60" t="e">
        <f t="shared" si="47"/>
        <v>#REF!</v>
      </c>
      <c r="J727" s="60" t="e">
        <f>#REF!</f>
        <v>#REF!</v>
      </c>
      <c r="K727" s="53" t="e">
        <f>IF(OR(#REF!="管理者",#REF!="サービス管理責任者"),0,#REF!)</f>
        <v>#REF!</v>
      </c>
    </row>
    <row r="728" spans="2:11">
      <c r="B728" s="75">
        <v>726</v>
      </c>
      <c r="C728" s="76" t="e">
        <f t="shared" si="44"/>
        <v>#N/A</v>
      </c>
      <c r="D728" s="76" t="e">
        <f t="shared" si="45"/>
        <v>#N/A</v>
      </c>
      <c r="E728" s="77" t="e">
        <f t="shared" si="46"/>
        <v>#N/A</v>
      </c>
      <c r="F728" s="81"/>
      <c r="H728" s="61"/>
      <c r="I728" s="60" t="e">
        <f t="shared" si="47"/>
        <v>#REF!</v>
      </c>
      <c r="J728" s="60" t="e">
        <f>#REF!</f>
        <v>#REF!</v>
      </c>
      <c r="K728" s="53" t="e">
        <f>IF(OR(#REF!="管理者",#REF!="サービス管理責任者"),0,#REF!)</f>
        <v>#REF!</v>
      </c>
    </row>
    <row r="729" spans="2:11">
      <c r="B729" s="75">
        <v>727</v>
      </c>
      <c r="C729" s="76" t="e">
        <f t="shared" si="44"/>
        <v>#N/A</v>
      </c>
      <c r="D729" s="76" t="e">
        <f t="shared" si="45"/>
        <v>#N/A</v>
      </c>
      <c r="E729" s="77" t="e">
        <f t="shared" si="46"/>
        <v>#N/A</v>
      </c>
      <c r="F729" s="81"/>
      <c r="H729" s="61"/>
      <c r="I729" s="60" t="e">
        <f t="shared" si="47"/>
        <v>#REF!</v>
      </c>
      <c r="J729" s="60" t="e">
        <f>#REF!</f>
        <v>#REF!</v>
      </c>
      <c r="K729" s="53" t="e">
        <f>IF(OR(#REF!="管理者",#REF!="サービス管理責任者"),0,#REF!)</f>
        <v>#REF!</v>
      </c>
    </row>
    <row r="730" spans="2:11">
      <c r="B730" s="75">
        <v>728</v>
      </c>
      <c r="C730" s="76" t="e">
        <f t="shared" si="44"/>
        <v>#N/A</v>
      </c>
      <c r="D730" s="76" t="e">
        <f t="shared" si="45"/>
        <v>#N/A</v>
      </c>
      <c r="E730" s="77" t="e">
        <f t="shared" si="46"/>
        <v>#N/A</v>
      </c>
      <c r="F730" s="81"/>
      <c r="H730" s="61"/>
      <c r="I730" s="60" t="e">
        <f t="shared" si="47"/>
        <v>#REF!</v>
      </c>
      <c r="J730" s="60" t="e">
        <f>#REF!</f>
        <v>#REF!</v>
      </c>
      <c r="K730" s="53" t="e">
        <f>IF(OR(#REF!="管理者",#REF!="サービス管理責任者"),0,#REF!)</f>
        <v>#REF!</v>
      </c>
    </row>
    <row r="731" spans="2:11">
      <c r="B731" s="75">
        <v>729</v>
      </c>
      <c r="C731" s="76" t="e">
        <f t="shared" si="44"/>
        <v>#N/A</v>
      </c>
      <c r="D731" s="76" t="e">
        <f t="shared" si="45"/>
        <v>#N/A</v>
      </c>
      <c r="E731" s="77" t="e">
        <f t="shared" si="46"/>
        <v>#N/A</v>
      </c>
      <c r="F731" s="81"/>
      <c r="H731" s="61"/>
      <c r="I731" s="60" t="e">
        <f t="shared" si="47"/>
        <v>#REF!</v>
      </c>
      <c r="J731" s="60" t="e">
        <f>#REF!</f>
        <v>#REF!</v>
      </c>
      <c r="K731" s="53" t="e">
        <f>IF(OR(#REF!="管理者",#REF!="サービス管理責任者"),0,#REF!)</f>
        <v>#REF!</v>
      </c>
    </row>
    <row r="732" spans="2:11">
      <c r="B732" s="75">
        <v>730</v>
      </c>
      <c r="C732" s="76" t="e">
        <f t="shared" si="44"/>
        <v>#N/A</v>
      </c>
      <c r="D732" s="76" t="e">
        <f t="shared" si="45"/>
        <v>#N/A</v>
      </c>
      <c r="E732" s="77" t="e">
        <f t="shared" si="46"/>
        <v>#N/A</v>
      </c>
      <c r="F732" s="81"/>
      <c r="H732" s="61"/>
      <c r="I732" s="60" t="e">
        <f t="shared" si="47"/>
        <v>#REF!</v>
      </c>
      <c r="J732" s="60" t="e">
        <f>#REF!</f>
        <v>#REF!</v>
      </c>
      <c r="K732" s="53" t="e">
        <f>IF(OR(#REF!="管理者",#REF!="サービス管理責任者"),0,#REF!)</f>
        <v>#REF!</v>
      </c>
    </row>
    <row r="733" spans="2:11">
      <c r="B733" s="75">
        <v>731</v>
      </c>
      <c r="C733" s="76" t="e">
        <f t="shared" si="44"/>
        <v>#N/A</v>
      </c>
      <c r="D733" s="76" t="e">
        <f t="shared" si="45"/>
        <v>#N/A</v>
      </c>
      <c r="E733" s="77" t="e">
        <f t="shared" si="46"/>
        <v>#N/A</v>
      </c>
      <c r="F733" s="81"/>
      <c r="H733" s="61"/>
      <c r="I733" s="60" t="e">
        <f t="shared" si="47"/>
        <v>#REF!</v>
      </c>
      <c r="J733" s="60" t="e">
        <f>#REF!</f>
        <v>#REF!</v>
      </c>
      <c r="K733" s="53" t="e">
        <f>IF(OR(#REF!="管理者",#REF!="サービス管理責任者"),0,#REF!)</f>
        <v>#REF!</v>
      </c>
    </row>
    <row r="734" spans="2:11">
      <c r="B734" s="75">
        <v>732</v>
      </c>
      <c r="C734" s="76" t="e">
        <f t="shared" si="44"/>
        <v>#N/A</v>
      </c>
      <c r="D734" s="76" t="e">
        <f t="shared" si="45"/>
        <v>#N/A</v>
      </c>
      <c r="E734" s="77" t="e">
        <f t="shared" si="46"/>
        <v>#N/A</v>
      </c>
      <c r="F734" s="81"/>
      <c r="H734" s="61"/>
      <c r="I734" s="60" t="e">
        <f t="shared" si="47"/>
        <v>#REF!</v>
      </c>
      <c r="J734" s="60" t="e">
        <f>#REF!</f>
        <v>#REF!</v>
      </c>
      <c r="K734" s="53" t="e">
        <f>IF(OR(#REF!="管理者",#REF!="サービス管理責任者"),0,#REF!)</f>
        <v>#REF!</v>
      </c>
    </row>
    <row r="735" spans="2:11">
      <c r="B735" s="75">
        <v>733</v>
      </c>
      <c r="C735" s="76" t="e">
        <f t="shared" si="44"/>
        <v>#N/A</v>
      </c>
      <c r="D735" s="76" t="e">
        <f t="shared" si="45"/>
        <v>#N/A</v>
      </c>
      <c r="E735" s="77" t="e">
        <f t="shared" si="46"/>
        <v>#N/A</v>
      </c>
      <c r="F735" s="81"/>
      <c r="H735" s="61"/>
      <c r="I735" s="60" t="e">
        <f t="shared" si="47"/>
        <v>#REF!</v>
      </c>
      <c r="J735" s="60" t="e">
        <f>#REF!</f>
        <v>#REF!</v>
      </c>
      <c r="K735" s="53" t="e">
        <f>IF(OR(#REF!="管理者",#REF!="サービス管理責任者"),0,#REF!)</f>
        <v>#REF!</v>
      </c>
    </row>
    <row r="736" spans="2:11">
      <c r="B736" s="75">
        <v>734</v>
      </c>
      <c r="C736" s="76" t="e">
        <f t="shared" si="44"/>
        <v>#N/A</v>
      </c>
      <c r="D736" s="76" t="e">
        <f t="shared" si="45"/>
        <v>#N/A</v>
      </c>
      <c r="E736" s="77" t="e">
        <f t="shared" si="46"/>
        <v>#N/A</v>
      </c>
      <c r="F736" s="81"/>
      <c r="H736" s="61"/>
      <c r="I736" s="60" t="e">
        <f t="shared" si="47"/>
        <v>#REF!</v>
      </c>
      <c r="J736" s="60" t="e">
        <f>#REF!</f>
        <v>#REF!</v>
      </c>
      <c r="K736" s="53" t="e">
        <f>IF(OR(#REF!="管理者",#REF!="サービス管理責任者"),0,#REF!)</f>
        <v>#REF!</v>
      </c>
    </row>
    <row r="737" spans="2:11">
      <c r="B737" s="75">
        <v>735</v>
      </c>
      <c r="C737" s="76" t="e">
        <f t="shared" si="44"/>
        <v>#N/A</v>
      </c>
      <c r="D737" s="76" t="e">
        <f t="shared" si="45"/>
        <v>#N/A</v>
      </c>
      <c r="E737" s="77" t="e">
        <f t="shared" si="46"/>
        <v>#N/A</v>
      </c>
      <c r="F737" s="81"/>
      <c r="H737" s="61"/>
      <c r="I737" s="60" t="e">
        <f t="shared" si="47"/>
        <v>#REF!</v>
      </c>
      <c r="J737" s="60" t="e">
        <f>#REF!</f>
        <v>#REF!</v>
      </c>
      <c r="K737" s="53" t="e">
        <f>IF(OR(#REF!="管理者",#REF!="サービス管理責任者"),0,#REF!)</f>
        <v>#REF!</v>
      </c>
    </row>
    <row r="738" spans="2:11">
      <c r="B738" s="75">
        <v>736</v>
      </c>
      <c r="C738" s="76" t="e">
        <f t="shared" si="44"/>
        <v>#N/A</v>
      </c>
      <c r="D738" s="76" t="e">
        <f t="shared" si="45"/>
        <v>#N/A</v>
      </c>
      <c r="E738" s="77" t="e">
        <f t="shared" si="46"/>
        <v>#N/A</v>
      </c>
      <c r="F738" s="81"/>
      <c r="H738" s="61"/>
      <c r="I738" s="60" t="e">
        <f t="shared" si="47"/>
        <v>#REF!</v>
      </c>
      <c r="J738" s="60" t="e">
        <f>#REF!</f>
        <v>#REF!</v>
      </c>
      <c r="K738" s="53" t="e">
        <f>IF(OR(#REF!="管理者",#REF!="サービス管理責任者"),0,#REF!)</f>
        <v>#REF!</v>
      </c>
    </row>
    <row r="739" spans="2:11">
      <c r="B739" s="75">
        <v>737</v>
      </c>
      <c r="C739" s="76" t="e">
        <f t="shared" si="44"/>
        <v>#N/A</v>
      </c>
      <c r="D739" s="76" t="e">
        <f t="shared" si="45"/>
        <v>#N/A</v>
      </c>
      <c r="E739" s="77" t="e">
        <f t="shared" si="46"/>
        <v>#N/A</v>
      </c>
      <c r="F739" s="81"/>
      <c r="H739" s="61"/>
      <c r="I739" s="60" t="e">
        <f t="shared" si="47"/>
        <v>#REF!</v>
      </c>
      <c r="J739" s="60" t="e">
        <f>#REF!</f>
        <v>#REF!</v>
      </c>
      <c r="K739" s="53" t="e">
        <f>IF(OR(#REF!="管理者",#REF!="サービス管理責任者"),0,#REF!)</f>
        <v>#REF!</v>
      </c>
    </row>
    <row r="740" spans="2:11">
      <c r="B740" s="75">
        <v>738</v>
      </c>
      <c r="C740" s="76" t="e">
        <f t="shared" si="44"/>
        <v>#N/A</v>
      </c>
      <c r="D740" s="76" t="e">
        <f t="shared" si="45"/>
        <v>#N/A</v>
      </c>
      <c r="E740" s="77" t="e">
        <f t="shared" si="46"/>
        <v>#N/A</v>
      </c>
      <c r="F740" s="81"/>
      <c r="H740" s="61"/>
      <c r="I740" s="60" t="e">
        <f t="shared" si="47"/>
        <v>#REF!</v>
      </c>
      <c r="J740" s="60" t="e">
        <f>#REF!</f>
        <v>#REF!</v>
      </c>
      <c r="K740" s="53" t="e">
        <f>IF(OR(#REF!="管理者",#REF!="サービス管理責任者"),0,#REF!)</f>
        <v>#REF!</v>
      </c>
    </row>
    <row r="741" spans="2:11">
      <c r="B741" s="75">
        <v>739</v>
      </c>
      <c r="C741" s="76" t="e">
        <f t="shared" si="44"/>
        <v>#N/A</v>
      </c>
      <c r="D741" s="76" t="e">
        <f t="shared" si="45"/>
        <v>#N/A</v>
      </c>
      <c r="E741" s="77" t="e">
        <f t="shared" si="46"/>
        <v>#N/A</v>
      </c>
      <c r="F741" s="81"/>
      <c r="H741" s="61"/>
      <c r="I741" s="60" t="e">
        <f t="shared" si="47"/>
        <v>#REF!</v>
      </c>
      <c r="J741" s="60" t="e">
        <f>#REF!</f>
        <v>#REF!</v>
      </c>
      <c r="K741" s="53" t="e">
        <f>IF(OR(#REF!="管理者",#REF!="サービス管理責任者"),0,#REF!)</f>
        <v>#REF!</v>
      </c>
    </row>
    <row r="742" spans="2:11">
      <c r="B742" s="75">
        <v>740</v>
      </c>
      <c r="C742" s="76" t="e">
        <f t="shared" si="44"/>
        <v>#N/A</v>
      </c>
      <c r="D742" s="76" t="e">
        <f t="shared" si="45"/>
        <v>#N/A</v>
      </c>
      <c r="E742" s="77" t="e">
        <f t="shared" si="46"/>
        <v>#N/A</v>
      </c>
      <c r="F742" s="81"/>
      <c r="H742" s="61"/>
      <c r="I742" s="60" t="e">
        <f t="shared" si="47"/>
        <v>#REF!</v>
      </c>
      <c r="J742" s="60" t="e">
        <f>#REF!</f>
        <v>#REF!</v>
      </c>
      <c r="K742" s="53" t="e">
        <f>IF(OR(#REF!="管理者",#REF!="サービス管理責任者"),0,#REF!)</f>
        <v>#REF!</v>
      </c>
    </row>
    <row r="743" spans="2:11">
      <c r="B743" s="75">
        <v>741</v>
      </c>
      <c r="C743" s="76" t="e">
        <f t="shared" si="44"/>
        <v>#N/A</v>
      </c>
      <c r="D743" s="76" t="e">
        <f t="shared" si="45"/>
        <v>#N/A</v>
      </c>
      <c r="E743" s="77" t="e">
        <f t="shared" si="46"/>
        <v>#N/A</v>
      </c>
      <c r="F743" s="81"/>
      <c r="H743" s="61"/>
      <c r="I743" s="60" t="e">
        <f t="shared" si="47"/>
        <v>#REF!</v>
      </c>
      <c r="J743" s="60" t="e">
        <f>#REF!</f>
        <v>#REF!</v>
      </c>
      <c r="K743" s="53" t="e">
        <f>IF(OR(#REF!="管理者",#REF!="サービス管理責任者"),0,#REF!)</f>
        <v>#REF!</v>
      </c>
    </row>
    <row r="744" spans="2:11">
      <c r="B744" s="75">
        <v>742</v>
      </c>
      <c r="C744" s="76" t="e">
        <f t="shared" si="44"/>
        <v>#N/A</v>
      </c>
      <c r="D744" s="76" t="e">
        <f t="shared" si="45"/>
        <v>#N/A</v>
      </c>
      <c r="E744" s="77" t="e">
        <f t="shared" si="46"/>
        <v>#N/A</v>
      </c>
      <c r="F744" s="81"/>
      <c r="H744" s="61"/>
      <c r="I744" s="60" t="e">
        <f t="shared" si="47"/>
        <v>#REF!</v>
      </c>
      <c r="J744" s="60" t="e">
        <f>#REF!</f>
        <v>#REF!</v>
      </c>
      <c r="K744" s="53" t="e">
        <f>IF(OR(#REF!="管理者",#REF!="サービス管理責任者"),0,#REF!)</f>
        <v>#REF!</v>
      </c>
    </row>
    <row r="745" spans="2:11">
      <c r="B745" s="75">
        <v>743</v>
      </c>
      <c r="C745" s="76" t="e">
        <f t="shared" si="44"/>
        <v>#N/A</v>
      </c>
      <c r="D745" s="76" t="e">
        <f t="shared" si="45"/>
        <v>#N/A</v>
      </c>
      <c r="E745" s="77" t="e">
        <f t="shared" si="46"/>
        <v>#N/A</v>
      </c>
      <c r="F745" s="81"/>
      <c r="H745" s="61"/>
      <c r="I745" s="60" t="e">
        <f t="shared" si="47"/>
        <v>#REF!</v>
      </c>
      <c r="J745" s="60" t="e">
        <f>#REF!</f>
        <v>#REF!</v>
      </c>
      <c r="K745" s="53" t="e">
        <f>IF(OR(#REF!="管理者",#REF!="サービス管理責任者"),0,#REF!)</f>
        <v>#REF!</v>
      </c>
    </row>
    <row r="746" spans="2:11">
      <c r="B746" s="75">
        <v>744</v>
      </c>
      <c r="C746" s="76" t="e">
        <f t="shared" si="44"/>
        <v>#N/A</v>
      </c>
      <c r="D746" s="76" t="e">
        <f t="shared" si="45"/>
        <v>#N/A</v>
      </c>
      <c r="E746" s="77" t="e">
        <f t="shared" si="46"/>
        <v>#N/A</v>
      </c>
      <c r="F746" s="81"/>
      <c r="H746" s="61"/>
      <c r="I746" s="60" t="e">
        <f t="shared" si="47"/>
        <v>#REF!</v>
      </c>
      <c r="J746" s="60" t="e">
        <f>#REF!</f>
        <v>#REF!</v>
      </c>
      <c r="K746" s="53" t="e">
        <f>IF(OR(#REF!="管理者",#REF!="サービス管理責任者"),0,#REF!)</f>
        <v>#REF!</v>
      </c>
    </row>
    <row r="747" spans="2:11">
      <c r="B747" s="75">
        <v>745</v>
      </c>
      <c r="C747" s="76" t="e">
        <f t="shared" si="44"/>
        <v>#N/A</v>
      </c>
      <c r="D747" s="76" t="e">
        <f t="shared" si="45"/>
        <v>#N/A</v>
      </c>
      <c r="E747" s="77" t="e">
        <f t="shared" si="46"/>
        <v>#N/A</v>
      </c>
      <c r="F747" s="81"/>
      <c r="H747" s="61"/>
      <c r="I747" s="60" t="e">
        <f t="shared" si="47"/>
        <v>#REF!</v>
      </c>
      <c r="J747" s="60" t="e">
        <f>#REF!</f>
        <v>#REF!</v>
      </c>
      <c r="K747" s="53" t="e">
        <f>IF(OR(#REF!="管理者",#REF!="サービス管理責任者"),0,#REF!)</f>
        <v>#REF!</v>
      </c>
    </row>
    <row r="748" spans="2:11">
      <c r="B748" s="75">
        <v>746</v>
      </c>
      <c r="C748" s="76" t="e">
        <f t="shared" si="44"/>
        <v>#N/A</v>
      </c>
      <c r="D748" s="76" t="e">
        <f t="shared" si="45"/>
        <v>#N/A</v>
      </c>
      <c r="E748" s="77" t="e">
        <f t="shared" si="46"/>
        <v>#N/A</v>
      </c>
      <c r="F748" s="81"/>
      <c r="H748" s="61"/>
      <c r="I748" s="60" t="e">
        <f t="shared" si="47"/>
        <v>#REF!</v>
      </c>
      <c r="J748" s="60" t="e">
        <f>#REF!</f>
        <v>#REF!</v>
      </c>
      <c r="K748" s="53" t="e">
        <f>IF(OR(#REF!="管理者",#REF!="サービス管理責任者"),0,#REF!)</f>
        <v>#REF!</v>
      </c>
    </row>
    <row r="749" spans="2:11">
      <c r="B749" s="75">
        <v>747</v>
      </c>
      <c r="C749" s="76" t="e">
        <f t="shared" si="44"/>
        <v>#N/A</v>
      </c>
      <c r="D749" s="76" t="e">
        <f t="shared" si="45"/>
        <v>#N/A</v>
      </c>
      <c r="E749" s="77" t="e">
        <f t="shared" si="46"/>
        <v>#N/A</v>
      </c>
      <c r="F749" s="81"/>
      <c r="H749" s="61"/>
      <c r="I749" s="60" t="e">
        <f t="shared" si="47"/>
        <v>#REF!</v>
      </c>
      <c r="J749" s="60" t="e">
        <f>#REF!</f>
        <v>#REF!</v>
      </c>
      <c r="K749" s="53" t="e">
        <f>IF(OR(#REF!="管理者",#REF!="サービス管理責任者"),0,#REF!)</f>
        <v>#REF!</v>
      </c>
    </row>
    <row r="750" spans="2:11">
      <c r="B750" s="75">
        <v>748</v>
      </c>
      <c r="C750" s="76" t="e">
        <f t="shared" si="44"/>
        <v>#N/A</v>
      </c>
      <c r="D750" s="76" t="e">
        <f t="shared" si="45"/>
        <v>#N/A</v>
      </c>
      <c r="E750" s="77" t="e">
        <f t="shared" si="46"/>
        <v>#N/A</v>
      </c>
      <c r="F750" s="81"/>
      <c r="H750" s="61"/>
      <c r="I750" s="60" t="e">
        <f t="shared" si="47"/>
        <v>#REF!</v>
      </c>
      <c r="J750" s="60" t="e">
        <f>#REF!</f>
        <v>#REF!</v>
      </c>
      <c r="K750" s="53" t="e">
        <f>IF(OR(#REF!="管理者",#REF!="サービス管理責任者"),0,#REF!)</f>
        <v>#REF!</v>
      </c>
    </row>
    <row r="751" spans="2:11">
      <c r="B751" s="75">
        <v>749</v>
      </c>
      <c r="C751" s="76" t="e">
        <f t="shared" si="44"/>
        <v>#N/A</v>
      </c>
      <c r="D751" s="76" t="e">
        <f t="shared" si="45"/>
        <v>#N/A</v>
      </c>
      <c r="E751" s="77" t="e">
        <f t="shared" si="46"/>
        <v>#N/A</v>
      </c>
      <c r="F751" s="81"/>
      <c r="H751" s="61"/>
      <c r="I751" s="60" t="e">
        <f t="shared" si="47"/>
        <v>#REF!</v>
      </c>
      <c r="J751" s="60" t="e">
        <f>#REF!</f>
        <v>#REF!</v>
      </c>
      <c r="K751" s="53" t="e">
        <f>IF(OR(#REF!="管理者",#REF!="サービス管理責任者"),0,#REF!)</f>
        <v>#REF!</v>
      </c>
    </row>
    <row r="752" spans="2:11">
      <c r="B752" s="75">
        <v>750</v>
      </c>
      <c r="C752" s="76" t="e">
        <f t="shared" si="44"/>
        <v>#N/A</v>
      </c>
      <c r="D752" s="76" t="e">
        <f t="shared" si="45"/>
        <v>#N/A</v>
      </c>
      <c r="E752" s="77" t="e">
        <f t="shared" si="46"/>
        <v>#N/A</v>
      </c>
      <c r="F752" s="81"/>
      <c r="H752" s="61"/>
      <c r="I752" s="60" t="e">
        <f t="shared" si="47"/>
        <v>#REF!</v>
      </c>
      <c r="J752" s="60" t="e">
        <f>#REF!</f>
        <v>#REF!</v>
      </c>
      <c r="K752" s="53" t="e">
        <f>IF(OR(#REF!="管理者",#REF!="サービス管理責任者"),0,#REF!)</f>
        <v>#REF!</v>
      </c>
    </row>
    <row r="753" spans="2:11">
      <c r="B753" s="75">
        <v>751</v>
      </c>
      <c r="C753" s="76" t="e">
        <f t="shared" si="44"/>
        <v>#N/A</v>
      </c>
      <c r="D753" s="76" t="e">
        <f t="shared" si="45"/>
        <v>#N/A</v>
      </c>
      <c r="E753" s="77" t="e">
        <f t="shared" si="46"/>
        <v>#N/A</v>
      </c>
      <c r="F753" s="81"/>
      <c r="H753" s="61"/>
      <c r="I753" s="60" t="e">
        <f t="shared" si="47"/>
        <v>#REF!</v>
      </c>
      <c r="J753" s="60" t="e">
        <f>#REF!</f>
        <v>#REF!</v>
      </c>
      <c r="K753" s="53" t="e">
        <f>IF(OR(#REF!="管理者",#REF!="サービス管理責任者"),0,#REF!)</f>
        <v>#REF!</v>
      </c>
    </row>
    <row r="754" spans="2:11">
      <c r="B754" s="75">
        <v>752</v>
      </c>
      <c r="C754" s="76" t="e">
        <f t="shared" si="44"/>
        <v>#N/A</v>
      </c>
      <c r="D754" s="76" t="e">
        <f t="shared" si="45"/>
        <v>#N/A</v>
      </c>
      <c r="E754" s="77" t="e">
        <f t="shared" si="46"/>
        <v>#N/A</v>
      </c>
      <c r="F754" s="81"/>
      <c r="H754" s="61"/>
      <c r="I754" s="60" t="e">
        <f t="shared" si="47"/>
        <v>#REF!</v>
      </c>
      <c r="J754" s="60" t="e">
        <f>#REF!</f>
        <v>#REF!</v>
      </c>
      <c r="K754" s="53" t="e">
        <f>IF(OR(#REF!="管理者",#REF!="サービス管理責任者"),0,#REF!)</f>
        <v>#REF!</v>
      </c>
    </row>
    <row r="755" spans="2:11">
      <c r="B755" s="75">
        <v>753</v>
      </c>
      <c r="C755" s="76" t="e">
        <f t="shared" si="44"/>
        <v>#N/A</v>
      </c>
      <c r="D755" s="76" t="e">
        <f t="shared" si="45"/>
        <v>#N/A</v>
      </c>
      <c r="E755" s="77" t="e">
        <f t="shared" si="46"/>
        <v>#N/A</v>
      </c>
      <c r="F755" s="81"/>
      <c r="H755" s="61"/>
      <c r="I755" s="60" t="e">
        <f t="shared" si="47"/>
        <v>#REF!</v>
      </c>
      <c r="J755" s="60" t="e">
        <f>#REF!</f>
        <v>#REF!</v>
      </c>
      <c r="K755" s="53" t="e">
        <f>IF(OR(#REF!="管理者",#REF!="サービス管理責任者"),0,#REF!)</f>
        <v>#REF!</v>
      </c>
    </row>
    <row r="756" spans="2:11">
      <c r="B756" s="75">
        <v>754</v>
      </c>
      <c r="C756" s="76" t="e">
        <f t="shared" si="44"/>
        <v>#N/A</v>
      </c>
      <c r="D756" s="76" t="e">
        <f t="shared" si="45"/>
        <v>#N/A</v>
      </c>
      <c r="E756" s="77" t="e">
        <f t="shared" si="46"/>
        <v>#N/A</v>
      </c>
      <c r="F756" s="81"/>
      <c r="H756" s="61"/>
      <c r="I756" s="60" t="e">
        <f t="shared" si="47"/>
        <v>#REF!</v>
      </c>
      <c r="J756" s="60" t="e">
        <f>#REF!</f>
        <v>#REF!</v>
      </c>
      <c r="K756" s="53" t="e">
        <f>IF(OR(#REF!="管理者",#REF!="サービス管理責任者"),0,#REF!)</f>
        <v>#REF!</v>
      </c>
    </row>
    <row r="757" spans="2:11">
      <c r="B757" s="75">
        <v>755</v>
      </c>
      <c r="C757" s="76" t="e">
        <f t="shared" si="44"/>
        <v>#N/A</v>
      </c>
      <c r="D757" s="76" t="e">
        <f t="shared" si="45"/>
        <v>#N/A</v>
      </c>
      <c r="E757" s="77" t="e">
        <f t="shared" si="46"/>
        <v>#N/A</v>
      </c>
      <c r="F757" s="81"/>
      <c r="H757" s="61"/>
      <c r="I757" s="60" t="e">
        <f t="shared" si="47"/>
        <v>#REF!</v>
      </c>
      <c r="J757" s="60" t="e">
        <f>#REF!</f>
        <v>#REF!</v>
      </c>
      <c r="K757" s="53" t="e">
        <f>IF(OR(#REF!="管理者",#REF!="サービス管理責任者"),0,#REF!)</f>
        <v>#REF!</v>
      </c>
    </row>
    <row r="758" spans="2:11">
      <c r="B758" s="75">
        <v>756</v>
      </c>
      <c r="C758" s="76" t="e">
        <f t="shared" si="44"/>
        <v>#N/A</v>
      </c>
      <c r="D758" s="76" t="e">
        <f t="shared" si="45"/>
        <v>#N/A</v>
      </c>
      <c r="E758" s="77" t="e">
        <f t="shared" si="46"/>
        <v>#N/A</v>
      </c>
      <c r="F758" s="81"/>
      <c r="H758" s="61"/>
      <c r="I758" s="60" t="e">
        <f t="shared" si="47"/>
        <v>#REF!</v>
      </c>
      <c r="J758" s="60" t="e">
        <f>#REF!</f>
        <v>#REF!</v>
      </c>
      <c r="K758" s="53" t="e">
        <f>IF(OR(#REF!="管理者",#REF!="サービス管理責任者"),0,#REF!)</f>
        <v>#REF!</v>
      </c>
    </row>
    <row r="759" spans="2:11">
      <c r="B759" s="75">
        <v>757</v>
      </c>
      <c r="C759" s="76" t="e">
        <f t="shared" si="44"/>
        <v>#N/A</v>
      </c>
      <c r="D759" s="76" t="e">
        <f t="shared" si="45"/>
        <v>#N/A</v>
      </c>
      <c r="E759" s="77" t="e">
        <f t="shared" si="46"/>
        <v>#N/A</v>
      </c>
      <c r="F759" s="81"/>
      <c r="H759" s="61"/>
      <c r="I759" s="60" t="e">
        <f t="shared" si="47"/>
        <v>#REF!</v>
      </c>
      <c r="J759" s="60" t="e">
        <f>#REF!</f>
        <v>#REF!</v>
      </c>
      <c r="K759" s="53" t="e">
        <f>IF(OR(#REF!="管理者",#REF!="サービス管理責任者"),0,#REF!)</f>
        <v>#REF!</v>
      </c>
    </row>
    <row r="760" spans="2:11">
      <c r="B760" s="75">
        <v>758</v>
      </c>
      <c r="C760" s="76" t="e">
        <f t="shared" si="44"/>
        <v>#N/A</v>
      </c>
      <c r="D760" s="76" t="e">
        <f t="shared" si="45"/>
        <v>#N/A</v>
      </c>
      <c r="E760" s="77" t="e">
        <f t="shared" si="46"/>
        <v>#N/A</v>
      </c>
      <c r="F760" s="81"/>
      <c r="H760" s="61"/>
      <c r="I760" s="60" t="e">
        <f t="shared" si="47"/>
        <v>#REF!</v>
      </c>
      <c r="J760" s="60" t="e">
        <f>#REF!</f>
        <v>#REF!</v>
      </c>
      <c r="K760" s="53" t="e">
        <f>IF(OR(#REF!="管理者",#REF!="サービス管理責任者"),0,#REF!)</f>
        <v>#REF!</v>
      </c>
    </row>
    <row r="761" spans="2:11">
      <c r="B761" s="75">
        <v>759</v>
      </c>
      <c r="C761" s="76" t="e">
        <f t="shared" si="44"/>
        <v>#N/A</v>
      </c>
      <c r="D761" s="76" t="e">
        <f t="shared" si="45"/>
        <v>#N/A</v>
      </c>
      <c r="E761" s="77" t="e">
        <f t="shared" si="46"/>
        <v>#N/A</v>
      </c>
      <c r="F761" s="81"/>
      <c r="H761" s="61"/>
      <c r="I761" s="60" t="e">
        <f t="shared" si="47"/>
        <v>#REF!</v>
      </c>
      <c r="J761" s="60" t="e">
        <f>#REF!</f>
        <v>#REF!</v>
      </c>
      <c r="K761" s="53" t="e">
        <f>IF(OR(#REF!="管理者",#REF!="サービス管理責任者"),0,#REF!)</f>
        <v>#REF!</v>
      </c>
    </row>
    <row r="762" spans="2:11">
      <c r="B762" s="75">
        <v>760</v>
      </c>
      <c r="C762" s="76" t="e">
        <f t="shared" si="44"/>
        <v>#N/A</v>
      </c>
      <c r="D762" s="76" t="e">
        <f t="shared" si="45"/>
        <v>#N/A</v>
      </c>
      <c r="E762" s="77" t="e">
        <f t="shared" si="46"/>
        <v>#N/A</v>
      </c>
      <c r="F762" s="81"/>
      <c r="H762" s="61"/>
      <c r="I762" s="60" t="e">
        <f t="shared" si="47"/>
        <v>#REF!</v>
      </c>
      <c r="J762" s="60" t="e">
        <f>#REF!</f>
        <v>#REF!</v>
      </c>
      <c r="K762" s="53" t="e">
        <f>IF(OR(#REF!="管理者",#REF!="サービス管理責任者"),0,#REF!)</f>
        <v>#REF!</v>
      </c>
    </row>
    <row r="763" spans="2:11">
      <c r="B763" s="75">
        <v>761</v>
      </c>
      <c r="C763" s="76" t="e">
        <f t="shared" si="44"/>
        <v>#N/A</v>
      </c>
      <c r="D763" s="76" t="e">
        <f t="shared" si="45"/>
        <v>#N/A</v>
      </c>
      <c r="E763" s="77" t="e">
        <f t="shared" si="46"/>
        <v>#N/A</v>
      </c>
      <c r="F763" s="81"/>
      <c r="H763" s="61"/>
      <c r="I763" s="60" t="e">
        <f t="shared" si="47"/>
        <v>#REF!</v>
      </c>
      <c r="J763" s="60" t="e">
        <f>#REF!</f>
        <v>#REF!</v>
      </c>
      <c r="K763" s="53" t="e">
        <f>IF(OR(#REF!="管理者",#REF!="サービス管理責任者"),0,#REF!)</f>
        <v>#REF!</v>
      </c>
    </row>
    <row r="764" spans="2:11">
      <c r="B764" s="75">
        <v>762</v>
      </c>
      <c r="C764" s="76" t="e">
        <f t="shared" si="44"/>
        <v>#N/A</v>
      </c>
      <c r="D764" s="76" t="e">
        <f t="shared" si="45"/>
        <v>#N/A</v>
      </c>
      <c r="E764" s="77" t="e">
        <f t="shared" si="46"/>
        <v>#N/A</v>
      </c>
      <c r="F764" s="81"/>
      <c r="H764" s="61"/>
      <c r="I764" s="60" t="e">
        <f t="shared" si="47"/>
        <v>#REF!</v>
      </c>
      <c r="J764" s="60" t="e">
        <f>#REF!</f>
        <v>#REF!</v>
      </c>
      <c r="K764" s="53" t="e">
        <f>IF(OR(#REF!="管理者",#REF!="サービス管理責任者"),0,#REF!)</f>
        <v>#REF!</v>
      </c>
    </row>
    <row r="765" spans="2:11">
      <c r="B765" s="75">
        <v>763</v>
      </c>
      <c r="C765" s="76" t="e">
        <f t="shared" si="44"/>
        <v>#N/A</v>
      </c>
      <c r="D765" s="76" t="e">
        <f t="shared" si="45"/>
        <v>#N/A</v>
      </c>
      <c r="E765" s="77" t="e">
        <f t="shared" si="46"/>
        <v>#N/A</v>
      </c>
      <c r="F765" s="81"/>
      <c r="H765" s="61"/>
      <c r="I765" s="60" t="e">
        <f t="shared" si="47"/>
        <v>#REF!</v>
      </c>
      <c r="J765" s="60" t="e">
        <f>#REF!</f>
        <v>#REF!</v>
      </c>
      <c r="K765" s="53" t="e">
        <f>IF(OR(#REF!="管理者",#REF!="サービス管理責任者"),0,#REF!)</f>
        <v>#REF!</v>
      </c>
    </row>
    <row r="766" spans="2:11">
      <c r="B766" s="75">
        <v>764</v>
      </c>
      <c r="C766" s="76" t="e">
        <f t="shared" si="44"/>
        <v>#N/A</v>
      </c>
      <c r="D766" s="76" t="e">
        <f t="shared" si="45"/>
        <v>#N/A</v>
      </c>
      <c r="E766" s="77" t="e">
        <f t="shared" si="46"/>
        <v>#N/A</v>
      </c>
      <c r="F766" s="81"/>
      <c r="H766" s="61"/>
      <c r="I766" s="60" t="e">
        <f t="shared" si="47"/>
        <v>#REF!</v>
      </c>
      <c r="J766" s="60" t="e">
        <f>#REF!</f>
        <v>#REF!</v>
      </c>
      <c r="K766" s="53" t="e">
        <f>IF(OR(#REF!="管理者",#REF!="サービス管理責任者"),0,#REF!)</f>
        <v>#REF!</v>
      </c>
    </row>
    <row r="767" spans="2:11">
      <c r="B767" s="75">
        <v>765</v>
      </c>
      <c r="C767" s="76" t="e">
        <f t="shared" si="44"/>
        <v>#N/A</v>
      </c>
      <c r="D767" s="76" t="e">
        <f t="shared" si="45"/>
        <v>#N/A</v>
      </c>
      <c r="E767" s="77" t="e">
        <f t="shared" si="46"/>
        <v>#N/A</v>
      </c>
      <c r="F767" s="81"/>
      <c r="H767" s="61"/>
      <c r="I767" s="60" t="e">
        <f t="shared" si="47"/>
        <v>#REF!</v>
      </c>
      <c r="J767" s="60" t="e">
        <f>#REF!</f>
        <v>#REF!</v>
      </c>
      <c r="K767" s="53" t="e">
        <f>IF(OR(#REF!="管理者",#REF!="サービス管理責任者"),0,#REF!)</f>
        <v>#REF!</v>
      </c>
    </row>
    <row r="768" spans="2:11">
      <c r="B768" s="75">
        <v>766</v>
      </c>
      <c r="C768" s="76" t="e">
        <f t="shared" si="44"/>
        <v>#N/A</v>
      </c>
      <c r="D768" s="76" t="e">
        <f t="shared" si="45"/>
        <v>#N/A</v>
      </c>
      <c r="E768" s="77" t="e">
        <f t="shared" si="46"/>
        <v>#N/A</v>
      </c>
      <c r="F768" s="81"/>
      <c r="H768" s="61"/>
      <c r="I768" s="60" t="e">
        <f t="shared" si="47"/>
        <v>#REF!</v>
      </c>
      <c r="J768" s="60" t="e">
        <f>#REF!</f>
        <v>#REF!</v>
      </c>
      <c r="K768" s="53" t="e">
        <f>IF(OR(#REF!="管理者",#REF!="サービス管理責任者"),0,#REF!)</f>
        <v>#REF!</v>
      </c>
    </row>
    <row r="769" spans="2:11">
      <c r="B769" s="75">
        <v>767</v>
      </c>
      <c r="C769" s="76" t="e">
        <f t="shared" si="44"/>
        <v>#N/A</v>
      </c>
      <c r="D769" s="76" t="e">
        <f t="shared" si="45"/>
        <v>#N/A</v>
      </c>
      <c r="E769" s="77" t="e">
        <f t="shared" si="46"/>
        <v>#N/A</v>
      </c>
      <c r="F769" s="81"/>
      <c r="H769" s="61"/>
      <c r="I769" s="60" t="e">
        <f t="shared" si="47"/>
        <v>#REF!</v>
      </c>
      <c r="J769" s="60" t="e">
        <f>#REF!</f>
        <v>#REF!</v>
      </c>
      <c r="K769" s="53" t="e">
        <f>IF(OR(#REF!="管理者",#REF!="サービス管理責任者"),0,#REF!)</f>
        <v>#REF!</v>
      </c>
    </row>
    <row r="770" spans="2:11">
      <c r="B770" s="75">
        <v>768</v>
      </c>
      <c r="C770" s="76" t="e">
        <f t="shared" si="44"/>
        <v>#N/A</v>
      </c>
      <c r="D770" s="76" t="e">
        <f t="shared" si="45"/>
        <v>#N/A</v>
      </c>
      <c r="E770" s="77" t="e">
        <f t="shared" si="46"/>
        <v>#N/A</v>
      </c>
      <c r="F770" s="81"/>
      <c r="H770" s="61"/>
      <c r="I770" s="60" t="e">
        <f t="shared" si="47"/>
        <v>#REF!</v>
      </c>
      <c r="J770" s="60" t="e">
        <f>#REF!</f>
        <v>#REF!</v>
      </c>
      <c r="K770" s="53" t="e">
        <f>IF(OR(#REF!="管理者",#REF!="サービス管理責任者"),0,#REF!)</f>
        <v>#REF!</v>
      </c>
    </row>
    <row r="771" spans="2:11">
      <c r="B771" s="75">
        <v>769</v>
      </c>
      <c r="C771" s="76" t="e">
        <f t="shared" ref="C771:C834" si="48">VLOOKUP(B771,$I:$K,2,FALSE)</f>
        <v>#N/A</v>
      </c>
      <c r="D771" s="76" t="e">
        <f t="shared" ref="D771:D834" si="49">VLOOKUP(B771,$I:$K,3,FALSE)</f>
        <v>#N/A</v>
      </c>
      <c r="E771" s="77" t="e">
        <f t="shared" si="46"/>
        <v>#N/A</v>
      </c>
      <c r="F771" s="81"/>
      <c r="H771" s="61"/>
      <c r="I771" s="60" t="e">
        <f t="shared" si="47"/>
        <v>#REF!</v>
      </c>
      <c r="J771" s="60" t="e">
        <f>#REF!</f>
        <v>#REF!</v>
      </c>
      <c r="K771" s="53" t="e">
        <f>IF(OR(#REF!="管理者",#REF!="サービス管理責任者"),0,#REF!)</f>
        <v>#REF!</v>
      </c>
    </row>
    <row r="772" spans="2:11">
      <c r="B772" s="75">
        <v>770</v>
      </c>
      <c r="C772" s="76" t="e">
        <f t="shared" si="48"/>
        <v>#N/A</v>
      </c>
      <c r="D772" s="76" t="e">
        <f t="shared" si="49"/>
        <v>#N/A</v>
      </c>
      <c r="E772" s="77" t="e">
        <f t="shared" ref="E772:E835" si="50">SUMIF($C:$C,C772,$D:$D)</f>
        <v>#N/A</v>
      </c>
      <c r="F772" s="81"/>
      <c r="H772" s="61"/>
      <c r="I772" s="60" t="e">
        <f t="shared" si="47"/>
        <v>#REF!</v>
      </c>
      <c r="J772" s="60" t="e">
        <f>#REF!</f>
        <v>#REF!</v>
      </c>
      <c r="K772" s="53" t="e">
        <f>IF(OR(#REF!="管理者",#REF!="サービス管理責任者"),0,#REF!)</f>
        <v>#REF!</v>
      </c>
    </row>
    <row r="773" spans="2:11">
      <c r="B773" s="75">
        <v>771</v>
      </c>
      <c r="C773" s="76" t="e">
        <f t="shared" si="48"/>
        <v>#N/A</v>
      </c>
      <c r="D773" s="76" t="e">
        <f t="shared" si="49"/>
        <v>#N/A</v>
      </c>
      <c r="E773" s="77" t="e">
        <f t="shared" si="50"/>
        <v>#N/A</v>
      </c>
      <c r="F773" s="81"/>
      <c r="H773" s="61"/>
      <c r="I773" s="60" t="e">
        <f t="shared" ref="I773:I836" si="51">IF(J773=0,I772,I772+1)</f>
        <v>#REF!</v>
      </c>
      <c r="J773" s="60" t="e">
        <f>#REF!</f>
        <v>#REF!</v>
      </c>
      <c r="K773" s="53" t="e">
        <f>IF(OR(#REF!="管理者",#REF!="サービス管理責任者"),0,#REF!)</f>
        <v>#REF!</v>
      </c>
    </row>
    <row r="774" spans="2:11">
      <c r="B774" s="75">
        <v>772</v>
      </c>
      <c r="C774" s="76" t="e">
        <f t="shared" si="48"/>
        <v>#N/A</v>
      </c>
      <c r="D774" s="76" t="e">
        <f t="shared" si="49"/>
        <v>#N/A</v>
      </c>
      <c r="E774" s="77" t="e">
        <f t="shared" si="50"/>
        <v>#N/A</v>
      </c>
      <c r="F774" s="81"/>
      <c r="H774" s="61"/>
      <c r="I774" s="60" t="e">
        <f t="shared" si="51"/>
        <v>#REF!</v>
      </c>
      <c r="J774" s="60" t="e">
        <f>#REF!</f>
        <v>#REF!</v>
      </c>
      <c r="K774" s="53" t="e">
        <f>IF(OR(#REF!="管理者",#REF!="サービス管理責任者"),0,#REF!)</f>
        <v>#REF!</v>
      </c>
    </row>
    <row r="775" spans="2:11">
      <c r="B775" s="75">
        <v>773</v>
      </c>
      <c r="C775" s="76" t="e">
        <f t="shared" si="48"/>
        <v>#N/A</v>
      </c>
      <c r="D775" s="76" t="e">
        <f t="shared" si="49"/>
        <v>#N/A</v>
      </c>
      <c r="E775" s="77" t="e">
        <f t="shared" si="50"/>
        <v>#N/A</v>
      </c>
      <c r="F775" s="81"/>
      <c r="H775" s="61"/>
      <c r="I775" s="60" t="e">
        <f t="shared" si="51"/>
        <v>#REF!</v>
      </c>
      <c r="J775" s="60" t="e">
        <f>#REF!</f>
        <v>#REF!</v>
      </c>
      <c r="K775" s="53" t="e">
        <f>IF(OR(#REF!="管理者",#REF!="サービス管理責任者"),0,#REF!)</f>
        <v>#REF!</v>
      </c>
    </row>
    <row r="776" spans="2:11">
      <c r="B776" s="75">
        <v>774</v>
      </c>
      <c r="C776" s="76" t="e">
        <f t="shared" si="48"/>
        <v>#N/A</v>
      </c>
      <c r="D776" s="76" t="e">
        <f t="shared" si="49"/>
        <v>#N/A</v>
      </c>
      <c r="E776" s="77" t="e">
        <f t="shared" si="50"/>
        <v>#N/A</v>
      </c>
      <c r="F776" s="81"/>
      <c r="H776" s="61"/>
      <c r="I776" s="60" t="e">
        <f t="shared" si="51"/>
        <v>#REF!</v>
      </c>
      <c r="J776" s="60" t="e">
        <f>#REF!</f>
        <v>#REF!</v>
      </c>
      <c r="K776" s="53" t="e">
        <f>IF(OR(#REF!="管理者",#REF!="サービス管理責任者"),0,#REF!)</f>
        <v>#REF!</v>
      </c>
    </row>
    <row r="777" spans="2:11">
      <c r="B777" s="75">
        <v>775</v>
      </c>
      <c r="C777" s="76" t="e">
        <f t="shared" si="48"/>
        <v>#N/A</v>
      </c>
      <c r="D777" s="76" t="e">
        <f t="shared" si="49"/>
        <v>#N/A</v>
      </c>
      <c r="E777" s="77" t="e">
        <f t="shared" si="50"/>
        <v>#N/A</v>
      </c>
      <c r="F777" s="81"/>
      <c r="H777" s="61"/>
      <c r="I777" s="60" t="e">
        <f t="shared" si="51"/>
        <v>#REF!</v>
      </c>
      <c r="J777" s="60" t="e">
        <f>#REF!</f>
        <v>#REF!</v>
      </c>
      <c r="K777" s="53" t="e">
        <f>IF(OR(#REF!="管理者",#REF!="サービス管理責任者"),0,#REF!)</f>
        <v>#REF!</v>
      </c>
    </row>
    <row r="778" spans="2:11">
      <c r="B778" s="75">
        <v>776</v>
      </c>
      <c r="C778" s="76" t="e">
        <f t="shared" si="48"/>
        <v>#N/A</v>
      </c>
      <c r="D778" s="76" t="e">
        <f t="shared" si="49"/>
        <v>#N/A</v>
      </c>
      <c r="E778" s="77" t="e">
        <f t="shared" si="50"/>
        <v>#N/A</v>
      </c>
      <c r="F778" s="81"/>
      <c r="H778" s="61"/>
      <c r="I778" s="60" t="e">
        <f t="shared" si="51"/>
        <v>#REF!</v>
      </c>
      <c r="J778" s="60" t="e">
        <f>#REF!</f>
        <v>#REF!</v>
      </c>
      <c r="K778" s="53" t="e">
        <f>IF(OR(#REF!="管理者",#REF!="サービス管理責任者"),0,#REF!)</f>
        <v>#REF!</v>
      </c>
    </row>
    <row r="779" spans="2:11">
      <c r="B779" s="75">
        <v>777</v>
      </c>
      <c r="C779" s="76" t="e">
        <f t="shared" si="48"/>
        <v>#N/A</v>
      </c>
      <c r="D779" s="76" t="e">
        <f t="shared" si="49"/>
        <v>#N/A</v>
      </c>
      <c r="E779" s="77" t="e">
        <f t="shared" si="50"/>
        <v>#N/A</v>
      </c>
      <c r="F779" s="81"/>
      <c r="H779" s="61"/>
      <c r="I779" s="60" t="e">
        <f t="shared" si="51"/>
        <v>#REF!</v>
      </c>
      <c r="J779" s="60" t="e">
        <f>#REF!</f>
        <v>#REF!</v>
      </c>
      <c r="K779" s="53" t="e">
        <f>IF(OR(#REF!="管理者",#REF!="サービス管理責任者"),0,#REF!)</f>
        <v>#REF!</v>
      </c>
    </row>
    <row r="780" spans="2:11">
      <c r="B780" s="75">
        <v>778</v>
      </c>
      <c r="C780" s="76" t="e">
        <f t="shared" si="48"/>
        <v>#N/A</v>
      </c>
      <c r="D780" s="76" t="e">
        <f t="shared" si="49"/>
        <v>#N/A</v>
      </c>
      <c r="E780" s="77" t="e">
        <f t="shared" si="50"/>
        <v>#N/A</v>
      </c>
      <c r="F780" s="81"/>
      <c r="H780" s="61"/>
      <c r="I780" s="60" t="e">
        <f t="shared" si="51"/>
        <v>#REF!</v>
      </c>
      <c r="J780" s="60" t="e">
        <f>#REF!</f>
        <v>#REF!</v>
      </c>
      <c r="K780" s="53" t="e">
        <f>IF(OR(#REF!="管理者",#REF!="サービス管理責任者"),0,#REF!)</f>
        <v>#REF!</v>
      </c>
    </row>
    <row r="781" spans="2:11">
      <c r="B781" s="75">
        <v>779</v>
      </c>
      <c r="C781" s="76" t="e">
        <f t="shared" si="48"/>
        <v>#N/A</v>
      </c>
      <c r="D781" s="76" t="e">
        <f t="shared" si="49"/>
        <v>#N/A</v>
      </c>
      <c r="E781" s="77" t="e">
        <f t="shared" si="50"/>
        <v>#N/A</v>
      </c>
      <c r="F781" s="81"/>
      <c r="H781" s="61"/>
      <c r="I781" s="60" t="e">
        <f t="shared" si="51"/>
        <v>#REF!</v>
      </c>
      <c r="J781" s="60" t="e">
        <f>#REF!</f>
        <v>#REF!</v>
      </c>
      <c r="K781" s="53" t="e">
        <f>IF(OR(#REF!="管理者",#REF!="サービス管理責任者"),0,#REF!)</f>
        <v>#REF!</v>
      </c>
    </row>
    <row r="782" spans="2:11">
      <c r="B782" s="75">
        <v>780</v>
      </c>
      <c r="C782" s="76" t="e">
        <f t="shared" si="48"/>
        <v>#N/A</v>
      </c>
      <c r="D782" s="76" t="e">
        <f t="shared" si="49"/>
        <v>#N/A</v>
      </c>
      <c r="E782" s="77" t="e">
        <f t="shared" si="50"/>
        <v>#N/A</v>
      </c>
      <c r="F782" s="81"/>
      <c r="H782" s="61"/>
      <c r="I782" s="60" t="e">
        <f t="shared" si="51"/>
        <v>#REF!</v>
      </c>
      <c r="J782" s="60" t="e">
        <f>#REF!</f>
        <v>#REF!</v>
      </c>
      <c r="K782" s="53" t="e">
        <f>IF(OR(#REF!="管理者",#REF!="サービス管理責任者"),0,#REF!)</f>
        <v>#REF!</v>
      </c>
    </row>
    <row r="783" spans="2:11">
      <c r="B783" s="75">
        <v>781</v>
      </c>
      <c r="C783" s="76" t="e">
        <f t="shared" si="48"/>
        <v>#N/A</v>
      </c>
      <c r="D783" s="76" t="e">
        <f t="shared" si="49"/>
        <v>#N/A</v>
      </c>
      <c r="E783" s="77" t="e">
        <f t="shared" si="50"/>
        <v>#N/A</v>
      </c>
      <c r="F783" s="81"/>
      <c r="H783" s="61"/>
      <c r="I783" s="60" t="e">
        <f t="shared" si="51"/>
        <v>#REF!</v>
      </c>
      <c r="J783" s="60" t="e">
        <f>#REF!</f>
        <v>#REF!</v>
      </c>
      <c r="K783" s="53" t="e">
        <f>IF(OR(#REF!="管理者",#REF!="サービス管理責任者"),0,#REF!)</f>
        <v>#REF!</v>
      </c>
    </row>
    <row r="784" spans="2:11">
      <c r="B784" s="75">
        <v>782</v>
      </c>
      <c r="C784" s="76" t="e">
        <f t="shared" si="48"/>
        <v>#N/A</v>
      </c>
      <c r="D784" s="76" t="e">
        <f t="shared" si="49"/>
        <v>#N/A</v>
      </c>
      <c r="E784" s="77" t="e">
        <f t="shared" si="50"/>
        <v>#N/A</v>
      </c>
      <c r="F784" s="81"/>
      <c r="H784" s="61"/>
      <c r="I784" s="60" t="e">
        <f t="shared" si="51"/>
        <v>#REF!</v>
      </c>
      <c r="J784" s="60" t="e">
        <f>#REF!</f>
        <v>#REF!</v>
      </c>
      <c r="K784" s="53" t="e">
        <f>IF(OR(#REF!="管理者",#REF!="サービス管理責任者"),0,#REF!)</f>
        <v>#REF!</v>
      </c>
    </row>
    <row r="785" spans="2:11">
      <c r="B785" s="75">
        <v>783</v>
      </c>
      <c r="C785" s="76" t="e">
        <f t="shared" si="48"/>
        <v>#N/A</v>
      </c>
      <c r="D785" s="76" t="e">
        <f t="shared" si="49"/>
        <v>#N/A</v>
      </c>
      <c r="E785" s="77" t="e">
        <f t="shared" si="50"/>
        <v>#N/A</v>
      </c>
      <c r="F785" s="81"/>
      <c r="H785" s="61"/>
      <c r="I785" s="60" t="e">
        <f t="shared" si="51"/>
        <v>#REF!</v>
      </c>
      <c r="J785" s="60" t="e">
        <f>#REF!</f>
        <v>#REF!</v>
      </c>
      <c r="K785" s="53" t="e">
        <f>IF(OR(#REF!="管理者",#REF!="サービス管理責任者"),0,#REF!)</f>
        <v>#REF!</v>
      </c>
    </row>
    <row r="786" spans="2:11">
      <c r="B786" s="75">
        <v>784</v>
      </c>
      <c r="C786" s="76" t="e">
        <f t="shared" si="48"/>
        <v>#N/A</v>
      </c>
      <c r="D786" s="76" t="e">
        <f t="shared" si="49"/>
        <v>#N/A</v>
      </c>
      <c r="E786" s="77" t="e">
        <f t="shared" si="50"/>
        <v>#N/A</v>
      </c>
      <c r="F786" s="81"/>
      <c r="H786" s="61"/>
      <c r="I786" s="60" t="e">
        <f t="shared" si="51"/>
        <v>#REF!</v>
      </c>
      <c r="J786" s="60" t="e">
        <f>#REF!</f>
        <v>#REF!</v>
      </c>
      <c r="K786" s="53" t="e">
        <f>IF(OR(#REF!="管理者",#REF!="サービス管理責任者"),0,#REF!)</f>
        <v>#REF!</v>
      </c>
    </row>
    <row r="787" spans="2:11">
      <c r="B787" s="75">
        <v>785</v>
      </c>
      <c r="C787" s="76" t="e">
        <f t="shared" si="48"/>
        <v>#N/A</v>
      </c>
      <c r="D787" s="76" t="e">
        <f t="shared" si="49"/>
        <v>#N/A</v>
      </c>
      <c r="E787" s="77" t="e">
        <f t="shared" si="50"/>
        <v>#N/A</v>
      </c>
      <c r="F787" s="81"/>
      <c r="H787" s="61"/>
      <c r="I787" s="60" t="e">
        <f t="shared" si="51"/>
        <v>#REF!</v>
      </c>
      <c r="J787" s="60" t="e">
        <f>#REF!</f>
        <v>#REF!</v>
      </c>
      <c r="K787" s="53" t="e">
        <f>IF(OR(#REF!="管理者",#REF!="サービス管理責任者"),0,#REF!)</f>
        <v>#REF!</v>
      </c>
    </row>
    <row r="788" spans="2:11">
      <c r="B788" s="75">
        <v>786</v>
      </c>
      <c r="C788" s="76" t="e">
        <f t="shared" si="48"/>
        <v>#N/A</v>
      </c>
      <c r="D788" s="76" t="e">
        <f t="shared" si="49"/>
        <v>#N/A</v>
      </c>
      <c r="E788" s="77" t="e">
        <f t="shared" si="50"/>
        <v>#N/A</v>
      </c>
      <c r="F788" s="81"/>
      <c r="H788" s="61"/>
      <c r="I788" s="60" t="e">
        <f t="shared" si="51"/>
        <v>#REF!</v>
      </c>
      <c r="J788" s="60" t="e">
        <f>#REF!</f>
        <v>#REF!</v>
      </c>
      <c r="K788" s="53" t="e">
        <f>IF(OR(#REF!="管理者",#REF!="サービス管理責任者"),0,#REF!)</f>
        <v>#REF!</v>
      </c>
    </row>
    <row r="789" spans="2:11">
      <c r="B789" s="75">
        <v>787</v>
      </c>
      <c r="C789" s="76" t="e">
        <f t="shared" si="48"/>
        <v>#N/A</v>
      </c>
      <c r="D789" s="76" t="e">
        <f t="shared" si="49"/>
        <v>#N/A</v>
      </c>
      <c r="E789" s="77" t="e">
        <f t="shared" si="50"/>
        <v>#N/A</v>
      </c>
      <c r="F789" s="81"/>
      <c r="H789" s="61"/>
      <c r="I789" s="60" t="e">
        <f t="shared" si="51"/>
        <v>#REF!</v>
      </c>
      <c r="J789" s="60" t="e">
        <f>#REF!</f>
        <v>#REF!</v>
      </c>
      <c r="K789" s="53" t="e">
        <f>IF(OR(#REF!="管理者",#REF!="サービス管理責任者"),0,#REF!)</f>
        <v>#REF!</v>
      </c>
    </row>
    <row r="790" spans="2:11">
      <c r="B790" s="75">
        <v>788</v>
      </c>
      <c r="C790" s="76" t="e">
        <f t="shared" si="48"/>
        <v>#N/A</v>
      </c>
      <c r="D790" s="76" t="e">
        <f t="shared" si="49"/>
        <v>#N/A</v>
      </c>
      <c r="E790" s="77" t="e">
        <f t="shared" si="50"/>
        <v>#N/A</v>
      </c>
      <c r="F790" s="81"/>
      <c r="H790" s="61"/>
      <c r="I790" s="60" t="e">
        <f t="shared" si="51"/>
        <v>#REF!</v>
      </c>
      <c r="J790" s="60" t="e">
        <f>#REF!</f>
        <v>#REF!</v>
      </c>
      <c r="K790" s="53" t="e">
        <f>IF(OR(#REF!="管理者",#REF!="サービス管理責任者"),0,#REF!)</f>
        <v>#REF!</v>
      </c>
    </row>
    <row r="791" spans="2:11">
      <c r="B791" s="75">
        <v>789</v>
      </c>
      <c r="C791" s="76" t="e">
        <f t="shared" si="48"/>
        <v>#N/A</v>
      </c>
      <c r="D791" s="76" t="e">
        <f t="shared" si="49"/>
        <v>#N/A</v>
      </c>
      <c r="E791" s="77" t="e">
        <f t="shared" si="50"/>
        <v>#N/A</v>
      </c>
      <c r="F791" s="81"/>
      <c r="H791" s="61"/>
      <c r="I791" s="60" t="e">
        <f t="shared" si="51"/>
        <v>#REF!</v>
      </c>
      <c r="J791" s="60" t="e">
        <f>#REF!</f>
        <v>#REF!</v>
      </c>
      <c r="K791" s="53" t="e">
        <f>IF(OR(#REF!="管理者",#REF!="サービス管理責任者"),0,#REF!)</f>
        <v>#REF!</v>
      </c>
    </row>
    <row r="792" spans="2:11">
      <c r="B792" s="75">
        <v>790</v>
      </c>
      <c r="C792" s="76" t="e">
        <f t="shared" si="48"/>
        <v>#N/A</v>
      </c>
      <c r="D792" s="76" t="e">
        <f t="shared" si="49"/>
        <v>#N/A</v>
      </c>
      <c r="E792" s="77" t="e">
        <f t="shared" si="50"/>
        <v>#N/A</v>
      </c>
      <c r="F792" s="81"/>
      <c r="H792" s="61"/>
      <c r="I792" s="60" t="e">
        <f t="shared" si="51"/>
        <v>#REF!</v>
      </c>
      <c r="J792" s="60" t="e">
        <f>#REF!</f>
        <v>#REF!</v>
      </c>
      <c r="K792" s="53" t="e">
        <f>IF(OR(#REF!="管理者",#REF!="サービス管理責任者"),0,#REF!)</f>
        <v>#REF!</v>
      </c>
    </row>
    <row r="793" spans="2:11">
      <c r="B793" s="75">
        <v>791</v>
      </c>
      <c r="C793" s="76" t="e">
        <f t="shared" si="48"/>
        <v>#N/A</v>
      </c>
      <c r="D793" s="76" t="e">
        <f t="shared" si="49"/>
        <v>#N/A</v>
      </c>
      <c r="E793" s="77" t="e">
        <f t="shared" si="50"/>
        <v>#N/A</v>
      </c>
      <c r="F793" s="81"/>
      <c r="H793" s="61"/>
      <c r="I793" s="60" t="e">
        <f t="shared" si="51"/>
        <v>#REF!</v>
      </c>
      <c r="J793" s="60" t="e">
        <f>#REF!</f>
        <v>#REF!</v>
      </c>
      <c r="K793" s="53" t="e">
        <f>IF(OR(#REF!="管理者",#REF!="サービス管理責任者"),0,#REF!)</f>
        <v>#REF!</v>
      </c>
    </row>
    <row r="794" spans="2:11">
      <c r="B794" s="75">
        <v>792</v>
      </c>
      <c r="C794" s="76" t="e">
        <f t="shared" si="48"/>
        <v>#N/A</v>
      </c>
      <c r="D794" s="76" t="e">
        <f t="shared" si="49"/>
        <v>#N/A</v>
      </c>
      <c r="E794" s="77" t="e">
        <f t="shared" si="50"/>
        <v>#N/A</v>
      </c>
      <c r="F794" s="81"/>
      <c r="H794" s="61"/>
      <c r="I794" s="60" t="e">
        <f t="shared" si="51"/>
        <v>#REF!</v>
      </c>
      <c r="J794" s="60" t="e">
        <f>#REF!</f>
        <v>#REF!</v>
      </c>
      <c r="K794" s="53" t="e">
        <f>IF(OR(#REF!="管理者",#REF!="サービス管理責任者"),0,#REF!)</f>
        <v>#REF!</v>
      </c>
    </row>
    <row r="795" spans="2:11">
      <c r="B795" s="75">
        <v>793</v>
      </c>
      <c r="C795" s="76" t="e">
        <f t="shared" si="48"/>
        <v>#N/A</v>
      </c>
      <c r="D795" s="76" t="e">
        <f t="shared" si="49"/>
        <v>#N/A</v>
      </c>
      <c r="E795" s="77" t="e">
        <f t="shared" si="50"/>
        <v>#N/A</v>
      </c>
      <c r="F795" s="81"/>
      <c r="H795" s="61"/>
      <c r="I795" s="60" t="e">
        <f t="shared" si="51"/>
        <v>#REF!</v>
      </c>
      <c r="J795" s="60" t="e">
        <f>#REF!</f>
        <v>#REF!</v>
      </c>
      <c r="K795" s="53" t="e">
        <f>IF(OR(#REF!="管理者",#REF!="サービス管理責任者"),0,#REF!)</f>
        <v>#REF!</v>
      </c>
    </row>
    <row r="796" spans="2:11">
      <c r="B796" s="75">
        <v>794</v>
      </c>
      <c r="C796" s="76" t="e">
        <f t="shared" si="48"/>
        <v>#N/A</v>
      </c>
      <c r="D796" s="76" t="e">
        <f t="shared" si="49"/>
        <v>#N/A</v>
      </c>
      <c r="E796" s="77" t="e">
        <f t="shared" si="50"/>
        <v>#N/A</v>
      </c>
      <c r="F796" s="81"/>
      <c r="H796" s="61"/>
      <c r="I796" s="60" t="e">
        <f t="shared" si="51"/>
        <v>#REF!</v>
      </c>
      <c r="J796" s="60" t="e">
        <f>#REF!</f>
        <v>#REF!</v>
      </c>
      <c r="K796" s="53" t="e">
        <f>IF(OR(#REF!="管理者",#REF!="サービス管理責任者"),0,#REF!)</f>
        <v>#REF!</v>
      </c>
    </row>
    <row r="797" spans="2:11">
      <c r="B797" s="75">
        <v>795</v>
      </c>
      <c r="C797" s="76" t="e">
        <f t="shared" si="48"/>
        <v>#N/A</v>
      </c>
      <c r="D797" s="76" t="e">
        <f t="shared" si="49"/>
        <v>#N/A</v>
      </c>
      <c r="E797" s="77" t="e">
        <f t="shared" si="50"/>
        <v>#N/A</v>
      </c>
      <c r="F797" s="81"/>
      <c r="H797" s="61"/>
      <c r="I797" s="60" t="e">
        <f t="shared" si="51"/>
        <v>#REF!</v>
      </c>
      <c r="J797" s="60" t="e">
        <f>#REF!</f>
        <v>#REF!</v>
      </c>
      <c r="K797" s="53" t="e">
        <f>IF(OR(#REF!="管理者",#REF!="サービス管理責任者"),0,#REF!)</f>
        <v>#REF!</v>
      </c>
    </row>
    <row r="798" spans="2:11">
      <c r="B798" s="75">
        <v>796</v>
      </c>
      <c r="C798" s="76" t="e">
        <f t="shared" si="48"/>
        <v>#N/A</v>
      </c>
      <c r="D798" s="76" t="e">
        <f t="shared" si="49"/>
        <v>#N/A</v>
      </c>
      <c r="E798" s="77" t="e">
        <f t="shared" si="50"/>
        <v>#N/A</v>
      </c>
      <c r="F798" s="81"/>
      <c r="H798" s="61"/>
      <c r="I798" s="60" t="e">
        <f t="shared" si="51"/>
        <v>#REF!</v>
      </c>
      <c r="J798" s="60" t="e">
        <f>#REF!</f>
        <v>#REF!</v>
      </c>
      <c r="K798" s="53" t="e">
        <f>IF(OR(#REF!="管理者",#REF!="サービス管理責任者"),0,#REF!)</f>
        <v>#REF!</v>
      </c>
    </row>
    <row r="799" spans="2:11">
      <c r="B799" s="75">
        <v>797</v>
      </c>
      <c r="C799" s="76" t="e">
        <f t="shared" si="48"/>
        <v>#N/A</v>
      </c>
      <c r="D799" s="76" t="e">
        <f t="shared" si="49"/>
        <v>#N/A</v>
      </c>
      <c r="E799" s="77" t="e">
        <f t="shared" si="50"/>
        <v>#N/A</v>
      </c>
      <c r="F799" s="81"/>
      <c r="H799" s="61"/>
      <c r="I799" s="60" t="e">
        <f t="shared" si="51"/>
        <v>#REF!</v>
      </c>
      <c r="J799" s="60" t="e">
        <f>#REF!</f>
        <v>#REF!</v>
      </c>
      <c r="K799" s="53" t="e">
        <f>IF(OR(#REF!="管理者",#REF!="サービス管理責任者"),0,#REF!)</f>
        <v>#REF!</v>
      </c>
    </row>
    <row r="800" spans="2:11">
      <c r="B800" s="75">
        <v>798</v>
      </c>
      <c r="C800" s="76" t="e">
        <f t="shared" si="48"/>
        <v>#N/A</v>
      </c>
      <c r="D800" s="76" t="e">
        <f t="shared" si="49"/>
        <v>#N/A</v>
      </c>
      <c r="E800" s="77" t="e">
        <f t="shared" si="50"/>
        <v>#N/A</v>
      </c>
      <c r="F800" s="81"/>
      <c r="H800" s="61"/>
      <c r="I800" s="60" t="e">
        <f t="shared" si="51"/>
        <v>#REF!</v>
      </c>
      <c r="J800" s="60" t="e">
        <f>#REF!</f>
        <v>#REF!</v>
      </c>
      <c r="K800" s="53" t="e">
        <f>IF(OR(#REF!="管理者",#REF!="サービス管理責任者"),0,#REF!)</f>
        <v>#REF!</v>
      </c>
    </row>
    <row r="801" spans="2:11">
      <c r="B801" s="75">
        <v>799</v>
      </c>
      <c r="C801" s="76" t="e">
        <f t="shared" si="48"/>
        <v>#N/A</v>
      </c>
      <c r="D801" s="76" t="e">
        <f t="shared" si="49"/>
        <v>#N/A</v>
      </c>
      <c r="E801" s="77" t="e">
        <f t="shared" si="50"/>
        <v>#N/A</v>
      </c>
      <c r="F801" s="81"/>
      <c r="H801" s="61"/>
      <c r="I801" s="60" t="e">
        <f t="shared" si="51"/>
        <v>#REF!</v>
      </c>
      <c r="J801" s="60" t="e">
        <f>#REF!</f>
        <v>#REF!</v>
      </c>
      <c r="K801" s="53" t="e">
        <f>IF(OR(#REF!="管理者",#REF!="サービス管理責任者"),0,#REF!)</f>
        <v>#REF!</v>
      </c>
    </row>
    <row r="802" spans="2:11">
      <c r="B802" s="75">
        <v>800</v>
      </c>
      <c r="C802" s="76" t="e">
        <f t="shared" si="48"/>
        <v>#N/A</v>
      </c>
      <c r="D802" s="76" t="e">
        <f t="shared" si="49"/>
        <v>#N/A</v>
      </c>
      <c r="E802" s="77" t="e">
        <f t="shared" si="50"/>
        <v>#N/A</v>
      </c>
      <c r="F802" s="81"/>
      <c r="H802" s="61"/>
      <c r="I802" s="60" t="e">
        <f t="shared" si="51"/>
        <v>#REF!</v>
      </c>
      <c r="J802" s="60" t="e">
        <f>#REF!</f>
        <v>#REF!</v>
      </c>
      <c r="K802" s="53" t="e">
        <f>IF(OR(#REF!="管理者",#REF!="サービス管理責任者"),0,#REF!)</f>
        <v>#REF!</v>
      </c>
    </row>
    <row r="803" spans="2:11">
      <c r="B803" s="75">
        <v>801</v>
      </c>
      <c r="C803" s="76" t="e">
        <f t="shared" si="48"/>
        <v>#N/A</v>
      </c>
      <c r="D803" s="76" t="e">
        <f t="shared" si="49"/>
        <v>#N/A</v>
      </c>
      <c r="E803" s="77" t="e">
        <f t="shared" si="50"/>
        <v>#N/A</v>
      </c>
      <c r="F803" s="81"/>
      <c r="H803" s="61"/>
      <c r="I803" s="60" t="e">
        <f t="shared" si="51"/>
        <v>#REF!</v>
      </c>
      <c r="J803" s="60" t="e">
        <f>#REF!</f>
        <v>#REF!</v>
      </c>
      <c r="K803" s="53" t="e">
        <f>IF(OR(#REF!="管理者",#REF!="サービス管理責任者"),0,#REF!)</f>
        <v>#REF!</v>
      </c>
    </row>
    <row r="804" spans="2:11">
      <c r="B804" s="75">
        <v>802</v>
      </c>
      <c r="C804" s="76" t="e">
        <f t="shared" si="48"/>
        <v>#N/A</v>
      </c>
      <c r="D804" s="76" t="e">
        <f t="shared" si="49"/>
        <v>#N/A</v>
      </c>
      <c r="E804" s="77" t="e">
        <f t="shared" si="50"/>
        <v>#N/A</v>
      </c>
      <c r="F804" s="81"/>
      <c r="H804" s="61"/>
      <c r="I804" s="60" t="e">
        <f t="shared" si="51"/>
        <v>#REF!</v>
      </c>
      <c r="J804" s="60" t="e">
        <f>#REF!</f>
        <v>#REF!</v>
      </c>
      <c r="K804" s="53" t="e">
        <f>IF(OR(#REF!="管理者",#REF!="サービス管理責任者"),0,#REF!)</f>
        <v>#REF!</v>
      </c>
    </row>
    <row r="805" spans="2:11">
      <c r="B805" s="75">
        <v>803</v>
      </c>
      <c r="C805" s="76" t="e">
        <f t="shared" si="48"/>
        <v>#N/A</v>
      </c>
      <c r="D805" s="76" t="e">
        <f t="shared" si="49"/>
        <v>#N/A</v>
      </c>
      <c r="E805" s="77" t="e">
        <f t="shared" si="50"/>
        <v>#N/A</v>
      </c>
      <c r="F805" s="81"/>
      <c r="H805" s="61"/>
      <c r="I805" s="60" t="e">
        <f t="shared" si="51"/>
        <v>#REF!</v>
      </c>
      <c r="J805" s="60" t="e">
        <f>#REF!</f>
        <v>#REF!</v>
      </c>
      <c r="K805" s="53" t="e">
        <f>IF(OR(#REF!="管理者",#REF!="サービス管理責任者"),0,#REF!)</f>
        <v>#REF!</v>
      </c>
    </row>
    <row r="806" spans="2:11">
      <c r="B806" s="75">
        <v>804</v>
      </c>
      <c r="C806" s="76" t="e">
        <f t="shared" si="48"/>
        <v>#N/A</v>
      </c>
      <c r="D806" s="76" t="e">
        <f t="shared" si="49"/>
        <v>#N/A</v>
      </c>
      <c r="E806" s="77" t="e">
        <f t="shared" si="50"/>
        <v>#N/A</v>
      </c>
      <c r="F806" s="81"/>
      <c r="H806" s="61"/>
      <c r="I806" s="60" t="e">
        <f t="shared" si="51"/>
        <v>#REF!</v>
      </c>
      <c r="J806" s="60" t="e">
        <f>#REF!</f>
        <v>#REF!</v>
      </c>
      <c r="K806" s="53" t="e">
        <f>IF(OR(#REF!="管理者",#REF!="サービス管理責任者"),0,#REF!)</f>
        <v>#REF!</v>
      </c>
    </row>
    <row r="807" spans="2:11">
      <c r="B807" s="75">
        <v>805</v>
      </c>
      <c r="C807" s="76" t="e">
        <f t="shared" si="48"/>
        <v>#N/A</v>
      </c>
      <c r="D807" s="76" t="e">
        <f t="shared" si="49"/>
        <v>#N/A</v>
      </c>
      <c r="E807" s="77" t="e">
        <f t="shared" si="50"/>
        <v>#N/A</v>
      </c>
      <c r="F807" s="81"/>
      <c r="H807" s="61"/>
      <c r="I807" s="60" t="e">
        <f t="shared" si="51"/>
        <v>#REF!</v>
      </c>
      <c r="J807" s="60" t="e">
        <f>#REF!</f>
        <v>#REF!</v>
      </c>
      <c r="K807" s="53" t="e">
        <f>IF(OR(#REF!="管理者",#REF!="サービス管理責任者"),0,#REF!)</f>
        <v>#REF!</v>
      </c>
    </row>
    <row r="808" spans="2:11">
      <c r="B808" s="75">
        <v>806</v>
      </c>
      <c r="C808" s="76" t="e">
        <f t="shared" si="48"/>
        <v>#N/A</v>
      </c>
      <c r="D808" s="76" t="e">
        <f t="shared" si="49"/>
        <v>#N/A</v>
      </c>
      <c r="E808" s="77" t="e">
        <f t="shared" si="50"/>
        <v>#N/A</v>
      </c>
      <c r="F808" s="81"/>
      <c r="H808" s="61"/>
      <c r="I808" s="60" t="e">
        <f t="shared" si="51"/>
        <v>#REF!</v>
      </c>
      <c r="J808" s="60" t="e">
        <f>#REF!</f>
        <v>#REF!</v>
      </c>
      <c r="K808" s="53" t="e">
        <f>IF(OR(#REF!="管理者",#REF!="サービス管理責任者"),0,#REF!)</f>
        <v>#REF!</v>
      </c>
    </row>
    <row r="809" spans="2:11">
      <c r="B809" s="75">
        <v>807</v>
      </c>
      <c r="C809" s="76" t="e">
        <f t="shared" si="48"/>
        <v>#N/A</v>
      </c>
      <c r="D809" s="76" t="e">
        <f t="shared" si="49"/>
        <v>#N/A</v>
      </c>
      <c r="E809" s="77" t="e">
        <f t="shared" si="50"/>
        <v>#N/A</v>
      </c>
      <c r="F809" s="81"/>
      <c r="H809" s="61"/>
      <c r="I809" s="60" t="e">
        <f t="shared" si="51"/>
        <v>#REF!</v>
      </c>
      <c r="J809" s="60" t="e">
        <f>#REF!</f>
        <v>#REF!</v>
      </c>
      <c r="K809" s="53" t="e">
        <f>IF(OR(#REF!="管理者",#REF!="サービス管理責任者"),0,#REF!)</f>
        <v>#REF!</v>
      </c>
    </row>
    <row r="810" spans="2:11">
      <c r="B810" s="75">
        <v>808</v>
      </c>
      <c r="C810" s="76" t="e">
        <f t="shared" si="48"/>
        <v>#N/A</v>
      </c>
      <c r="D810" s="76" t="e">
        <f t="shared" si="49"/>
        <v>#N/A</v>
      </c>
      <c r="E810" s="77" t="e">
        <f t="shared" si="50"/>
        <v>#N/A</v>
      </c>
      <c r="F810" s="81"/>
      <c r="H810" s="61"/>
      <c r="I810" s="60" t="e">
        <f t="shared" si="51"/>
        <v>#REF!</v>
      </c>
      <c r="J810" s="60" t="e">
        <f>#REF!</f>
        <v>#REF!</v>
      </c>
      <c r="K810" s="53" t="e">
        <f>IF(OR(#REF!="管理者",#REF!="サービス管理責任者"),0,#REF!)</f>
        <v>#REF!</v>
      </c>
    </row>
    <row r="811" spans="2:11">
      <c r="B811" s="75">
        <v>809</v>
      </c>
      <c r="C811" s="76" t="e">
        <f t="shared" si="48"/>
        <v>#N/A</v>
      </c>
      <c r="D811" s="76" t="e">
        <f t="shared" si="49"/>
        <v>#N/A</v>
      </c>
      <c r="E811" s="77" t="e">
        <f t="shared" si="50"/>
        <v>#N/A</v>
      </c>
      <c r="F811" s="81"/>
      <c r="H811" s="61"/>
      <c r="I811" s="60" t="e">
        <f t="shared" si="51"/>
        <v>#REF!</v>
      </c>
      <c r="J811" s="60" t="e">
        <f>#REF!</f>
        <v>#REF!</v>
      </c>
      <c r="K811" s="53" t="e">
        <f>IF(OR(#REF!="管理者",#REF!="サービス管理責任者"),0,#REF!)</f>
        <v>#REF!</v>
      </c>
    </row>
    <row r="812" spans="2:11">
      <c r="B812" s="75">
        <v>810</v>
      </c>
      <c r="C812" s="76" t="e">
        <f t="shared" si="48"/>
        <v>#N/A</v>
      </c>
      <c r="D812" s="76" t="e">
        <f t="shared" si="49"/>
        <v>#N/A</v>
      </c>
      <c r="E812" s="77" t="e">
        <f t="shared" si="50"/>
        <v>#N/A</v>
      </c>
      <c r="F812" s="81"/>
      <c r="H812" s="61"/>
      <c r="I812" s="60" t="e">
        <f t="shared" si="51"/>
        <v>#REF!</v>
      </c>
      <c r="J812" s="60" t="e">
        <f>#REF!</f>
        <v>#REF!</v>
      </c>
      <c r="K812" s="53" t="e">
        <f>IF(OR(#REF!="管理者",#REF!="サービス管理責任者"),0,#REF!)</f>
        <v>#REF!</v>
      </c>
    </row>
    <row r="813" spans="2:11">
      <c r="B813" s="75">
        <v>811</v>
      </c>
      <c r="C813" s="76" t="e">
        <f t="shared" si="48"/>
        <v>#N/A</v>
      </c>
      <c r="D813" s="76" t="e">
        <f t="shared" si="49"/>
        <v>#N/A</v>
      </c>
      <c r="E813" s="77" t="e">
        <f t="shared" si="50"/>
        <v>#N/A</v>
      </c>
      <c r="F813" s="81"/>
      <c r="H813" s="61"/>
      <c r="I813" s="60" t="e">
        <f t="shared" si="51"/>
        <v>#REF!</v>
      </c>
      <c r="J813" s="60" t="e">
        <f>#REF!</f>
        <v>#REF!</v>
      </c>
      <c r="K813" s="53" t="e">
        <f>IF(OR(#REF!="管理者",#REF!="サービス管理責任者"),0,#REF!)</f>
        <v>#REF!</v>
      </c>
    </row>
    <row r="814" spans="2:11">
      <c r="B814" s="75">
        <v>812</v>
      </c>
      <c r="C814" s="76" t="e">
        <f t="shared" si="48"/>
        <v>#N/A</v>
      </c>
      <c r="D814" s="76" t="e">
        <f t="shared" si="49"/>
        <v>#N/A</v>
      </c>
      <c r="E814" s="77" t="e">
        <f t="shared" si="50"/>
        <v>#N/A</v>
      </c>
      <c r="F814" s="81"/>
      <c r="H814" s="61"/>
      <c r="I814" s="60" t="e">
        <f t="shared" si="51"/>
        <v>#REF!</v>
      </c>
      <c r="J814" s="60" t="e">
        <f>#REF!</f>
        <v>#REF!</v>
      </c>
      <c r="K814" s="53" t="e">
        <f>IF(OR(#REF!="管理者",#REF!="サービス管理責任者"),0,#REF!)</f>
        <v>#REF!</v>
      </c>
    </row>
    <row r="815" spans="2:11">
      <c r="B815" s="75">
        <v>813</v>
      </c>
      <c r="C815" s="76" t="e">
        <f t="shared" si="48"/>
        <v>#N/A</v>
      </c>
      <c r="D815" s="76" t="e">
        <f t="shared" si="49"/>
        <v>#N/A</v>
      </c>
      <c r="E815" s="77" t="e">
        <f t="shared" si="50"/>
        <v>#N/A</v>
      </c>
      <c r="F815" s="81"/>
      <c r="H815" s="61"/>
      <c r="I815" s="60" t="e">
        <f t="shared" si="51"/>
        <v>#REF!</v>
      </c>
      <c r="J815" s="60" t="e">
        <f>#REF!</f>
        <v>#REF!</v>
      </c>
      <c r="K815" s="53" t="e">
        <f>IF(OR(#REF!="管理者",#REF!="サービス管理責任者"),0,#REF!)</f>
        <v>#REF!</v>
      </c>
    </row>
    <row r="816" spans="2:11">
      <c r="B816" s="75">
        <v>814</v>
      </c>
      <c r="C816" s="76" t="e">
        <f t="shared" si="48"/>
        <v>#N/A</v>
      </c>
      <c r="D816" s="76" t="e">
        <f t="shared" si="49"/>
        <v>#N/A</v>
      </c>
      <c r="E816" s="77" t="e">
        <f t="shared" si="50"/>
        <v>#N/A</v>
      </c>
      <c r="F816" s="81"/>
      <c r="H816" s="61"/>
      <c r="I816" s="60" t="e">
        <f t="shared" si="51"/>
        <v>#REF!</v>
      </c>
      <c r="J816" s="60" t="e">
        <f>#REF!</f>
        <v>#REF!</v>
      </c>
      <c r="K816" s="53" t="e">
        <f>IF(OR(#REF!="管理者",#REF!="サービス管理責任者"),0,#REF!)</f>
        <v>#REF!</v>
      </c>
    </row>
    <row r="817" spans="2:11">
      <c r="B817" s="75">
        <v>815</v>
      </c>
      <c r="C817" s="76" t="e">
        <f t="shared" si="48"/>
        <v>#N/A</v>
      </c>
      <c r="D817" s="76" t="e">
        <f t="shared" si="49"/>
        <v>#N/A</v>
      </c>
      <c r="E817" s="77" t="e">
        <f t="shared" si="50"/>
        <v>#N/A</v>
      </c>
      <c r="F817" s="81"/>
      <c r="H817" s="61"/>
      <c r="I817" s="60" t="e">
        <f t="shared" si="51"/>
        <v>#REF!</v>
      </c>
      <c r="J817" s="60" t="e">
        <f>#REF!</f>
        <v>#REF!</v>
      </c>
      <c r="K817" s="53" t="e">
        <f>IF(OR(#REF!="管理者",#REF!="サービス管理責任者"),0,#REF!)</f>
        <v>#REF!</v>
      </c>
    </row>
    <row r="818" spans="2:11">
      <c r="B818" s="75">
        <v>816</v>
      </c>
      <c r="C818" s="76" t="e">
        <f t="shared" si="48"/>
        <v>#N/A</v>
      </c>
      <c r="D818" s="76" t="e">
        <f t="shared" si="49"/>
        <v>#N/A</v>
      </c>
      <c r="E818" s="77" t="e">
        <f t="shared" si="50"/>
        <v>#N/A</v>
      </c>
      <c r="F818" s="81"/>
      <c r="H818" s="61"/>
      <c r="I818" s="60" t="e">
        <f t="shared" si="51"/>
        <v>#REF!</v>
      </c>
      <c r="J818" s="60" t="e">
        <f>#REF!</f>
        <v>#REF!</v>
      </c>
      <c r="K818" s="53" t="e">
        <f>IF(OR(#REF!="管理者",#REF!="サービス管理責任者"),0,#REF!)</f>
        <v>#REF!</v>
      </c>
    </row>
    <row r="819" spans="2:11">
      <c r="B819" s="75">
        <v>817</v>
      </c>
      <c r="C819" s="76" t="e">
        <f t="shared" si="48"/>
        <v>#N/A</v>
      </c>
      <c r="D819" s="76" t="e">
        <f t="shared" si="49"/>
        <v>#N/A</v>
      </c>
      <c r="E819" s="77" t="e">
        <f t="shared" si="50"/>
        <v>#N/A</v>
      </c>
      <c r="F819" s="81"/>
      <c r="H819" s="61"/>
      <c r="I819" s="60" t="e">
        <f t="shared" si="51"/>
        <v>#REF!</v>
      </c>
      <c r="J819" s="60" t="e">
        <f>#REF!</f>
        <v>#REF!</v>
      </c>
      <c r="K819" s="53" t="e">
        <f>IF(OR(#REF!="管理者",#REF!="サービス管理責任者"),0,#REF!)</f>
        <v>#REF!</v>
      </c>
    </row>
    <row r="820" spans="2:11">
      <c r="B820" s="75">
        <v>818</v>
      </c>
      <c r="C820" s="76" t="e">
        <f t="shared" si="48"/>
        <v>#N/A</v>
      </c>
      <c r="D820" s="76" t="e">
        <f t="shared" si="49"/>
        <v>#N/A</v>
      </c>
      <c r="E820" s="77" t="e">
        <f t="shared" si="50"/>
        <v>#N/A</v>
      </c>
      <c r="F820" s="81"/>
      <c r="H820" s="61"/>
      <c r="I820" s="60" t="e">
        <f t="shared" si="51"/>
        <v>#REF!</v>
      </c>
      <c r="J820" s="60" t="e">
        <f>#REF!</f>
        <v>#REF!</v>
      </c>
      <c r="K820" s="53" t="e">
        <f>IF(OR(#REF!="管理者",#REF!="サービス管理責任者"),0,#REF!)</f>
        <v>#REF!</v>
      </c>
    </row>
    <row r="821" spans="2:11">
      <c r="B821" s="75">
        <v>819</v>
      </c>
      <c r="C821" s="76" t="e">
        <f t="shared" si="48"/>
        <v>#N/A</v>
      </c>
      <c r="D821" s="76" t="e">
        <f t="shared" si="49"/>
        <v>#N/A</v>
      </c>
      <c r="E821" s="77" t="e">
        <f t="shared" si="50"/>
        <v>#N/A</v>
      </c>
      <c r="F821" s="81"/>
      <c r="H821" s="61"/>
      <c r="I821" s="60" t="e">
        <f t="shared" si="51"/>
        <v>#REF!</v>
      </c>
      <c r="J821" s="60" t="e">
        <f>#REF!</f>
        <v>#REF!</v>
      </c>
      <c r="K821" s="53" t="e">
        <f>IF(OR(#REF!="管理者",#REF!="サービス管理責任者"),0,#REF!)</f>
        <v>#REF!</v>
      </c>
    </row>
    <row r="822" spans="2:11">
      <c r="B822" s="75">
        <v>820</v>
      </c>
      <c r="C822" s="76" t="e">
        <f t="shared" si="48"/>
        <v>#N/A</v>
      </c>
      <c r="D822" s="76" t="e">
        <f t="shared" si="49"/>
        <v>#N/A</v>
      </c>
      <c r="E822" s="77" t="e">
        <f t="shared" si="50"/>
        <v>#N/A</v>
      </c>
      <c r="F822" s="81"/>
      <c r="H822" s="61"/>
      <c r="I822" s="60" t="e">
        <f t="shared" si="51"/>
        <v>#REF!</v>
      </c>
      <c r="J822" s="60" t="e">
        <f>#REF!</f>
        <v>#REF!</v>
      </c>
      <c r="K822" s="53" t="e">
        <f>IF(OR(#REF!="管理者",#REF!="サービス管理責任者"),0,#REF!)</f>
        <v>#REF!</v>
      </c>
    </row>
    <row r="823" spans="2:11">
      <c r="B823" s="75">
        <v>821</v>
      </c>
      <c r="C823" s="76" t="e">
        <f t="shared" si="48"/>
        <v>#N/A</v>
      </c>
      <c r="D823" s="76" t="e">
        <f t="shared" si="49"/>
        <v>#N/A</v>
      </c>
      <c r="E823" s="77" t="e">
        <f t="shared" si="50"/>
        <v>#N/A</v>
      </c>
      <c r="F823" s="81"/>
      <c r="H823" s="61"/>
      <c r="I823" s="60" t="e">
        <f t="shared" si="51"/>
        <v>#REF!</v>
      </c>
      <c r="J823" s="60" t="e">
        <f>#REF!</f>
        <v>#REF!</v>
      </c>
      <c r="K823" s="53" t="e">
        <f>IF(OR(#REF!="管理者",#REF!="サービス管理責任者"),0,#REF!)</f>
        <v>#REF!</v>
      </c>
    </row>
    <row r="824" spans="2:11">
      <c r="B824" s="75">
        <v>822</v>
      </c>
      <c r="C824" s="76" t="e">
        <f t="shared" si="48"/>
        <v>#N/A</v>
      </c>
      <c r="D824" s="76" t="e">
        <f t="shared" si="49"/>
        <v>#N/A</v>
      </c>
      <c r="E824" s="77" t="e">
        <f t="shared" si="50"/>
        <v>#N/A</v>
      </c>
      <c r="F824" s="81"/>
      <c r="H824" s="61"/>
      <c r="I824" s="60" t="e">
        <f t="shared" si="51"/>
        <v>#REF!</v>
      </c>
      <c r="J824" s="60" t="e">
        <f>#REF!</f>
        <v>#REF!</v>
      </c>
      <c r="K824" s="53" t="e">
        <f>IF(OR(#REF!="管理者",#REF!="サービス管理責任者"),0,#REF!)</f>
        <v>#REF!</v>
      </c>
    </row>
    <row r="825" spans="2:11">
      <c r="B825" s="75">
        <v>823</v>
      </c>
      <c r="C825" s="76" t="e">
        <f t="shared" si="48"/>
        <v>#N/A</v>
      </c>
      <c r="D825" s="76" t="e">
        <f t="shared" si="49"/>
        <v>#N/A</v>
      </c>
      <c r="E825" s="77" t="e">
        <f t="shared" si="50"/>
        <v>#N/A</v>
      </c>
      <c r="F825" s="81"/>
      <c r="H825" s="61"/>
      <c r="I825" s="60" t="e">
        <f t="shared" si="51"/>
        <v>#REF!</v>
      </c>
      <c r="J825" s="60" t="e">
        <f>#REF!</f>
        <v>#REF!</v>
      </c>
      <c r="K825" s="53" t="e">
        <f>IF(OR(#REF!="管理者",#REF!="サービス管理責任者"),0,#REF!)</f>
        <v>#REF!</v>
      </c>
    </row>
    <row r="826" spans="2:11">
      <c r="B826" s="75">
        <v>824</v>
      </c>
      <c r="C826" s="76" t="e">
        <f t="shared" si="48"/>
        <v>#N/A</v>
      </c>
      <c r="D826" s="76" t="e">
        <f t="shared" si="49"/>
        <v>#N/A</v>
      </c>
      <c r="E826" s="77" t="e">
        <f t="shared" si="50"/>
        <v>#N/A</v>
      </c>
      <c r="F826" s="81"/>
      <c r="H826" s="61"/>
      <c r="I826" s="60" t="e">
        <f t="shared" si="51"/>
        <v>#REF!</v>
      </c>
      <c r="J826" s="60" t="e">
        <f>#REF!</f>
        <v>#REF!</v>
      </c>
      <c r="K826" s="53" t="e">
        <f>IF(OR(#REF!="管理者",#REF!="サービス管理責任者"),0,#REF!)</f>
        <v>#REF!</v>
      </c>
    </row>
    <row r="827" spans="2:11">
      <c r="B827" s="75">
        <v>825</v>
      </c>
      <c r="C827" s="76" t="e">
        <f t="shared" si="48"/>
        <v>#N/A</v>
      </c>
      <c r="D827" s="76" t="e">
        <f t="shared" si="49"/>
        <v>#N/A</v>
      </c>
      <c r="E827" s="77" t="e">
        <f t="shared" si="50"/>
        <v>#N/A</v>
      </c>
      <c r="F827" s="81"/>
      <c r="H827" s="61"/>
      <c r="I827" s="60" t="e">
        <f t="shared" si="51"/>
        <v>#REF!</v>
      </c>
      <c r="J827" s="60" t="e">
        <f>#REF!</f>
        <v>#REF!</v>
      </c>
      <c r="K827" s="53" t="e">
        <f>IF(OR(#REF!="管理者",#REF!="サービス管理責任者"),0,#REF!)</f>
        <v>#REF!</v>
      </c>
    </row>
    <row r="828" spans="2:11">
      <c r="B828" s="75">
        <v>826</v>
      </c>
      <c r="C828" s="76" t="e">
        <f t="shared" si="48"/>
        <v>#N/A</v>
      </c>
      <c r="D828" s="76" t="e">
        <f t="shared" si="49"/>
        <v>#N/A</v>
      </c>
      <c r="E828" s="77" t="e">
        <f t="shared" si="50"/>
        <v>#N/A</v>
      </c>
      <c r="F828" s="81"/>
      <c r="H828" s="61"/>
      <c r="I828" s="60" t="e">
        <f t="shared" si="51"/>
        <v>#REF!</v>
      </c>
      <c r="J828" s="60" t="e">
        <f>#REF!</f>
        <v>#REF!</v>
      </c>
      <c r="K828" s="53" t="e">
        <f>IF(OR(#REF!="管理者",#REF!="サービス管理責任者"),0,#REF!)</f>
        <v>#REF!</v>
      </c>
    </row>
    <row r="829" spans="2:11">
      <c r="B829" s="75">
        <v>827</v>
      </c>
      <c r="C829" s="76" t="e">
        <f t="shared" si="48"/>
        <v>#N/A</v>
      </c>
      <c r="D829" s="76" t="e">
        <f t="shared" si="49"/>
        <v>#N/A</v>
      </c>
      <c r="E829" s="77" t="e">
        <f t="shared" si="50"/>
        <v>#N/A</v>
      </c>
      <c r="F829" s="81"/>
      <c r="H829" s="61"/>
      <c r="I829" s="60" t="e">
        <f t="shared" si="51"/>
        <v>#REF!</v>
      </c>
      <c r="J829" s="60" t="e">
        <f>#REF!</f>
        <v>#REF!</v>
      </c>
      <c r="K829" s="53" t="e">
        <f>IF(OR(#REF!="管理者",#REF!="サービス管理責任者"),0,#REF!)</f>
        <v>#REF!</v>
      </c>
    </row>
    <row r="830" spans="2:11">
      <c r="B830" s="75">
        <v>828</v>
      </c>
      <c r="C830" s="76" t="e">
        <f t="shared" si="48"/>
        <v>#N/A</v>
      </c>
      <c r="D830" s="76" t="e">
        <f t="shared" si="49"/>
        <v>#N/A</v>
      </c>
      <c r="E830" s="77" t="e">
        <f t="shared" si="50"/>
        <v>#N/A</v>
      </c>
      <c r="F830" s="81"/>
      <c r="H830" s="61"/>
      <c r="I830" s="60" t="e">
        <f t="shared" si="51"/>
        <v>#REF!</v>
      </c>
      <c r="J830" s="60" t="e">
        <f>#REF!</f>
        <v>#REF!</v>
      </c>
      <c r="K830" s="53" t="e">
        <f>IF(OR(#REF!="管理者",#REF!="サービス管理責任者"),0,#REF!)</f>
        <v>#REF!</v>
      </c>
    </row>
    <row r="831" spans="2:11">
      <c r="B831" s="75">
        <v>829</v>
      </c>
      <c r="C831" s="76" t="e">
        <f t="shared" si="48"/>
        <v>#N/A</v>
      </c>
      <c r="D831" s="76" t="e">
        <f t="shared" si="49"/>
        <v>#N/A</v>
      </c>
      <c r="E831" s="77" t="e">
        <f t="shared" si="50"/>
        <v>#N/A</v>
      </c>
      <c r="F831" s="81"/>
      <c r="H831" s="61"/>
      <c r="I831" s="60" t="e">
        <f t="shared" si="51"/>
        <v>#REF!</v>
      </c>
      <c r="J831" s="60" t="e">
        <f>#REF!</f>
        <v>#REF!</v>
      </c>
      <c r="K831" s="53" t="e">
        <f>IF(OR(#REF!="管理者",#REF!="サービス管理責任者"),0,#REF!)</f>
        <v>#REF!</v>
      </c>
    </row>
    <row r="832" spans="2:11">
      <c r="B832" s="75">
        <v>830</v>
      </c>
      <c r="C832" s="76" t="e">
        <f t="shared" si="48"/>
        <v>#N/A</v>
      </c>
      <c r="D832" s="76" t="e">
        <f t="shared" si="49"/>
        <v>#N/A</v>
      </c>
      <c r="E832" s="77" t="e">
        <f t="shared" si="50"/>
        <v>#N/A</v>
      </c>
      <c r="F832" s="81"/>
      <c r="H832" s="61"/>
      <c r="I832" s="60" t="e">
        <f t="shared" si="51"/>
        <v>#REF!</v>
      </c>
      <c r="J832" s="60" t="e">
        <f>#REF!</f>
        <v>#REF!</v>
      </c>
      <c r="K832" s="53" t="e">
        <f>IF(OR(#REF!="管理者",#REF!="サービス管理責任者"),0,#REF!)</f>
        <v>#REF!</v>
      </c>
    </row>
    <row r="833" spans="2:11">
      <c r="B833" s="75">
        <v>831</v>
      </c>
      <c r="C833" s="76" t="e">
        <f t="shared" si="48"/>
        <v>#N/A</v>
      </c>
      <c r="D833" s="76" t="e">
        <f t="shared" si="49"/>
        <v>#N/A</v>
      </c>
      <c r="E833" s="77" t="e">
        <f t="shared" si="50"/>
        <v>#N/A</v>
      </c>
      <c r="F833" s="81"/>
      <c r="H833" s="61"/>
      <c r="I833" s="60" t="e">
        <f t="shared" si="51"/>
        <v>#REF!</v>
      </c>
      <c r="J833" s="60" t="e">
        <f>#REF!</f>
        <v>#REF!</v>
      </c>
      <c r="K833" s="53" t="e">
        <f>IF(OR(#REF!="管理者",#REF!="サービス管理責任者"),0,#REF!)</f>
        <v>#REF!</v>
      </c>
    </row>
    <row r="834" spans="2:11">
      <c r="B834" s="75">
        <v>832</v>
      </c>
      <c r="C834" s="76" t="e">
        <f t="shared" si="48"/>
        <v>#N/A</v>
      </c>
      <c r="D834" s="76" t="e">
        <f t="shared" si="49"/>
        <v>#N/A</v>
      </c>
      <c r="E834" s="77" t="e">
        <f t="shared" si="50"/>
        <v>#N/A</v>
      </c>
      <c r="F834" s="81"/>
      <c r="H834" s="61"/>
      <c r="I834" s="60" t="e">
        <f t="shared" si="51"/>
        <v>#REF!</v>
      </c>
      <c r="J834" s="60" t="e">
        <f>#REF!</f>
        <v>#REF!</v>
      </c>
      <c r="K834" s="53" t="e">
        <f>IF(OR(#REF!="管理者",#REF!="サービス管理責任者"),0,#REF!)</f>
        <v>#REF!</v>
      </c>
    </row>
    <row r="835" spans="2:11">
      <c r="B835" s="75">
        <v>833</v>
      </c>
      <c r="C835" s="76" t="e">
        <f t="shared" ref="C835:C898" si="52">VLOOKUP(B835,$I:$K,2,FALSE)</f>
        <v>#N/A</v>
      </c>
      <c r="D835" s="76" t="e">
        <f t="shared" ref="D835:D898" si="53">VLOOKUP(B835,$I:$K,3,FALSE)</f>
        <v>#N/A</v>
      </c>
      <c r="E835" s="77" t="e">
        <f t="shared" si="50"/>
        <v>#N/A</v>
      </c>
      <c r="F835" s="81"/>
      <c r="H835" s="61"/>
      <c r="I835" s="60" t="e">
        <f t="shared" si="51"/>
        <v>#REF!</v>
      </c>
      <c r="J835" s="60" t="e">
        <f>#REF!</f>
        <v>#REF!</v>
      </c>
      <c r="K835" s="53" t="e">
        <f>IF(OR(#REF!="管理者",#REF!="サービス管理責任者"),0,#REF!)</f>
        <v>#REF!</v>
      </c>
    </row>
    <row r="836" spans="2:11">
      <c r="B836" s="75">
        <v>834</v>
      </c>
      <c r="C836" s="76" t="e">
        <f t="shared" si="52"/>
        <v>#N/A</v>
      </c>
      <c r="D836" s="76" t="e">
        <f t="shared" si="53"/>
        <v>#N/A</v>
      </c>
      <c r="E836" s="77" t="e">
        <f t="shared" ref="E836:E899" si="54">SUMIF($C:$C,C836,$D:$D)</f>
        <v>#N/A</v>
      </c>
      <c r="F836" s="81"/>
      <c r="H836" s="61"/>
      <c r="I836" s="60" t="e">
        <f t="shared" si="51"/>
        <v>#REF!</v>
      </c>
      <c r="J836" s="60" t="e">
        <f>#REF!</f>
        <v>#REF!</v>
      </c>
      <c r="K836" s="53" t="e">
        <f>IF(OR(#REF!="管理者",#REF!="サービス管理責任者"),0,#REF!)</f>
        <v>#REF!</v>
      </c>
    </row>
    <row r="837" spans="2:11">
      <c r="B837" s="75">
        <v>835</v>
      </c>
      <c r="C837" s="76" t="e">
        <f t="shared" si="52"/>
        <v>#N/A</v>
      </c>
      <c r="D837" s="76" t="e">
        <f t="shared" si="53"/>
        <v>#N/A</v>
      </c>
      <c r="E837" s="77" t="e">
        <f t="shared" si="54"/>
        <v>#N/A</v>
      </c>
      <c r="F837" s="81"/>
      <c r="H837" s="61"/>
      <c r="I837" s="60" t="e">
        <f t="shared" ref="I837:I900" si="55">IF(J837=0,I836,I836+1)</f>
        <v>#REF!</v>
      </c>
      <c r="J837" s="60" t="e">
        <f>#REF!</f>
        <v>#REF!</v>
      </c>
      <c r="K837" s="53" t="e">
        <f>IF(OR(#REF!="管理者",#REF!="サービス管理責任者"),0,#REF!)</f>
        <v>#REF!</v>
      </c>
    </row>
    <row r="838" spans="2:11">
      <c r="B838" s="75">
        <v>836</v>
      </c>
      <c r="C838" s="76" t="e">
        <f t="shared" si="52"/>
        <v>#N/A</v>
      </c>
      <c r="D838" s="76" t="e">
        <f t="shared" si="53"/>
        <v>#N/A</v>
      </c>
      <c r="E838" s="77" t="e">
        <f t="shared" si="54"/>
        <v>#N/A</v>
      </c>
      <c r="F838" s="81"/>
      <c r="H838" s="61"/>
      <c r="I838" s="60" t="e">
        <f t="shared" si="55"/>
        <v>#REF!</v>
      </c>
      <c r="J838" s="60" t="e">
        <f>#REF!</f>
        <v>#REF!</v>
      </c>
      <c r="K838" s="53" t="e">
        <f>IF(OR(#REF!="管理者",#REF!="サービス管理責任者"),0,#REF!)</f>
        <v>#REF!</v>
      </c>
    </row>
    <row r="839" spans="2:11">
      <c r="B839" s="75">
        <v>837</v>
      </c>
      <c r="C839" s="76" t="e">
        <f t="shared" si="52"/>
        <v>#N/A</v>
      </c>
      <c r="D839" s="76" t="e">
        <f t="shared" si="53"/>
        <v>#N/A</v>
      </c>
      <c r="E839" s="77" t="e">
        <f t="shared" si="54"/>
        <v>#N/A</v>
      </c>
      <c r="F839" s="81"/>
      <c r="H839" s="61"/>
      <c r="I839" s="60" t="e">
        <f t="shared" si="55"/>
        <v>#REF!</v>
      </c>
      <c r="J839" s="60" t="e">
        <f>#REF!</f>
        <v>#REF!</v>
      </c>
      <c r="K839" s="53" t="e">
        <f>IF(OR(#REF!="管理者",#REF!="サービス管理責任者"),0,#REF!)</f>
        <v>#REF!</v>
      </c>
    </row>
    <row r="840" spans="2:11">
      <c r="B840" s="75">
        <v>838</v>
      </c>
      <c r="C840" s="76" t="e">
        <f t="shared" si="52"/>
        <v>#N/A</v>
      </c>
      <c r="D840" s="76" t="e">
        <f t="shared" si="53"/>
        <v>#N/A</v>
      </c>
      <c r="E840" s="77" t="e">
        <f t="shared" si="54"/>
        <v>#N/A</v>
      </c>
      <c r="F840" s="81"/>
      <c r="H840" s="61"/>
      <c r="I840" s="60" t="e">
        <f t="shared" si="55"/>
        <v>#REF!</v>
      </c>
      <c r="J840" s="60" t="e">
        <f>#REF!</f>
        <v>#REF!</v>
      </c>
      <c r="K840" s="53" t="e">
        <f>IF(OR(#REF!="管理者",#REF!="サービス管理責任者"),0,#REF!)</f>
        <v>#REF!</v>
      </c>
    </row>
    <row r="841" spans="2:11">
      <c r="B841" s="75">
        <v>839</v>
      </c>
      <c r="C841" s="76" t="e">
        <f t="shared" si="52"/>
        <v>#N/A</v>
      </c>
      <c r="D841" s="76" t="e">
        <f t="shared" si="53"/>
        <v>#N/A</v>
      </c>
      <c r="E841" s="77" t="e">
        <f t="shared" si="54"/>
        <v>#N/A</v>
      </c>
      <c r="F841" s="81"/>
      <c r="H841" s="61"/>
      <c r="I841" s="60" t="e">
        <f t="shared" si="55"/>
        <v>#REF!</v>
      </c>
      <c r="J841" s="60" t="e">
        <f>#REF!</f>
        <v>#REF!</v>
      </c>
      <c r="K841" s="53" t="e">
        <f>IF(OR(#REF!="管理者",#REF!="サービス管理責任者"),0,#REF!)</f>
        <v>#REF!</v>
      </c>
    </row>
    <row r="842" spans="2:11">
      <c r="B842" s="75">
        <v>840</v>
      </c>
      <c r="C842" s="76" t="e">
        <f t="shared" si="52"/>
        <v>#N/A</v>
      </c>
      <c r="D842" s="76" t="e">
        <f t="shared" si="53"/>
        <v>#N/A</v>
      </c>
      <c r="E842" s="77" t="e">
        <f t="shared" si="54"/>
        <v>#N/A</v>
      </c>
      <c r="F842" s="81"/>
      <c r="H842" s="61"/>
      <c r="I842" s="60" t="e">
        <f t="shared" si="55"/>
        <v>#REF!</v>
      </c>
      <c r="J842" s="60" t="e">
        <f>#REF!</f>
        <v>#REF!</v>
      </c>
      <c r="K842" s="53" t="e">
        <f>IF(OR(#REF!="管理者",#REF!="サービス管理責任者"),0,#REF!)</f>
        <v>#REF!</v>
      </c>
    </row>
    <row r="843" spans="2:11">
      <c r="B843" s="75">
        <v>841</v>
      </c>
      <c r="C843" s="76" t="e">
        <f t="shared" si="52"/>
        <v>#N/A</v>
      </c>
      <c r="D843" s="76" t="e">
        <f t="shared" si="53"/>
        <v>#N/A</v>
      </c>
      <c r="E843" s="77" t="e">
        <f t="shared" si="54"/>
        <v>#N/A</v>
      </c>
      <c r="F843" s="81"/>
      <c r="H843" s="61"/>
      <c r="I843" s="60" t="e">
        <f t="shared" si="55"/>
        <v>#REF!</v>
      </c>
      <c r="J843" s="60" t="e">
        <f>#REF!</f>
        <v>#REF!</v>
      </c>
      <c r="K843" s="53" t="e">
        <f>IF(OR(#REF!="管理者",#REF!="サービス管理責任者"),0,#REF!)</f>
        <v>#REF!</v>
      </c>
    </row>
    <row r="844" spans="2:11">
      <c r="B844" s="75">
        <v>842</v>
      </c>
      <c r="C844" s="76" t="e">
        <f t="shared" si="52"/>
        <v>#N/A</v>
      </c>
      <c r="D844" s="76" t="e">
        <f t="shared" si="53"/>
        <v>#N/A</v>
      </c>
      <c r="E844" s="77" t="e">
        <f t="shared" si="54"/>
        <v>#N/A</v>
      </c>
      <c r="F844" s="81"/>
      <c r="H844" s="61"/>
      <c r="I844" s="60" t="e">
        <f t="shared" si="55"/>
        <v>#REF!</v>
      </c>
      <c r="J844" s="60" t="e">
        <f>#REF!</f>
        <v>#REF!</v>
      </c>
      <c r="K844" s="53" t="e">
        <f>IF(OR(#REF!="管理者",#REF!="サービス管理責任者"),0,#REF!)</f>
        <v>#REF!</v>
      </c>
    </row>
    <row r="845" spans="2:11">
      <c r="B845" s="75">
        <v>843</v>
      </c>
      <c r="C845" s="76" t="e">
        <f t="shared" si="52"/>
        <v>#N/A</v>
      </c>
      <c r="D845" s="76" t="e">
        <f t="shared" si="53"/>
        <v>#N/A</v>
      </c>
      <c r="E845" s="77" t="e">
        <f t="shared" si="54"/>
        <v>#N/A</v>
      </c>
      <c r="F845" s="81"/>
      <c r="H845" s="61"/>
      <c r="I845" s="60" t="e">
        <f t="shared" si="55"/>
        <v>#REF!</v>
      </c>
      <c r="J845" s="60" t="e">
        <f>#REF!</f>
        <v>#REF!</v>
      </c>
      <c r="K845" s="53" t="e">
        <f>IF(OR(#REF!="管理者",#REF!="サービス管理責任者"),0,#REF!)</f>
        <v>#REF!</v>
      </c>
    </row>
    <row r="846" spans="2:11">
      <c r="B846" s="75">
        <v>844</v>
      </c>
      <c r="C846" s="76" t="e">
        <f t="shared" si="52"/>
        <v>#N/A</v>
      </c>
      <c r="D846" s="76" t="e">
        <f t="shared" si="53"/>
        <v>#N/A</v>
      </c>
      <c r="E846" s="77" t="e">
        <f t="shared" si="54"/>
        <v>#N/A</v>
      </c>
      <c r="F846" s="81"/>
      <c r="H846" s="61"/>
      <c r="I846" s="60" t="e">
        <f t="shared" si="55"/>
        <v>#REF!</v>
      </c>
      <c r="J846" s="60" t="e">
        <f>#REF!</f>
        <v>#REF!</v>
      </c>
      <c r="K846" s="53" t="e">
        <f>IF(OR(#REF!="管理者",#REF!="サービス管理責任者"),0,#REF!)</f>
        <v>#REF!</v>
      </c>
    </row>
    <row r="847" spans="2:11">
      <c r="B847" s="75">
        <v>845</v>
      </c>
      <c r="C847" s="76" t="e">
        <f t="shared" si="52"/>
        <v>#N/A</v>
      </c>
      <c r="D847" s="76" t="e">
        <f t="shared" si="53"/>
        <v>#N/A</v>
      </c>
      <c r="E847" s="77" t="e">
        <f t="shared" si="54"/>
        <v>#N/A</v>
      </c>
      <c r="F847" s="81"/>
      <c r="H847" s="61"/>
      <c r="I847" s="60" t="e">
        <f t="shared" si="55"/>
        <v>#REF!</v>
      </c>
      <c r="J847" s="60" t="e">
        <f>#REF!</f>
        <v>#REF!</v>
      </c>
      <c r="K847" s="53" t="e">
        <f>IF(OR(#REF!="管理者",#REF!="サービス管理責任者"),0,#REF!)</f>
        <v>#REF!</v>
      </c>
    </row>
    <row r="848" spans="2:11">
      <c r="B848" s="75">
        <v>846</v>
      </c>
      <c r="C848" s="76" t="e">
        <f t="shared" si="52"/>
        <v>#N/A</v>
      </c>
      <c r="D848" s="76" t="e">
        <f t="shared" si="53"/>
        <v>#N/A</v>
      </c>
      <c r="E848" s="77" t="e">
        <f t="shared" si="54"/>
        <v>#N/A</v>
      </c>
      <c r="F848" s="81"/>
      <c r="H848" s="61"/>
      <c r="I848" s="60" t="e">
        <f t="shared" si="55"/>
        <v>#REF!</v>
      </c>
      <c r="J848" s="60" t="e">
        <f>#REF!</f>
        <v>#REF!</v>
      </c>
      <c r="K848" s="53" t="e">
        <f>IF(OR(#REF!="管理者",#REF!="サービス管理責任者"),0,#REF!)</f>
        <v>#REF!</v>
      </c>
    </row>
    <row r="849" spans="2:11">
      <c r="B849" s="75">
        <v>847</v>
      </c>
      <c r="C849" s="76" t="e">
        <f t="shared" si="52"/>
        <v>#N/A</v>
      </c>
      <c r="D849" s="76" t="e">
        <f t="shared" si="53"/>
        <v>#N/A</v>
      </c>
      <c r="E849" s="77" t="e">
        <f t="shared" si="54"/>
        <v>#N/A</v>
      </c>
      <c r="F849" s="81"/>
      <c r="H849" s="61"/>
      <c r="I849" s="60" t="e">
        <f t="shared" si="55"/>
        <v>#REF!</v>
      </c>
      <c r="J849" s="60" t="e">
        <f>#REF!</f>
        <v>#REF!</v>
      </c>
      <c r="K849" s="53" t="e">
        <f>IF(OR(#REF!="管理者",#REF!="サービス管理責任者"),0,#REF!)</f>
        <v>#REF!</v>
      </c>
    </row>
    <row r="850" spans="2:11">
      <c r="B850" s="75">
        <v>848</v>
      </c>
      <c r="C850" s="76" t="e">
        <f t="shared" si="52"/>
        <v>#N/A</v>
      </c>
      <c r="D850" s="76" t="e">
        <f t="shared" si="53"/>
        <v>#N/A</v>
      </c>
      <c r="E850" s="77" t="e">
        <f t="shared" si="54"/>
        <v>#N/A</v>
      </c>
      <c r="F850" s="81"/>
      <c r="H850" s="61"/>
      <c r="I850" s="60" t="e">
        <f t="shared" si="55"/>
        <v>#REF!</v>
      </c>
      <c r="J850" s="60" t="e">
        <f>#REF!</f>
        <v>#REF!</v>
      </c>
      <c r="K850" s="53" t="e">
        <f>IF(OR(#REF!="管理者",#REF!="サービス管理責任者"),0,#REF!)</f>
        <v>#REF!</v>
      </c>
    </row>
    <row r="851" spans="2:11">
      <c r="B851" s="75">
        <v>849</v>
      </c>
      <c r="C851" s="76" t="e">
        <f t="shared" si="52"/>
        <v>#N/A</v>
      </c>
      <c r="D851" s="76" t="e">
        <f t="shared" si="53"/>
        <v>#N/A</v>
      </c>
      <c r="E851" s="77" t="e">
        <f t="shared" si="54"/>
        <v>#N/A</v>
      </c>
      <c r="F851" s="81"/>
      <c r="H851" s="61"/>
      <c r="I851" s="60" t="e">
        <f t="shared" si="55"/>
        <v>#REF!</v>
      </c>
      <c r="J851" s="60" t="e">
        <f>#REF!</f>
        <v>#REF!</v>
      </c>
      <c r="K851" s="53" t="e">
        <f>IF(OR(#REF!="管理者",#REF!="サービス管理責任者"),0,#REF!)</f>
        <v>#REF!</v>
      </c>
    </row>
    <row r="852" spans="2:11">
      <c r="B852" s="75">
        <v>850</v>
      </c>
      <c r="C852" s="76" t="e">
        <f t="shared" si="52"/>
        <v>#N/A</v>
      </c>
      <c r="D852" s="76" t="e">
        <f t="shared" si="53"/>
        <v>#N/A</v>
      </c>
      <c r="E852" s="77" t="e">
        <f t="shared" si="54"/>
        <v>#N/A</v>
      </c>
      <c r="F852" s="81"/>
      <c r="H852" s="61"/>
      <c r="I852" s="60" t="e">
        <f t="shared" si="55"/>
        <v>#REF!</v>
      </c>
      <c r="J852" s="60" t="e">
        <f>#REF!</f>
        <v>#REF!</v>
      </c>
      <c r="K852" s="53" t="e">
        <f>IF(OR(#REF!="管理者",#REF!="サービス管理責任者"),0,#REF!)</f>
        <v>#REF!</v>
      </c>
    </row>
    <row r="853" spans="2:11">
      <c r="B853" s="75">
        <v>851</v>
      </c>
      <c r="C853" s="76" t="e">
        <f t="shared" si="52"/>
        <v>#N/A</v>
      </c>
      <c r="D853" s="76" t="e">
        <f t="shared" si="53"/>
        <v>#N/A</v>
      </c>
      <c r="E853" s="77" t="e">
        <f t="shared" si="54"/>
        <v>#N/A</v>
      </c>
      <c r="F853" s="81"/>
      <c r="H853" s="61"/>
      <c r="I853" s="60" t="e">
        <f t="shared" si="55"/>
        <v>#REF!</v>
      </c>
      <c r="J853" s="60" t="e">
        <f>#REF!</f>
        <v>#REF!</v>
      </c>
      <c r="K853" s="53" t="e">
        <f>IF(OR(#REF!="管理者",#REF!="サービス管理責任者"),0,#REF!)</f>
        <v>#REF!</v>
      </c>
    </row>
    <row r="854" spans="2:11">
      <c r="B854" s="75">
        <v>852</v>
      </c>
      <c r="C854" s="76" t="e">
        <f t="shared" si="52"/>
        <v>#N/A</v>
      </c>
      <c r="D854" s="76" t="e">
        <f t="shared" si="53"/>
        <v>#N/A</v>
      </c>
      <c r="E854" s="77" t="e">
        <f t="shared" si="54"/>
        <v>#N/A</v>
      </c>
      <c r="F854" s="81"/>
      <c r="H854" s="61"/>
      <c r="I854" s="60" t="e">
        <f t="shared" si="55"/>
        <v>#REF!</v>
      </c>
      <c r="J854" s="60" t="e">
        <f>#REF!</f>
        <v>#REF!</v>
      </c>
      <c r="K854" s="53" t="e">
        <f>IF(OR(#REF!="管理者",#REF!="サービス管理責任者"),0,#REF!)</f>
        <v>#REF!</v>
      </c>
    </row>
    <row r="855" spans="2:11">
      <c r="B855" s="75">
        <v>853</v>
      </c>
      <c r="C855" s="76" t="e">
        <f t="shared" si="52"/>
        <v>#N/A</v>
      </c>
      <c r="D855" s="76" t="e">
        <f t="shared" si="53"/>
        <v>#N/A</v>
      </c>
      <c r="E855" s="77" t="e">
        <f t="shared" si="54"/>
        <v>#N/A</v>
      </c>
      <c r="F855" s="81"/>
      <c r="H855" s="61"/>
      <c r="I855" s="60" t="e">
        <f t="shared" si="55"/>
        <v>#REF!</v>
      </c>
      <c r="J855" s="60" t="e">
        <f>#REF!</f>
        <v>#REF!</v>
      </c>
      <c r="K855" s="53" t="e">
        <f>IF(OR(#REF!="管理者",#REF!="サービス管理責任者"),0,#REF!)</f>
        <v>#REF!</v>
      </c>
    </row>
    <row r="856" spans="2:11">
      <c r="B856" s="75">
        <v>854</v>
      </c>
      <c r="C856" s="76" t="e">
        <f t="shared" si="52"/>
        <v>#N/A</v>
      </c>
      <c r="D856" s="76" t="e">
        <f t="shared" si="53"/>
        <v>#N/A</v>
      </c>
      <c r="E856" s="77" t="e">
        <f t="shared" si="54"/>
        <v>#N/A</v>
      </c>
      <c r="F856" s="81"/>
      <c r="H856" s="61"/>
      <c r="I856" s="60" t="e">
        <f t="shared" si="55"/>
        <v>#REF!</v>
      </c>
      <c r="J856" s="60" t="e">
        <f>#REF!</f>
        <v>#REF!</v>
      </c>
      <c r="K856" s="53" t="e">
        <f>IF(OR(#REF!="管理者",#REF!="サービス管理責任者"),0,#REF!)</f>
        <v>#REF!</v>
      </c>
    </row>
    <row r="857" spans="2:11">
      <c r="B857" s="75">
        <v>855</v>
      </c>
      <c r="C857" s="76" t="e">
        <f t="shared" si="52"/>
        <v>#N/A</v>
      </c>
      <c r="D857" s="76" t="e">
        <f t="shared" si="53"/>
        <v>#N/A</v>
      </c>
      <c r="E857" s="77" t="e">
        <f t="shared" si="54"/>
        <v>#N/A</v>
      </c>
      <c r="F857" s="81"/>
      <c r="H857" s="61"/>
      <c r="I857" s="60" t="e">
        <f t="shared" si="55"/>
        <v>#REF!</v>
      </c>
      <c r="J857" s="60" t="e">
        <f>#REF!</f>
        <v>#REF!</v>
      </c>
      <c r="K857" s="53" t="e">
        <f>IF(OR(#REF!="管理者",#REF!="サービス管理責任者"),0,#REF!)</f>
        <v>#REF!</v>
      </c>
    </row>
    <row r="858" spans="2:11">
      <c r="B858" s="75">
        <v>856</v>
      </c>
      <c r="C858" s="76" t="e">
        <f t="shared" si="52"/>
        <v>#N/A</v>
      </c>
      <c r="D858" s="76" t="e">
        <f t="shared" si="53"/>
        <v>#N/A</v>
      </c>
      <c r="E858" s="77" t="e">
        <f t="shared" si="54"/>
        <v>#N/A</v>
      </c>
      <c r="F858" s="81"/>
      <c r="H858" s="61"/>
      <c r="I858" s="60" t="e">
        <f t="shared" si="55"/>
        <v>#REF!</v>
      </c>
      <c r="J858" s="60" t="e">
        <f>#REF!</f>
        <v>#REF!</v>
      </c>
      <c r="K858" s="53" t="e">
        <f>IF(OR(#REF!="管理者",#REF!="サービス管理責任者"),0,#REF!)</f>
        <v>#REF!</v>
      </c>
    </row>
    <row r="859" spans="2:11">
      <c r="B859" s="75">
        <v>857</v>
      </c>
      <c r="C859" s="76" t="e">
        <f t="shared" si="52"/>
        <v>#N/A</v>
      </c>
      <c r="D859" s="76" t="e">
        <f t="shared" si="53"/>
        <v>#N/A</v>
      </c>
      <c r="E859" s="77" t="e">
        <f t="shared" si="54"/>
        <v>#N/A</v>
      </c>
      <c r="F859" s="81"/>
      <c r="H859" s="61"/>
      <c r="I859" s="60" t="e">
        <f t="shared" si="55"/>
        <v>#REF!</v>
      </c>
      <c r="J859" s="60" t="e">
        <f>#REF!</f>
        <v>#REF!</v>
      </c>
      <c r="K859" s="53" t="e">
        <f>IF(OR(#REF!="管理者",#REF!="サービス管理責任者"),0,#REF!)</f>
        <v>#REF!</v>
      </c>
    </row>
    <row r="860" spans="2:11">
      <c r="B860" s="75">
        <v>858</v>
      </c>
      <c r="C860" s="76" t="e">
        <f t="shared" si="52"/>
        <v>#N/A</v>
      </c>
      <c r="D860" s="76" t="e">
        <f t="shared" si="53"/>
        <v>#N/A</v>
      </c>
      <c r="E860" s="77" t="e">
        <f t="shared" si="54"/>
        <v>#N/A</v>
      </c>
      <c r="F860" s="81"/>
      <c r="H860" s="61"/>
      <c r="I860" s="60" t="e">
        <f t="shared" si="55"/>
        <v>#REF!</v>
      </c>
      <c r="J860" s="60" t="e">
        <f>#REF!</f>
        <v>#REF!</v>
      </c>
      <c r="K860" s="53" t="e">
        <f>IF(OR(#REF!="管理者",#REF!="サービス管理責任者"),0,#REF!)</f>
        <v>#REF!</v>
      </c>
    </row>
    <row r="861" spans="2:11">
      <c r="B861" s="75">
        <v>859</v>
      </c>
      <c r="C861" s="76" t="e">
        <f t="shared" si="52"/>
        <v>#N/A</v>
      </c>
      <c r="D861" s="76" t="e">
        <f t="shared" si="53"/>
        <v>#N/A</v>
      </c>
      <c r="E861" s="77" t="e">
        <f t="shared" si="54"/>
        <v>#N/A</v>
      </c>
      <c r="F861" s="81"/>
      <c r="H861" s="61"/>
      <c r="I861" s="60" t="e">
        <f t="shared" si="55"/>
        <v>#REF!</v>
      </c>
      <c r="J861" s="60" t="e">
        <f>#REF!</f>
        <v>#REF!</v>
      </c>
      <c r="K861" s="53" t="e">
        <f>IF(OR(#REF!="管理者",#REF!="サービス管理責任者"),0,#REF!)</f>
        <v>#REF!</v>
      </c>
    </row>
    <row r="862" spans="2:11">
      <c r="B862" s="75">
        <v>860</v>
      </c>
      <c r="C862" s="76" t="e">
        <f t="shared" si="52"/>
        <v>#N/A</v>
      </c>
      <c r="D862" s="76" t="e">
        <f t="shared" si="53"/>
        <v>#N/A</v>
      </c>
      <c r="E862" s="77" t="e">
        <f t="shared" si="54"/>
        <v>#N/A</v>
      </c>
      <c r="F862" s="81"/>
      <c r="H862" s="61"/>
      <c r="I862" s="60" t="e">
        <f t="shared" si="55"/>
        <v>#REF!</v>
      </c>
      <c r="J862" s="60" t="e">
        <f>#REF!</f>
        <v>#REF!</v>
      </c>
      <c r="K862" s="53" t="e">
        <f>IF(OR(#REF!="管理者",#REF!="サービス管理責任者"),0,#REF!)</f>
        <v>#REF!</v>
      </c>
    </row>
    <row r="863" spans="2:11">
      <c r="B863" s="75">
        <v>861</v>
      </c>
      <c r="C863" s="76" t="e">
        <f t="shared" si="52"/>
        <v>#N/A</v>
      </c>
      <c r="D863" s="76" t="e">
        <f t="shared" si="53"/>
        <v>#N/A</v>
      </c>
      <c r="E863" s="77" t="e">
        <f t="shared" si="54"/>
        <v>#N/A</v>
      </c>
      <c r="F863" s="81"/>
      <c r="H863" s="61"/>
      <c r="I863" s="60" t="e">
        <f t="shared" si="55"/>
        <v>#REF!</v>
      </c>
      <c r="J863" s="60" t="e">
        <f>#REF!</f>
        <v>#REF!</v>
      </c>
      <c r="K863" s="53" t="e">
        <f>IF(OR(#REF!="管理者",#REF!="サービス管理責任者"),0,#REF!)</f>
        <v>#REF!</v>
      </c>
    </row>
    <row r="864" spans="2:11">
      <c r="B864" s="75">
        <v>862</v>
      </c>
      <c r="C864" s="76" t="e">
        <f t="shared" si="52"/>
        <v>#N/A</v>
      </c>
      <c r="D864" s="76" t="e">
        <f t="shared" si="53"/>
        <v>#N/A</v>
      </c>
      <c r="E864" s="77" t="e">
        <f t="shared" si="54"/>
        <v>#N/A</v>
      </c>
      <c r="F864" s="81"/>
      <c r="H864" s="61"/>
      <c r="I864" s="60" t="e">
        <f t="shared" si="55"/>
        <v>#REF!</v>
      </c>
      <c r="J864" s="60" t="e">
        <f>#REF!</f>
        <v>#REF!</v>
      </c>
      <c r="K864" s="53" t="e">
        <f>IF(OR(#REF!="管理者",#REF!="サービス管理責任者"),0,#REF!)</f>
        <v>#REF!</v>
      </c>
    </row>
    <row r="865" spans="2:11">
      <c r="B865" s="75">
        <v>863</v>
      </c>
      <c r="C865" s="76" t="e">
        <f t="shared" si="52"/>
        <v>#N/A</v>
      </c>
      <c r="D865" s="76" t="e">
        <f t="shared" si="53"/>
        <v>#N/A</v>
      </c>
      <c r="E865" s="77" t="e">
        <f t="shared" si="54"/>
        <v>#N/A</v>
      </c>
      <c r="F865" s="81"/>
      <c r="H865" s="61"/>
      <c r="I865" s="60" t="e">
        <f t="shared" si="55"/>
        <v>#REF!</v>
      </c>
      <c r="J865" s="60" t="e">
        <f>#REF!</f>
        <v>#REF!</v>
      </c>
      <c r="K865" s="53" t="e">
        <f>IF(OR(#REF!="管理者",#REF!="サービス管理責任者"),0,#REF!)</f>
        <v>#REF!</v>
      </c>
    </row>
    <row r="866" spans="2:11">
      <c r="B866" s="75">
        <v>864</v>
      </c>
      <c r="C866" s="76" t="e">
        <f t="shared" si="52"/>
        <v>#N/A</v>
      </c>
      <c r="D866" s="76" t="e">
        <f t="shared" si="53"/>
        <v>#N/A</v>
      </c>
      <c r="E866" s="77" t="e">
        <f t="shared" si="54"/>
        <v>#N/A</v>
      </c>
      <c r="F866" s="81"/>
      <c r="H866" s="61"/>
      <c r="I866" s="60" t="e">
        <f t="shared" si="55"/>
        <v>#REF!</v>
      </c>
      <c r="J866" s="60" t="e">
        <f>#REF!</f>
        <v>#REF!</v>
      </c>
      <c r="K866" s="53" t="e">
        <f>IF(OR(#REF!="管理者",#REF!="サービス管理責任者"),0,#REF!)</f>
        <v>#REF!</v>
      </c>
    </row>
    <row r="867" spans="2:11">
      <c r="B867" s="75">
        <v>865</v>
      </c>
      <c r="C867" s="76" t="e">
        <f t="shared" si="52"/>
        <v>#N/A</v>
      </c>
      <c r="D867" s="76" t="e">
        <f t="shared" si="53"/>
        <v>#N/A</v>
      </c>
      <c r="E867" s="77" t="e">
        <f t="shared" si="54"/>
        <v>#N/A</v>
      </c>
      <c r="F867" s="81"/>
      <c r="H867" s="61"/>
      <c r="I867" s="60" t="e">
        <f t="shared" si="55"/>
        <v>#REF!</v>
      </c>
      <c r="J867" s="60" t="e">
        <f>#REF!</f>
        <v>#REF!</v>
      </c>
      <c r="K867" s="53" t="e">
        <f>IF(OR(#REF!="管理者",#REF!="サービス管理責任者"),0,#REF!)</f>
        <v>#REF!</v>
      </c>
    </row>
    <row r="868" spans="2:11">
      <c r="B868" s="75">
        <v>866</v>
      </c>
      <c r="C868" s="76" t="e">
        <f t="shared" si="52"/>
        <v>#N/A</v>
      </c>
      <c r="D868" s="76" t="e">
        <f t="shared" si="53"/>
        <v>#N/A</v>
      </c>
      <c r="E868" s="77" t="e">
        <f t="shared" si="54"/>
        <v>#N/A</v>
      </c>
      <c r="F868" s="81"/>
      <c r="H868" s="61"/>
      <c r="I868" s="60" t="e">
        <f t="shared" si="55"/>
        <v>#REF!</v>
      </c>
      <c r="J868" s="60" t="e">
        <f>#REF!</f>
        <v>#REF!</v>
      </c>
      <c r="K868" s="53" t="e">
        <f>IF(OR(#REF!="管理者",#REF!="サービス管理責任者"),0,#REF!)</f>
        <v>#REF!</v>
      </c>
    </row>
    <row r="869" spans="2:11">
      <c r="B869" s="75">
        <v>867</v>
      </c>
      <c r="C869" s="76" t="e">
        <f t="shared" si="52"/>
        <v>#N/A</v>
      </c>
      <c r="D869" s="76" t="e">
        <f t="shared" si="53"/>
        <v>#N/A</v>
      </c>
      <c r="E869" s="77" t="e">
        <f t="shared" si="54"/>
        <v>#N/A</v>
      </c>
      <c r="F869" s="81"/>
      <c r="H869" s="61"/>
      <c r="I869" s="60" t="e">
        <f t="shared" si="55"/>
        <v>#REF!</v>
      </c>
      <c r="J869" s="60" t="e">
        <f>#REF!</f>
        <v>#REF!</v>
      </c>
      <c r="K869" s="53" t="e">
        <f>IF(OR(#REF!="管理者",#REF!="サービス管理責任者"),0,#REF!)</f>
        <v>#REF!</v>
      </c>
    </row>
    <row r="870" spans="2:11">
      <c r="B870" s="75">
        <v>868</v>
      </c>
      <c r="C870" s="76" t="e">
        <f t="shared" si="52"/>
        <v>#N/A</v>
      </c>
      <c r="D870" s="76" t="e">
        <f t="shared" si="53"/>
        <v>#N/A</v>
      </c>
      <c r="E870" s="77" t="e">
        <f t="shared" si="54"/>
        <v>#N/A</v>
      </c>
      <c r="F870" s="81"/>
      <c r="H870" s="61"/>
      <c r="I870" s="60" t="e">
        <f t="shared" si="55"/>
        <v>#REF!</v>
      </c>
      <c r="J870" s="60" t="e">
        <f>#REF!</f>
        <v>#REF!</v>
      </c>
      <c r="K870" s="53" t="e">
        <f>IF(OR(#REF!="管理者",#REF!="サービス管理責任者"),0,#REF!)</f>
        <v>#REF!</v>
      </c>
    </row>
    <row r="871" spans="2:11">
      <c r="B871" s="75">
        <v>869</v>
      </c>
      <c r="C871" s="76" t="e">
        <f t="shared" si="52"/>
        <v>#N/A</v>
      </c>
      <c r="D871" s="76" t="e">
        <f t="shared" si="53"/>
        <v>#N/A</v>
      </c>
      <c r="E871" s="77" t="e">
        <f t="shared" si="54"/>
        <v>#N/A</v>
      </c>
      <c r="F871" s="81"/>
      <c r="H871" s="61"/>
      <c r="I871" s="60" t="e">
        <f t="shared" si="55"/>
        <v>#REF!</v>
      </c>
      <c r="J871" s="60" t="e">
        <f>#REF!</f>
        <v>#REF!</v>
      </c>
      <c r="K871" s="53" t="e">
        <f>IF(OR(#REF!="管理者",#REF!="サービス管理責任者"),0,#REF!)</f>
        <v>#REF!</v>
      </c>
    </row>
    <row r="872" spans="2:11">
      <c r="B872" s="75">
        <v>870</v>
      </c>
      <c r="C872" s="76" t="e">
        <f t="shared" si="52"/>
        <v>#N/A</v>
      </c>
      <c r="D872" s="76" t="e">
        <f t="shared" si="53"/>
        <v>#N/A</v>
      </c>
      <c r="E872" s="77" t="e">
        <f t="shared" si="54"/>
        <v>#N/A</v>
      </c>
      <c r="F872" s="81"/>
      <c r="H872" s="61"/>
      <c r="I872" s="60" t="e">
        <f t="shared" si="55"/>
        <v>#REF!</v>
      </c>
      <c r="J872" s="60" t="e">
        <f>#REF!</f>
        <v>#REF!</v>
      </c>
      <c r="K872" s="53" t="e">
        <f>IF(OR(#REF!="管理者",#REF!="サービス管理責任者"),0,#REF!)</f>
        <v>#REF!</v>
      </c>
    </row>
    <row r="873" spans="2:11">
      <c r="B873" s="75">
        <v>871</v>
      </c>
      <c r="C873" s="76" t="e">
        <f t="shared" si="52"/>
        <v>#N/A</v>
      </c>
      <c r="D873" s="76" t="e">
        <f t="shared" si="53"/>
        <v>#N/A</v>
      </c>
      <c r="E873" s="77" t="e">
        <f t="shared" si="54"/>
        <v>#N/A</v>
      </c>
      <c r="F873" s="81"/>
      <c r="H873" s="61"/>
      <c r="I873" s="60" t="e">
        <f t="shared" si="55"/>
        <v>#REF!</v>
      </c>
      <c r="J873" s="60" t="e">
        <f>#REF!</f>
        <v>#REF!</v>
      </c>
      <c r="K873" s="53" t="e">
        <f>IF(OR(#REF!="管理者",#REF!="サービス管理責任者"),0,#REF!)</f>
        <v>#REF!</v>
      </c>
    </row>
    <row r="874" spans="2:11">
      <c r="B874" s="75">
        <v>872</v>
      </c>
      <c r="C874" s="76" t="e">
        <f t="shared" si="52"/>
        <v>#N/A</v>
      </c>
      <c r="D874" s="76" t="e">
        <f t="shared" si="53"/>
        <v>#N/A</v>
      </c>
      <c r="E874" s="77" t="e">
        <f t="shared" si="54"/>
        <v>#N/A</v>
      </c>
      <c r="F874" s="81"/>
      <c r="H874" s="61"/>
      <c r="I874" s="60" t="e">
        <f t="shared" si="55"/>
        <v>#REF!</v>
      </c>
      <c r="J874" s="60" t="e">
        <f>#REF!</f>
        <v>#REF!</v>
      </c>
      <c r="K874" s="53" t="e">
        <f>IF(OR(#REF!="管理者",#REF!="サービス管理責任者"),0,#REF!)</f>
        <v>#REF!</v>
      </c>
    </row>
    <row r="875" spans="2:11">
      <c r="B875" s="75">
        <v>873</v>
      </c>
      <c r="C875" s="76" t="e">
        <f t="shared" si="52"/>
        <v>#N/A</v>
      </c>
      <c r="D875" s="76" t="e">
        <f t="shared" si="53"/>
        <v>#N/A</v>
      </c>
      <c r="E875" s="77" t="e">
        <f t="shared" si="54"/>
        <v>#N/A</v>
      </c>
      <c r="F875" s="81"/>
      <c r="H875" s="61"/>
      <c r="I875" s="60" t="e">
        <f t="shared" si="55"/>
        <v>#REF!</v>
      </c>
      <c r="J875" s="60" t="e">
        <f>#REF!</f>
        <v>#REF!</v>
      </c>
      <c r="K875" s="53" t="e">
        <f>IF(OR(#REF!="管理者",#REF!="サービス管理責任者"),0,#REF!)</f>
        <v>#REF!</v>
      </c>
    </row>
    <row r="876" spans="2:11">
      <c r="B876" s="75">
        <v>874</v>
      </c>
      <c r="C876" s="76" t="e">
        <f t="shared" si="52"/>
        <v>#N/A</v>
      </c>
      <c r="D876" s="76" t="e">
        <f t="shared" si="53"/>
        <v>#N/A</v>
      </c>
      <c r="E876" s="77" t="e">
        <f t="shared" si="54"/>
        <v>#N/A</v>
      </c>
      <c r="F876" s="81"/>
      <c r="H876" s="61"/>
      <c r="I876" s="60" t="e">
        <f t="shared" si="55"/>
        <v>#REF!</v>
      </c>
      <c r="J876" s="60" t="e">
        <f>#REF!</f>
        <v>#REF!</v>
      </c>
      <c r="K876" s="53" t="e">
        <f>IF(OR(#REF!="管理者",#REF!="サービス管理責任者"),0,#REF!)</f>
        <v>#REF!</v>
      </c>
    </row>
    <row r="877" spans="2:11">
      <c r="B877" s="75">
        <v>875</v>
      </c>
      <c r="C877" s="76" t="e">
        <f t="shared" si="52"/>
        <v>#N/A</v>
      </c>
      <c r="D877" s="76" t="e">
        <f t="shared" si="53"/>
        <v>#N/A</v>
      </c>
      <c r="E877" s="77" t="e">
        <f t="shared" si="54"/>
        <v>#N/A</v>
      </c>
      <c r="F877" s="81"/>
      <c r="H877" s="61"/>
      <c r="I877" s="60" t="e">
        <f t="shared" si="55"/>
        <v>#REF!</v>
      </c>
      <c r="J877" s="60" t="e">
        <f>#REF!</f>
        <v>#REF!</v>
      </c>
      <c r="K877" s="53" t="e">
        <f>IF(OR(#REF!="管理者",#REF!="サービス管理責任者"),0,#REF!)</f>
        <v>#REF!</v>
      </c>
    </row>
    <row r="878" spans="2:11">
      <c r="B878" s="75">
        <v>876</v>
      </c>
      <c r="C878" s="76" t="e">
        <f t="shared" si="52"/>
        <v>#N/A</v>
      </c>
      <c r="D878" s="76" t="e">
        <f t="shared" si="53"/>
        <v>#N/A</v>
      </c>
      <c r="E878" s="77" t="e">
        <f t="shared" si="54"/>
        <v>#N/A</v>
      </c>
      <c r="F878" s="81"/>
      <c r="H878" s="61"/>
      <c r="I878" s="60" t="e">
        <f t="shared" si="55"/>
        <v>#REF!</v>
      </c>
      <c r="J878" s="60" t="e">
        <f>#REF!</f>
        <v>#REF!</v>
      </c>
      <c r="K878" s="53" t="e">
        <f>IF(OR(#REF!="管理者",#REF!="サービス管理責任者"),0,#REF!)</f>
        <v>#REF!</v>
      </c>
    </row>
    <row r="879" spans="2:11">
      <c r="B879" s="75">
        <v>877</v>
      </c>
      <c r="C879" s="76" t="e">
        <f t="shared" si="52"/>
        <v>#N/A</v>
      </c>
      <c r="D879" s="76" t="e">
        <f t="shared" si="53"/>
        <v>#N/A</v>
      </c>
      <c r="E879" s="77" t="e">
        <f t="shared" si="54"/>
        <v>#N/A</v>
      </c>
      <c r="F879" s="81"/>
      <c r="H879" s="61"/>
      <c r="I879" s="60" t="e">
        <f t="shared" si="55"/>
        <v>#REF!</v>
      </c>
      <c r="J879" s="60" t="e">
        <f>#REF!</f>
        <v>#REF!</v>
      </c>
      <c r="K879" s="53" t="e">
        <f>IF(OR(#REF!="管理者",#REF!="サービス管理責任者"),0,#REF!)</f>
        <v>#REF!</v>
      </c>
    </row>
    <row r="880" spans="2:11">
      <c r="B880" s="75">
        <v>878</v>
      </c>
      <c r="C880" s="76" t="e">
        <f t="shared" si="52"/>
        <v>#N/A</v>
      </c>
      <c r="D880" s="76" t="e">
        <f t="shared" si="53"/>
        <v>#N/A</v>
      </c>
      <c r="E880" s="77" t="e">
        <f t="shared" si="54"/>
        <v>#N/A</v>
      </c>
      <c r="F880" s="81"/>
      <c r="H880" s="61"/>
      <c r="I880" s="60" t="e">
        <f t="shared" si="55"/>
        <v>#REF!</v>
      </c>
      <c r="J880" s="60" t="e">
        <f>#REF!</f>
        <v>#REF!</v>
      </c>
      <c r="K880" s="53" t="e">
        <f>IF(OR(#REF!="管理者",#REF!="サービス管理責任者"),0,#REF!)</f>
        <v>#REF!</v>
      </c>
    </row>
    <row r="881" spans="2:11">
      <c r="B881" s="75">
        <v>879</v>
      </c>
      <c r="C881" s="76" t="e">
        <f t="shared" si="52"/>
        <v>#N/A</v>
      </c>
      <c r="D881" s="76" t="e">
        <f t="shared" si="53"/>
        <v>#N/A</v>
      </c>
      <c r="E881" s="77" t="e">
        <f t="shared" si="54"/>
        <v>#N/A</v>
      </c>
      <c r="F881" s="81"/>
      <c r="H881" s="61"/>
      <c r="I881" s="60" t="e">
        <f t="shared" si="55"/>
        <v>#REF!</v>
      </c>
      <c r="J881" s="60" t="e">
        <f>#REF!</f>
        <v>#REF!</v>
      </c>
      <c r="K881" s="53" t="e">
        <f>IF(OR(#REF!="管理者",#REF!="サービス管理責任者"),0,#REF!)</f>
        <v>#REF!</v>
      </c>
    </row>
    <row r="882" spans="2:11">
      <c r="B882" s="75">
        <v>880</v>
      </c>
      <c r="C882" s="76" t="e">
        <f t="shared" si="52"/>
        <v>#N/A</v>
      </c>
      <c r="D882" s="76" t="e">
        <f t="shared" si="53"/>
        <v>#N/A</v>
      </c>
      <c r="E882" s="77" t="e">
        <f t="shared" si="54"/>
        <v>#N/A</v>
      </c>
      <c r="F882" s="81"/>
      <c r="H882" s="61"/>
      <c r="I882" s="60" t="e">
        <f t="shared" si="55"/>
        <v>#REF!</v>
      </c>
      <c r="J882" s="60" t="e">
        <f>#REF!</f>
        <v>#REF!</v>
      </c>
      <c r="K882" s="53" t="e">
        <f>IF(OR(#REF!="管理者",#REF!="サービス管理責任者"),0,#REF!)</f>
        <v>#REF!</v>
      </c>
    </row>
    <row r="883" spans="2:11">
      <c r="B883" s="75">
        <v>881</v>
      </c>
      <c r="C883" s="76" t="e">
        <f t="shared" si="52"/>
        <v>#N/A</v>
      </c>
      <c r="D883" s="76" t="e">
        <f t="shared" si="53"/>
        <v>#N/A</v>
      </c>
      <c r="E883" s="77" t="e">
        <f t="shared" si="54"/>
        <v>#N/A</v>
      </c>
      <c r="F883" s="81"/>
      <c r="H883" s="61"/>
      <c r="I883" s="60" t="e">
        <f t="shared" si="55"/>
        <v>#REF!</v>
      </c>
      <c r="J883" s="60" t="e">
        <f>#REF!</f>
        <v>#REF!</v>
      </c>
      <c r="K883" s="53" t="e">
        <f>IF(OR(#REF!="管理者",#REF!="サービス管理責任者"),0,#REF!)</f>
        <v>#REF!</v>
      </c>
    </row>
    <row r="884" spans="2:11">
      <c r="B884" s="75">
        <v>882</v>
      </c>
      <c r="C884" s="76" t="e">
        <f t="shared" si="52"/>
        <v>#N/A</v>
      </c>
      <c r="D884" s="76" t="e">
        <f t="shared" si="53"/>
        <v>#N/A</v>
      </c>
      <c r="E884" s="77" t="e">
        <f t="shared" si="54"/>
        <v>#N/A</v>
      </c>
      <c r="F884" s="81"/>
      <c r="H884" s="61"/>
      <c r="I884" s="60" t="e">
        <f t="shared" si="55"/>
        <v>#REF!</v>
      </c>
      <c r="J884" s="60" t="e">
        <f>#REF!</f>
        <v>#REF!</v>
      </c>
      <c r="K884" s="53" t="e">
        <f>IF(OR(#REF!="管理者",#REF!="サービス管理責任者"),0,#REF!)</f>
        <v>#REF!</v>
      </c>
    </row>
    <row r="885" spans="2:11">
      <c r="B885" s="75">
        <v>883</v>
      </c>
      <c r="C885" s="76" t="e">
        <f t="shared" si="52"/>
        <v>#N/A</v>
      </c>
      <c r="D885" s="76" t="e">
        <f t="shared" si="53"/>
        <v>#N/A</v>
      </c>
      <c r="E885" s="77" t="e">
        <f t="shared" si="54"/>
        <v>#N/A</v>
      </c>
      <c r="F885" s="81"/>
      <c r="H885" s="61"/>
      <c r="I885" s="60" t="e">
        <f t="shared" si="55"/>
        <v>#REF!</v>
      </c>
      <c r="J885" s="60" t="e">
        <f>#REF!</f>
        <v>#REF!</v>
      </c>
      <c r="K885" s="53" t="e">
        <f>IF(OR(#REF!="管理者",#REF!="サービス管理責任者"),0,#REF!)</f>
        <v>#REF!</v>
      </c>
    </row>
    <row r="886" spans="2:11">
      <c r="B886" s="75">
        <v>884</v>
      </c>
      <c r="C886" s="76" t="e">
        <f t="shared" si="52"/>
        <v>#N/A</v>
      </c>
      <c r="D886" s="76" t="e">
        <f t="shared" si="53"/>
        <v>#N/A</v>
      </c>
      <c r="E886" s="77" t="e">
        <f t="shared" si="54"/>
        <v>#N/A</v>
      </c>
      <c r="F886" s="81"/>
      <c r="H886" s="61"/>
      <c r="I886" s="60" t="e">
        <f t="shared" si="55"/>
        <v>#REF!</v>
      </c>
      <c r="J886" s="60" t="e">
        <f>#REF!</f>
        <v>#REF!</v>
      </c>
      <c r="K886" s="53" t="e">
        <f>IF(OR(#REF!="管理者",#REF!="サービス管理責任者"),0,#REF!)</f>
        <v>#REF!</v>
      </c>
    </row>
    <row r="887" spans="2:11">
      <c r="B887" s="75">
        <v>885</v>
      </c>
      <c r="C887" s="76" t="e">
        <f t="shared" si="52"/>
        <v>#N/A</v>
      </c>
      <c r="D887" s="76" t="e">
        <f t="shared" si="53"/>
        <v>#N/A</v>
      </c>
      <c r="E887" s="77" t="e">
        <f t="shared" si="54"/>
        <v>#N/A</v>
      </c>
      <c r="F887" s="81"/>
      <c r="H887" s="61"/>
      <c r="I887" s="60" t="e">
        <f t="shared" si="55"/>
        <v>#REF!</v>
      </c>
      <c r="J887" s="60" t="e">
        <f>#REF!</f>
        <v>#REF!</v>
      </c>
      <c r="K887" s="53" t="e">
        <f>IF(OR(#REF!="管理者",#REF!="サービス管理責任者"),0,#REF!)</f>
        <v>#REF!</v>
      </c>
    </row>
    <row r="888" spans="2:11">
      <c r="B888" s="75">
        <v>886</v>
      </c>
      <c r="C888" s="76" t="e">
        <f t="shared" si="52"/>
        <v>#N/A</v>
      </c>
      <c r="D888" s="76" t="e">
        <f t="shared" si="53"/>
        <v>#N/A</v>
      </c>
      <c r="E888" s="77" t="e">
        <f t="shared" si="54"/>
        <v>#N/A</v>
      </c>
      <c r="F888" s="81"/>
      <c r="H888" s="61"/>
      <c r="I888" s="60" t="e">
        <f t="shared" si="55"/>
        <v>#REF!</v>
      </c>
      <c r="J888" s="60" t="e">
        <f>#REF!</f>
        <v>#REF!</v>
      </c>
      <c r="K888" s="53" t="e">
        <f>IF(OR(#REF!="管理者",#REF!="サービス管理責任者"),0,#REF!)</f>
        <v>#REF!</v>
      </c>
    </row>
    <row r="889" spans="2:11">
      <c r="B889" s="75">
        <v>887</v>
      </c>
      <c r="C889" s="76" t="e">
        <f t="shared" si="52"/>
        <v>#N/A</v>
      </c>
      <c r="D889" s="76" t="e">
        <f t="shared" si="53"/>
        <v>#N/A</v>
      </c>
      <c r="E889" s="77" t="e">
        <f t="shared" si="54"/>
        <v>#N/A</v>
      </c>
      <c r="F889" s="81"/>
      <c r="H889" s="61"/>
      <c r="I889" s="60" t="e">
        <f t="shared" si="55"/>
        <v>#REF!</v>
      </c>
      <c r="J889" s="60" t="e">
        <f>#REF!</f>
        <v>#REF!</v>
      </c>
      <c r="K889" s="53" t="e">
        <f>IF(OR(#REF!="管理者",#REF!="サービス管理責任者"),0,#REF!)</f>
        <v>#REF!</v>
      </c>
    </row>
    <row r="890" spans="2:11">
      <c r="B890" s="75">
        <v>888</v>
      </c>
      <c r="C890" s="76" t="e">
        <f t="shared" si="52"/>
        <v>#N/A</v>
      </c>
      <c r="D890" s="76" t="e">
        <f t="shared" si="53"/>
        <v>#N/A</v>
      </c>
      <c r="E890" s="77" t="e">
        <f t="shared" si="54"/>
        <v>#N/A</v>
      </c>
      <c r="F890" s="81"/>
      <c r="H890" s="61"/>
      <c r="I890" s="60" t="e">
        <f t="shared" si="55"/>
        <v>#REF!</v>
      </c>
      <c r="J890" s="60" t="e">
        <f>#REF!</f>
        <v>#REF!</v>
      </c>
      <c r="K890" s="53" t="e">
        <f>IF(OR(#REF!="管理者",#REF!="サービス管理責任者"),0,#REF!)</f>
        <v>#REF!</v>
      </c>
    </row>
    <row r="891" spans="2:11">
      <c r="B891" s="75">
        <v>889</v>
      </c>
      <c r="C891" s="76" t="e">
        <f t="shared" si="52"/>
        <v>#N/A</v>
      </c>
      <c r="D891" s="76" t="e">
        <f t="shared" si="53"/>
        <v>#N/A</v>
      </c>
      <c r="E891" s="77" t="e">
        <f t="shared" si="54"/>
        <v>#N/A</v>
      </c>
      <c r="F891" s="81"/>
      <c r="H891" s="61"/>
      <c r="I891" s="60" t="e">
        <f t="shared" si="55"/>
        <v>#REF!</v>
      </c>
      <c r="J891" s="60" t="e">
        <f>#REF!</f>
        <v>#REF!</v>
      </c>
      <c r="K891" s="53" t="e">
        <f>IF(OR(#REF!="管理者",#REF!="サービス管理責任者"),0,#REF!)</f>
        <v>#REF!</v>
      </c>
    </row>
    <row r="892" spans="2:11">
      <c r="B892" s="75">
        <v>890</v>
      </c>
      <c r="C892" s="76" t="e">
        <f t="shared" si="52"/>
        <v>#N/A</v>
      </c>
      <c r="D892" s="76" t="e">
        <f t="shared" si="53"/>
        <v>#N/A</v>
      </c>
      <c r="E892" s="77" t="e">
        <f t="shared" si="54"/>
        <v>#N/A</v>
      </c>
      <c r="F892" s="81"/>
      <c r="H892" s="61"/>
      <c r="I892" s="60" t="e">
        <f t="shared" si="55"/>
        <v>#REF!</v>
      </c>
      <c r="J892" s="60" t="e">
        <f>#REF!</f>
        <v>#REF!</v>
      </c>
      <c r="K892" s="53" t="e">
        <f>IF(OR(#REF!="管理者",#REF!="サービス管理責任者"),0,#REF!)</f>
        <v>#REF!</v>
      </c>
    </row>
    <row r="893" spans="2:11">
      <c r="B893" s="75">
        <v>891</v>
      </c>
      <c r="C893" s="76" t="e">
        <f t="shared" si="52"/>
        <v>#N/A</v>
      </c>
      <c r="D893" s="76" t="e">
        <f t="shared" si="53"/>
        <v>#N/A</v>
      </c>
      <c r="E893" s="77" t="e">
        <f t="shared" si="54"/>
        <v>#N/A</v>
      </c>
      <c r="F893" s="81"/>
      <c r="H893" s="61"/>
      <c r="I893" s="60" t="e">
        <f t="shared" si="55"/>
        <v>#REF!</v>
      </c>
      <c r="J893" s="60" t="e">
        <f>#REF!</f>
        <v>#REF!</v>
      </c>
      <c r="K893" s="53" t="e">
        <f>IF(OR(#REF!="管理者",#REF!="サービス管理責任者"),0,#REF!)</f>
        <v>#REF!</v>
      </c>
    </row>
    <row r="894" spans="2:11">
      <c r="B894" s="75">
        <v>892</v>
      </c>
      <c r="C894" s="76" t="e">
        <f t="shared" si="52"/>
        <v>#N/A</v>
      </c>
      <c r="D894" s="76" t="e">
        <f t="shared" si="53"/>
        <v>#N/A</v>
      </c>
      <c r="E894" s="77" t="e">
        <f t="shared" si="54"/>
        <v>#N/A</v>
      </c>
      <c r="F894" s="81"/>
      <c r="H894" s="61"/>
      <c r="I894" s="60" t="e">
        <f t="shared" si="55"/>
        <v>#REF!</v>
      </c>
      <c r="J894" s="60" t="e">
        <f>#REF!</f>
        <v>#REF!</v>
      </c>
      <c r="K894" s="53" t="e">
        <f>IF(OR(#REF!="管理者",#REF!="サービス管理責任者"),0,#REF!)</f>
        <v>#REF!</v>
      </c>
    </row>
    <row r="895" spans="2:11">
      <c r="B895" s="75">
        <v>893</v>
      </c>
      <c r="C895" s="76" t="e">
        <f t="shared" si="52"/>
        <v>#N/A</v>
      </c>
      <c r="D895" s="76" t="e">
        <f t="shared" si="53"/>
        <v>#N/A</v>
      </c>
      <c r="E895" s="77" t="e">
        <f t="shared" si="54"/>
        <v>#N/A</v>
      </c>
      <c r="F895" s="81"/>
      <c r="H895" s="61"/>
      <c r="I895" s="60" t="e">
        <f t="shared" si="55"/>
        <v>#REF!</v>
      </c>
      <c r="J895" s="60" t="e">
        <f>#REF!</f>
        <v>#REF!</v>
      </c>
      <c r="K895" s="53" t="e">
        <f>IF(OR(#REF!="管理者",#REF!="サービス管理責任者"),0,#REF!)</f>
        <v>#REF!</v>
      </c>
    </row>
    <row r="896" spans="2:11">
      <c r="B896" s="75">
        <v>894</v>
      </c>
      <c r="C896" s="76" t="e">
        <f t="shared" si="52"/>
        <v>#N/A</v>
      </c>
      <c r="D896" s="76" t="e">
        <f t="shared" si="53"/>
        <v>#N/A</v>
      </c>
      <c r="E896" s="77" t="e">
        <f t="shared" si="54"/>
        <v>#N/A</v>
      </c>
      <c r="F896" s="81"/>
      <c r="H896" s="61"/>
      <c r="I896" s="60" t="e">
        <f t="shared" si="55"/>
        <v>#REF!</v>
      </c>
      <c r="J896" s="60" t="e">
        <f>#REF!</f>
        <v>#REF!</v>
      </c>
      <c r="K896" s="53" t="e">
        <f>IF(OR(#REF!="管理者",#REF!="サービス管理責任者"),0,#REF!)</f>
        <v>#REF!</v>
      </c>
    </row>
    <row r="897" spans="2:11">
      <c r="B897" s="75">
        <v>895</v>
      </c>
      <c r="C897" s="76" t="e">
        <f t="shared" si="52"/>
        <v>#N/A</v>
      </c>
      <c r="D897" s="76" t="e">
        <f t="shared" si="53"/>
        <v>#N/A</v>
      </c>
      <c r="E897" s="77" t="e">
        <f t="shared" si="54"/>
        <v>#N/A</v>
      </c>
      <c r="F897" s="81"/>
      <c r="H897" s="61"/>
      <c r="I897" s="60" t="e">
        <f t="shared" si="55"/>
        <v>#REF!</v>
      </c>
      <c r="J897" s="60" t="e">
        <f>#REF!</f>
        <v>#REF!</v>
      </c>
      <c r="K897" s="53" t="e">
        <f>IF(OR(#REF!="管理者",#REF!="サービス管理責任者"),0,#REF!)</f>
        <v>#REF!</v>
      </c>
    </row>
    <row r="898" spans="2:11">
      <c r="B898" s="75">
        <v>896</v>
      </c>
      <c r="C898" s="76" t="e">
        <f t="shared" si="52"/>
        <v>#N/A</v>
      </c>
      <c r="D898" s="76" t="e">
        <f t="shared" si="53"/>
        <v>#N/A</v>
      </c>
      <c r="E898" s="77" t="e">
        <f t="shared" si="54"/>
        <v>#N/A</v>
      </c>
      <c r="F898" s="81"/>
      <c r="H898" s="61"/>
      <c r="I898" s="60" t="e">
        <f t="shared" si="55"/>
        <v>#REF!</v>
      </c>
      <c r="J898" s="60" t="e">
        <f>#REF!</f>
        <v>#REF!</v>
      </c>
      <c r="K898" s="53" t="e">
        <f>IF(OR(#REF!="管理者",#REF!="サービス管理責任者"),0,#REF!)</f>
        <v>#REF!</v>
      </c>
    </row>
    <row r="899" spans="2:11">
      <c r="B899" s="75">
        <v>897</v>
      </c>
      <c r="C899" s="76" t="e">
        <f t="shared" ref="C899:C962" si="56">VLOOKUP(B899,$I:$K,2,FALSE)</f>
        <v>#N/A</v>
      </c>
      <c r="D899" s="76" t="e">
        <f t="shared" ref="D899:D962" si="57">VLOOKUP(B899,$I:$K,3,FALSE)</f>
        <v>#N/A</v>
      </c>
      <c r="E899" s="77" t="e">
        <f t="shared" si="54"/>
        <v>#N/A</v>
      </c>
      <c r="F899" s="81"/>
      <c r="H899" s="61"/>
      <c r="I899" s="60" t="e">
        <f t="shared" si="55"/>
        <v>#REF!</v>
      </c>
      <c r="J899" s="60" t="e">
        <f>#REF!</f>
        <v>#REF!</v>
      </c>
      <c r="K899" s="53" t="e">
        <f>IF(OR(#REF!="管理者",#REF!="サービス管理責任者"),0,#REF!)</f>
        <v>#REF!</v>
      </c>
    </row>
    <row r="900" spans="2:11">
      <c r="B900" s="75">
        <v>898</v>
      </c>
      <c r="C900" s="76" t="e">
        <f t="shared" si="56"/>
        <v>#N/A</v>
      </c>
      <c r="D900" s="76" t="e">
        <f t="shared" si="57"/>
        <v>#N/A</v>
      </c>
      <c r="E900" s="77" t="e">
        <f t="shared" ref="E900:E963" si="58">SUMIF($C:$C,C900,$D:$D)</f>
        <v>#N/A</v>
      </c>
      <c r="F900" s="81"/>
      <c r="H900" s="61"/>
      <c r="I900" s="60" t="e">
        <f t="shared" si="55"/>
        <v>#REF!</v>
      </c>
      <c r="J900" s="60" t="e">
        <f>#REF!</f>
        <v>#REF!</v>
      </c>
      <c r="K900" s="53" t="e">
        <f>IF(OR(#REF!="管理者",#REF!="サービス管理責任者"),0,#REF!)</f>
        <v>#REF!</v>
      </c>
    </row>
    <row r="901" spans="2:11">
      <c r="B901" s="75">
        <v>899</v>
      </c>
      <c r="C901" s="76" t="e">
        <f t="shared" si="56"/>
        <v>#N/A</v>
      </c>
      <c r="D901" s="76" t="e">
        <f t="shared" si="57"/>
        <v>#N/A</v>
      </c>
      <c r="E901" s="77" t="e">
        <f t="shared" si="58"/>
        <v>#N/A</v>
      </c>
      <c r="F901" s="81"/>
      <c r="H901" s="61"/>
      <c r="I901" s="60" t="e">
        <f t="shared" ref="I901:I964" si="59">IF(J901=0,I900,I900+1)</f>
        <v>#REF!</v>
      </c>
      <c r="J901" s="60" t="e">
        <f>#REF!</f>
        <v>#REF!</v>
      </c>
      <c r="K901" s="53" t="e">
        <f>IF(OR(#REF!="管理者",#REF!="サービス管理責任者"),0,#REF!)</f>
        <v>#REF!</v>
      </c>
    </row>
    <row r="902" spans="2:11">
      <c r="B902" s="75">
        <v>900</v>
      </c>
      <c r="C902" s="76" t="e">
        <f t="shared" si="56"/>
        <v>#N/A</v>
      </c>
      <c r="D902" s="76" t="e">
        <f t="shared" si="57"/>
        <v>#N/A</v>
      </c>
      <c r="E902" s="77" t="e">
        <f t="shared" si="58"/>
        <v>#N/A</v>
      </c>
      <c r="F902" s="81"/>
      <c r="H902" s="61"/>
      <c r="I902" s="60" t="e">
        <f t="shared" si="59"/>
        <v>#REF!</v>
      </c>
      <c r="J902" s="60" t="e">
        <f>#REF!</f>
        <v>#REF!</v>
      </c>
      <c r="K902" s="53" t="e">
        <f>IF(OR(#REF!="管理者",#REF!="サービス管理責任者"),0,#REF!)</f>
        <v>#REF!</v>
      </c>
    </row>
    <row r="903" spans="2:11">
      <c r="B903" s="75">
        <v>901</v>
      </c>
      <c r="C903" s="76" t="e">
        <f t="shared" si="56"/>
        <v>#N/A</v>
      </c>
      <c r="D903" s="76" t="e">
        <f t="shared" si="57"/>
        <v>#N/A</v>
      </c>
      <c r="E903" s="77" t="e">
        <f t="shared" si="58"/>
        <v>#N/A</v>
      </c>
      <c r="F903" s="81"/>
      <c r="H903" s="61"/>
      <c r="I903" s="60" t="e">
        <f t="shared" si="59"/>
        <v>#REF!</v>
      </c>
      <c r="J903" s="60" t="e">
        <f>#REF!</f>
        <v>#REF!</v>
      </c>
      <c r="K903" s="53" t="e">
        <f>IF(OR(#REF!="管理者",#REF!="サービス管理責任者"),0,#REF!)</f>
        <v>#REF!</v>
      </c>
    </row>
    <row r="904" spans="2:11">
      <c r="B904" s="75">
        <v>902</v>
      </c>
      <c r="C904" s="76" t="e">
        <f t="shared" si="56"/>
        <v>#N/A</v>
      </c>
      <c r="D904" s="76" t="e">
        <f t="shared" si="57"/>
        <v>#N/A</v>
      </c>
      <c r="E904" s="77" t="e">
        <f t="shared" si="58"/>
        <v>#N/A</v>
      </c>
      <c r="F904" s="81"/>
      <c r="H904" s="61"/>
      <c r="I904" s="60" t="e">
        <f t="shared" si="59"/>
        <v>#REF!</v>
      </c>
      <c r="J904" s="60" t="e">
        <f>#REF!</f>
        <v>#REF!</v>
      </c>
      <c r="K904" s="53" t="e">
        <f>IF(OR(#REF!="管理者",#REF!="サービス管理責任者"),0,#REF!)</f>
        <v>#REF!</v>
      </c>
    </row>
    <row r="905" spans="2:11">
      <c r="B905" s="75">
        <v>903</v>
      </c>
      <c r="C905" s="76" t="e">
        <f t="shared" si="56"/>
        <v>#N/A</v>
      </c>
      <c r="D905" s="76" t="e">
        <f t="shared" si="57"/>
        <v>#N/A</v>
      </c>
      <c r="E905" s="77" t="e">
        <f t="shared" si="58"/>
        <v>#N/A</v>
      </c>
      <c r="F905" s="81"/>
      <c r="H905" s="61"/>
      <c r="I905" s="60" t="e">
        <f t="shared" si="59"/>
        <v>#REF!</v>
      </c>
      <c r="J905" s="60" t="e">
        <f>#REF!</f>
        <v>#REF!</v>
      </c>
      <c r="K905" s="53" t="e">
        <f>IF(OR(#REF!="管理者",#REF!="サービス管理責任者"),0,#REF!)</f>
        <v>#REF!</v>
      </c>
    </row>
    <row r="906" spans="2:11">
      <c r="B906" s="75">
        <v>904</v>
      </c>
      <c r="C906" s="76" t="e">
        <f t="shared" si="56"/>
        <v>#N/A</v>
      </c>
      <c r="D906" s="76" t="e">
        <f t="shared" si="57"/>
        <v>#N/A</v>
      </c>
      <c r="E906" s="77" t="e">
        <f t="shared" si="58"/>
        <v>#N/A</v>
      </c>
      <c r="F906" s="81"/>
      <c r="H906" s="61"/>
      <c r="I906" s="60" t="e">
        <f t="shared" si="59"/>
        <v>#REF!</v>
      </c>
      <c r="J906" s="60" t="e">
        <f>#REF!</f>
        <v>#REF!</v>
      </c>
      <c r="K906" s="53" t="e">
        <f>IF(OR(#REF!="管理者",#REF!="サービス管理責任者"),0,#REF!)</f>
        <v>#REF!</v>
      </c>
    </row>
    <row r="907" spans="2:11">
      <c r="B907" s="75">
        <v>905</v>
      </c>
      <c r="C907" s="76" t="e">
        <f t="shared" si="56"/>
        <v>#N/A</v>
      </c>
      <c r="D907" s="76" t="e">
        <f t="shared" si="57"/>
        <v>#N/A</v>
      </c>
      <c r="E907" s="77" t="e">
        <f t="shared" si="58"/>
        <v>#N/A</v>
      </c>
      <c r="F907" s="81"/>
      <c r="H907" s="61"/>
      <c r="I907" s="60" t="e">
        <f t="shared" si="59"/>
        <v>#REF!</v>
      </c>
      <c r="J907" s="60" t="e">
        <f>#REF!</f>
        <v>#REF!</v>
      </c>
      <c r="K907" s="53" t="e">
        <f>IF(OR(#REF!="管理者",#REF!="サービス管理責任者"),0,#REF!)</f>
        <v>#REF!</v>
      </c>
    </row>
    <row r="908" spans="2:11">
      <c r="B908" s="75">
        <v>906</v>
      </c>
      <c r="C908" s="76" t="e">
        <f t="shared" si="56"/>
        <v>#N/A</v>
      </c>
      <c r="D908" s="76" t="e">
        <f t="shared" si="57"/>
        <v>#N/A</v>
      </c>
      <c r="E908" s="77" t="e">
        <f t="shared" si="58"/>
        <v>#N/A</v>
      </c>
      <c r="F908" s="81"/>
      <c r="H908" s="61"/>
      <c r="I908" s="60" t="e">
        <f t="shared" si="59"/>
        <v>#REF!</v>
      </c>
      <c r="J908" s="60" t="e">
        <f>#REF!</f>
        <v>#REF!</v>
      </c>
      <c r="K908" s="53" t="e">
        <f>IF(OR(#REF!="管理者",#REF!="サービス管理責任者"),0,#REF!)</f>
        <v>#REF!</v>
      </c>
    </row>
    <row r="909" spans="2:11">
      <c r="B909" s="75">
        <v>907</v>
      </c>
      <c r="C909" s="76" t="e">
        <f t="shared" si="56"/>
        <v>#N/A</v>
      </c>
      <c r="D909" s="76" t="e">
        <f t="shared" si="57"/>
        <v>#N/A</v>
      </c>
      <c r="E909" s="77" t="e">
        <f t="shared" si="58"/>
        <v>#N/A</v>
      </c>
      <c r="F909" s="81"/>
      <c r="H909" s="61"/>
      <c r="I909" s="60" t="e">
        <f t="shared" si="59"/>
        <v>#REF!</v>
      </c>
      <c r="J909" s="60" t="e">
        <f>#REF!</f>
        <v>#REF!</v>
      </c>
      <c r="K909" s="53" t="e">
        <f>IF(OR(#REF!="管理者",#REF!="サービス管理責任者"),0,#REF!)</f>
        <v>#REF!</v>
      </c>
    </row>
    <row r="910" spans="2:11">
      <c r="B910" s="75">
        <v>908</v>
      </c>
      <c r="C910" s="76" t="e">
        <f t="shared" si="56"/>
        <v>#N/A</v>
      </c>
      <c r="D910" s="76" t="e">
        <f t="shared" si="57"/>
        <v>#N/A</v>
      </c>
      <c r="E910" s="77" t="e">
        <f t="shared" si="58"/>
        <v>#N/A</v>
      </c>
      <c r="F910" s="81"/>
      <c r="H910" s="61"/>
      <c r="I910" s="60" t="e">
        <f t="shared" si="59"/>
        <v>#REF!</v>
      </c>
      <c r="J910" s="60" t="e">
        <f>#REF!</f>
        <v>#REF!</v>
      </c>
      <c r="K910" s="53" t="e">
        <f>IF(OR(#REF!="管理者",#REF!="サービス管理責任者"),0,#REF!)</f>
        <v>#REF!</v>
      </c>
    </row>
    <row r="911" spans="2:11">
      <c r="B911" s="75">
        <v>909</v>
      </c>
      <c r="C911" s="76" t="e">
        <f t="shared" si="56"/>
        <v>#N/A</v>
      </c>
      <c r="D911" s="76" t="e">
        <f t="shared" si="57"/>
        <v>#N/A</v>
      </c>
      <c r="E911" s="77" t="e">
        <f t="shared" si="58"/>
        <v>#N/A</v>
      </c>
      <c r="F911" s="81"/>
      <c r="H911" s="61"/>
      <c r="I911" s="60" t="e">
        <f t="shared" si="59"/>
        <v>#REF!</v>
      </c>
      <c r="J911" s="60" t="e">
        <f>#REF!</f>
        <v>#REF!</v>
      </c>
      <c r="K911" s="53" t="e">
        <f>IF(OR(#REF!="管理者",#REF!="サービス管理責任者"),0,#REF!)</f>
        <v>#REF!</v>
      </c>
    </row>
    <row r="912" spans="2:11">
      <c r="B912" s="75">
        <v>910</v>
      </c>
      <c r="C912" s="76" t="e">
        <f t="shared" si="56"/>
        <v>#N/A</v>
      </c>
      <c r="D912" s="76" t="e">
        <f t="shared" si="57"/>
        <v>#N/A</v>
      </c>
      <c r="E912" s="77" t="e">
        <f t="shared" si="58"/>
        <v>#N/A</v>
      </c>
      <c r="F912" s="81"/>
      <c r="H912" s="61"/>
      <c r="I912" s="60" t="e">
        <f t="shared" si="59"/>
        <v>#REF!</v>
      </c>
      <c r="J912" s="60" t="e">
        <f>#REF!</f>
        <v>#REF!</v>
      </c>
      <c r="K912" s="53" t="e">
        <f>IF(OR(#REF!="管理者",#REF!="サービス管理責任者"),0,#REF!)</f>
        <v>#REF!</v>
      </c>
    </row>
    <row r="913" spans="2:11">
      <c r="B913" s="75">
        <v>911</v>
      </c>
      <c r="C913" s="76" t="e">
        <f t="shared" si="56"/>
        <v>#N/A</v>
      </c>
      <c r="D913" s="76" t="e">
        <f t="shared" si="57"/>
        <v>#N/A</v>
      </c>
      <c r="E913" s="77" t="e">
        <f t="shared" si="58"/>
        <v>#N/A</v>
      </c>
      <c r="F913" s="81"/>
      <c r="H913" s="61"/>
      <c r="I913" s="60" t="e">
        <f t="shared" si="59"/>
        <v>#REF!</v>
      </c>
      <c r="J913" s="60" t="e">
        <f>#REF!</f>
        <v>#REF!</v>
      </c>
      <c r="K913" s="53" t="e">
        <f>IF(OR(#REF!="管理者",#REF!="サービス管理責任者"),0,#REF!)</f>
        <v>#REF!</v>
      </c>
    </row>
    <row r="914" spans="2:11">
      <c r="B914" s="75">
        <v>912</v>
      </c>
      <c r="C914" s="76" t="e">
        <f t="shared" si="56"/>
        <v>#N/A</v>
      </c>
      <c r="D914" s="76" t="e">
        <f t="shared" si="57"/>
        <v>#N/A</v>
      </c>
      <c r="E914" s="77" t="e">
        <f t="shared" si="58"/>
        <v>#N/A</v>
      </c>
      <c r="F914" s="81"/>
      <c r="H914" s="61"/>
      <c r="I914" s="60" t="e">
        <f t="shared" si="59"/>
        <v>#REF!</v>
      </c>
      <c r="J914" s="60" t="e">
        <f>#REF!</f>
        <v>#REF!</v>
      </c>
      <c r="K914" s="53" t="e">
        <f>IF(OR(#REF!="管理者",#REF!="サービス管理責任者"),0,#REF!)</f>
        <v>#REF!</v>
      </c>
    </row>
    <row r="915" spans="2:11">
      <c r="B915" s="75">
        <v>913</v>
      </c>
      <c r="C915" s="76" t="e">
        <f t="shared" si="56"/>
        <v>#N/A</v>
      </c>
      <c r="D915" s="76" t="e">
        <f t="shared" si="57"/>
        <v>#N/A</v>
      </c>
      <c r="E915" s="77" t="e">
        <f t="shared" si="58"/>
        <v>#N/A</v>
      </c>
      <c r="F915" s="81"/>
      <c r="H915" s="61"/>
      <c r="I915" s="60" t="e">
        <f t="shared" si="59"/>
        <v>#REF!</v>
      </c>
      <c r="J915" s="60" t="e">
        <f>#REF!</f>
        <v>#REF!</v>
      </c>
      <c r="K915" s="53" t="e">
        <f>IF(OR(#REF!="管理者",#REF!="サービス管理責任者"),0,#REF!)</f>
        <v>#REF!</v>
      </c>
    </row>
    <row r="916" spans="2:11">
      <c r="B916" s="75">
        <v>914</v>
      </c>
      <c r="C916" s="76" t="e">
        <f t="shared" si="56"/>
        <v>#N/A</v>
      </c>
      <c r="D916" s="76" t="e">
        <f t="shared" si="57"/>
        <v>#N/A</v>
      </c>
      <c r="E916" s="77" t="e">
        <f t="shared" si="58"/>
        <v>#N/A</v>
      </c>
      <c r="F916" s="81"/>
      <c r="H916" s="61"/>
      <c r="I916" s="60" t="e">
        <f t="shared" si="59"/>
        <v>#REF!</v>
      </c>
      <c r="J916" s="60" t="e">
        <f>#REF!</f>
        <v>#REF!</v>
      </c>
      <c r="K916" s="53" t="e">
        <f>IF(OR(#REF!="管理者",#REF!="サービス管理責任者"),0,#REF!)</f>
        <v>#REF!</v>
      </c>
    </row>
    <row r="917" spans="2:11">
      <c r="B917" s="75">
        <v>915</v>
      </c>
      <c r="C917" s="76" t="e">
        <f t="shared" si="56"/>
        <v>#N/A</v>
      </c>
      <c r="D917" s="76" t="e">
        <f t="shared" si="57"/>
        <v>#N/A</v>
      </c>
      <c r="E917" s="77" t="e">
        <f t="shared" si="58"/>
        <v>#N/A</v>
      </c>
      <c r="F917" s="81"/>
      <c r="H917" s="61"/>
      <c r="I917" s="60" t="e">
        <f t="shared" si="59"/>
        <v>#REF!</v>
      </c>
      <c r="J917" s="60" t="e">
        <f>#REF!</f>
        <v>#REF!</v>
      </c>
      <c r="K917" s="53" t="e">
        <f>IF(OR(#REF!="管理者",#REF!="サービス管理責任者"),0,#REF!)</f>
        <v>#REF!</v>
      </c>
    </row>
    <row r="918" spans="2:11">
      <c r="B918" s="75">
        <v>916</v>
      </c>
      <c r="C918" s="76" t="e">
        <f t="shared" si="56"/>
        <v>#N/A</v>
      </c>
      <c r="D918" s="76" t="e">
        <f t="shared" si="57"/>
        <v>#N/A</v>
      </c>
      <c r="E918" s="77" t="e">
        <f t="shared" si="58"/>
        <v>#N/A</v>
      </c>
      <c r="F918" s="81"/>
      <c r="H918" s="61"/>
      <c r="I918" s="60" t="e">
        <f t="shared" si="59"/>
        <v>#REF!</v>
      </c>
      <c r="J918" s="60" t="e">
        <f>#REF!</f>
        <v>#REF!</v>
      </c>
      <c r="K918" s="53" t="e">
        <f>IF(OR(#REF!="管理者",#REF!="サービス管理責任者"),0,#REF!)</f>
        <v>#REF!</v>
      </c>
    </row>
    <row r="919" spans="2:11">
      <c r="B919" s="75">
        <v>917</v>
      </c>
      <c r="C919" s="76" t="e">
        <f t="shared" si="56"/>
        <v>#N/A</v>
      </c>
      <c r="D919" s="76" t="e">
        <f t="shared" si="57"/>
        <v>#N/A</v>
      </c>
      <c r="E919" s="77" t="e">
        <f t="shared" si="58"/>
        <v>#N/A</v>
      </c>
      <c r="F919" s="81"/>
      <c r="H919" s="61"/>
      <c r="I919" s="60" t="e">
        <f t="shared" si="59"/>
        <v>#REF!</v>
      </c>
      <c r="J919" s="60" t="e">
        <f>#REF!</f>
        <v>#REF!</v>
      </c>
      <c r="K919" s="53" t="e">
        <f>IF(OR(#REF!="管理者",#REF!="サービス管理責任者"),0,#REF!)</f>
        <v>#REF!</v>
      </c>
    </row>
    <row r="920" spans="2:11">
      <c r="B920" s="75">
        <v>918</v>
      </c>
      <c r="C920" s="76" t="e">
        <f t="shared" si="56"/>
        <v>#N/A</v>
      </c>
      <c r="D920" s="76" t="e">
        <f t="shared" si="57"/>
        <v>#N/A</v>
      </c>
      <c r="E920" s="77" t="e">
        <f t="shared" si="58"/>
        <v>#N/A</v>
      </c>
      <c r="F920" s="81"/>
      <c r="H920" s="61"/>
      <c r="I920" s="60" t="e">
        <f t="shared" si="59"/>
        <v>#REF!</v>
      </c>
      <c r="J920" s="60" t="e">
        <f>#REF!</f>
        <v>#REF!</v>
      </c>
      <c r="K920" s="53" t="e">
        <f>IF(OR(#REF!="管理者",#REF!="サービス管理責任者"),0,#REF!)</f>
        <v>#REF!</v>
      </c>
    </row>
    <row r="921" spans="2:11">
      <c r="B921" s="75">
        <v>919</v>
      </c>
      <c r="C921" s="76" t="e">
        <f t="shared" si="56"/>
        <v>#N/A</v>
      </c>
      <c r="D921" s="76" t="e">
        <f t="shared" si="57"/>
        <v>#N/A</v>
      </c>
      <c r="E921" s="77" t="e">
        <f t="shared" si="58"/>
        <v>#N/A</v>
      </c>
      <c r="F921" s="81"/>
      <c r="H921" s="61"/>
      <c r="I921" s="60" t="e">
        <f t="shared" si="59"/>
        <v>#REF!</v>
      </c>
      <c r="J921" s="60" t="e">
        <f>#REF!</f>
        <v>#REF!</v>
      </c>
      <c r="K921" s="53" t="e">
        <f>IF(OR(#REF!="管理者",#REF!="サービス管理責任者"),0,#REF!)</f>
        <v>#REF!</v>
      </c>
    </row>
    <row r="922" spans="2:11">
      <c r="B922" s="75">
        <v>920</v>
      </c>
      <c r="C922" s="76" t="e">
        <f t="shared" si="56"/>
        <v>#N/A</v>
      </c>
      <c r="D922" s="76" t="e">
        <f t="shared" si="57"/>
        <v>#N/A</v>
      </c>
      <c r="E922" s="77" t="e">
        <f t="shared" si="58"/>
        <v>#N/A</v>
      </c>
      <c r="F922" s="81"/>
      <c r="H922" s="61"/>
      <c r="I922" s="60" t="e">
        <f t="shared" si="59"/>
        <v>#REF!</v>
      </c>
      <c r="J922" s="60" t="e">
        <f>#REF!</f>
        <v>#REF!</v>
      </c>
      <c r="K922" s="53" t="e">
        <f>IF(OR(#REF!="管理者",#REF!="サービス管理責任者"),0,#REF!)</f>
        <v>#REF!</v>
      </c>
    </row>
    <row r="923" spans="2:11">
      <c r="B923" s="75">
        <v>921</v>
      </c>
      <c r="C923" s="76" t="e">
        <f t="shared" si="56"/>
        <v>#N/A</v>
      </c>
      <c r="D923" s="76" t="e">
        <f t="shared" si="57"/>
        <v>#N/A</v>
      </c>
      <c r="E923" s="77" t="e">
        <f t="shared" si="58"/>
        <v>#N/A</v>
      </c>
      <c r="F923" s="81"/>
      <c r="H923" s="61"/>
      <c r="I923" s="60" t="e">
        <f t="shared" si="59"/>
        <v>#REF!</v>
      </c>
      <c r="J923" s="60" t="e">
        <f>#REF!</f>
        <v>#REF!</v>
      </c>
      <c r="K923" s="53" t="e">
        <f>IF(OR(#REF!="管理者",#REF!="サービス管理責任者"),0,#REF!)</f>
        <v>#REF!</v>
      </c>
    </row>
    <row r="924" spans="2:11">
      <c r="B924" s="75">
        <v>922</v>
      </c>
      <c r="C924" s="76" t="e">
        <f t="shared" si="56"/>
        <v>#N/A</v>
      </c>
      <c r="D924" s="76" t="e">
        <f t="shared" si="57"/>
        <v>#N/A</v>
      </c>
      <c r="E924" s="77" t="e">
        <f t="shared" si="58"/>
        <v>#N/A</v>
      </c>
      <c r="F924" s="81"/>
      <c r="H924" s="61"/>
      <c r="I924" s="60" t="e">
        <f t="shared" si="59"/>
        <v>#REF!</v>
      </c>
      <c r="J924" s="60" t="e">
        <f>#REF!</f>
        <v>#REF!</v>
      </c>
      <c r="K924" s="53" t="e">
        <f>IF(OR(#REF!="管理者",#REF!="サービス管理責任者"),0,#REF!)</f>
        <v>#REF!</v>
      </c>
    </row>
    <row r="925" spans="2:11">
      <c r="B925" s="75">
        <v>923</v>
      </c>
      <c r="C925" s="76" t="e">
        <f t="shared" si="56"/>
        <v>#N/A</v>
      </c>
      <c r="D925" s="76" t="e">
        <f t="shared" si="57"/>
        <v>#N/A</v>
      </c>
      <c r="E925" s="77" t="e">
        <f t="shared" si="58"/>
        <v>#N/A</v>
      </c>
      <c r="F925" s="81"/>
      <c r="H925" s="61"/>
      <c r="I925" s="60" t="e">
        <f t="shared" si="59"/>
        <v>#REF!</v>
      </c>
      <c r="J925" s="60" t="e">
        <f>#REF!</f>
        <v>#REF!</v>
      </c>
      <c r="K925" s="53" t="e">
        <f>IF(OR(#REF!="管理者",#REF!="サービス管理責任者"),0,#REF!)</f>
        <v>#REF!</v>
      </c>
    </row>
    <row r="926" spans="2:11">
      <c r="B926" s="75">
        <v>924</v>
      </c>
      <c r="C926" s="76" t="e">
        <f t="shared" si="56"/>
        <v>#N/A</v>
      </c>
      <c r="D926" s="76" t="e">
        <f t="shared" si="57"/>
        <v>#N/A</v>
      </c>
      <c r="E926" s="77" t="e">
        <f t="shared" si="58"/>
        <v>#N/A</v>
      </c>
      <c r="F926" s="81"/>
      <c r="H926" s="61"/>
      <c r="I926" s="60" t="e">
        <f t="shared" si="59"/>
        <v>#REF!</v>
      </c>
      <c r="J926" s="60" t="e">
        <f>#REF!</f>
        <v>#REF!</v>
      </c>
      <c r="K926" s="53" t="e">
        <f>IF(OR(#REF!="管理者",#REF!="サービス管理責任者"),0,#REF!)</f>
        <v>#REF!</v>
      </c>
    </row>
    <row r="927" spans="2:11">
      <c r="B927" s="75">
        <v>925</v>
      </c>
      <c r="C927" s="76" t="e">
        <f t="shared" si="56"/>
        <v>#N/A</v>
      </c>
      <c r="D927" s="76" t="e">
        <f t="shared" si="57"/>
        <v>#N/A</v>
      </c>
      <c r="E927" s="77" t="e">
        <f t="shared" si="58"/>
        <v>#N/A</v>
      </c>
      <c r="F927" s="81"/>
      <c r="H927" s="61"/>
      <c r="I927" s="60" t="e">
        <f t="shared" si="59"/>
        <v>#REF!</v>
      </c>
      <c r="J927" s="60" t="e">
        <f>#REF!</f>
        <v>#REF!</v>
      </c>
      <c r="K927" s="53" t="e">
        <f>IF(OR(#REF!="管理者",#REF!="サービス管理責任者"),0,#REF!)</f>
        <v>#REF!</v>
      </c>
    </row>
    <row r="928" spans="2:11">
      <c r="B928" s="75">
        <v>926</v>
      </c>
      <c r="C928" s="76" t="e">
        <f t="shared" si="56"/>
        <v>#N/A</v>
      </c>
      <c r="D928" s="76" t="e">
        <f t="shared" si="57"/>
        <v>#N/A</v>
      </c>
      <c r="E928" s="77" t="e">
        <f t="shared" si="58"/>
        <v>#N/A</v>
      </c>
      <c r="F928" s="81"/>
      <c r="H928" s="61"/>
      <c r="I928" s="60" t="e">
        <f t="shared" si="59"/>
        <v>#REF!</v>
      </c>
      <c r="J928" s="60" t="e">
        <f>#REF!</f>
        <v>#REF!</v>
      </c>
      <c r="K928" s="53" t="e">
        <f>IF(OR(#REF!="管理者",#REF!="サービス管理責任者"),0,#REF!)</f>
        <v>#REF!</v>
      </c>
    </row>
    <row r="929" spans="2:11">
      <c r="B929" s="75">
        <v>927</v>
      </c>
      <c r="C929" s="76" t="e">
        <f t="shared" si="56"/>
        <v>#N/A</v>
      </c>
      <c r="D929" s="76" t="e">
        <f t="shared" si="57"/>
        <v>#N/A</v>
      </c>
      <c r="E929" s="77" t="e">
        <f t="shared" si="58"/>
        <v>#N/A</v>
      </c>
      <c r="F929" s="81"/>
      <c r="H929" s="61"/>
      <c r="I929" s="60" t="e">
        <f t="shared" si="59"/>
        <v>#REF!</v>
      </c>
      <c r="J929" s="60" t="e">
        <f>#REF!</f>
        <v>#REF!</v>
      </c>
      <c r="K929" s="53" t="e">
        <f>IF(OR(#REF!="管理者",#REF!="サービス管理責任者"),0,#REF!)</f>
        <v>#REF!</v>
      </c>
    </row>
    <row r="930" spans="2:11">
      <c r="B930" s="75">
        <v>928</v>
      </c>
      <c r="C930" s="76" t="e">
        <f t="shared" si="56"/>
        <v>#N/A</v>
      </c>
      <c r="D930" s="76" t="e">
        <f t="shared" si="57"/>
        <v>#N/A</v>
      </c>
      <c r="E930" s="77" t="e">
        <f t="shared" si="58"/>
        <v>#N/A</v>
      </c>
      <c r="F930" s="81"/>
      <c r="H930" s="61"/>
      <c r="I930" s="60" t="e">
        <f t="shared" si="59"/>
        <v>#REF!</v>
      </c>
      <c r="J930" s="60" t="e">
        <f>#REF!</f>
        <v>#REF!</v>
      </c>
      <c r="K930" s="53" t="e">
        <f>IF(OR(#REF!="管理者",#REF!="サービス管理責任者"),0,#REF!)</f>
        <v>#REF!</v>
      </c>
    </row>
    <row r="931" spans="2:11">
      <c r="B931" s="75">
        <v>929</v>
      </c>
      <c r="C931" s="76" t="e">
        <f t="shared" si="56"/>
        <v>#N/A</v>
      </c>
      <c r="D931" s="76" t="e">
        <f t="shared" si="57"/>
        <v>#N/A</v>
      </c>
      <c r="E931" s="77" t="e">
        <f t="shared" si="58"/>
        <v>#N/A</v>
      </c>
      <c r="F931" s="81"/>
      <c r="H931" s="61"/>
      <c r="I931" s="60" t="e">
        <f t="shared" si="59"/>
        <v>#REF!</v>
      </c>
      <c r="J931" s="60" t="e">
        <f>#REF!</f>
        <v>#REF!</v>
      </c>
      <c r="K931" s="53" t="e">
        <f>IF(OR(#REF!="管理者",#REF!="サービス管理責任者"),0,#REF!)</f>
        <v>#REF!</v>
      </c>
    </row>
    <row r="932" spans="2:11">
      <c r="B932" s="75">
        <v>930</v>
      </c>
      <c r="C932" s="76" t="e">
        <f t="shared" si="56"/>
        <v>#N/A</v>
      </c>
      <c r="D932" s="76" t="e">
        <f t="shared" si="57"/>
        <v>#N/A</v>
      </c>
      <c r="E932" s="77" t="e">
        <f t="shared" si="58"/>
        <v>#N/A</v>
      </c>
      <c r="F932" s="81"/>
      <c r="H932" s="61"/>
      <c r="I932" s="60" t="e">
        <f t="shared" si="59"/>
        <v>#REF!</v>
      </c>
      <c r="J932" s="60" t="e">
        <f>#REF!</f>
        <v>#REF!</v>
      </c>
      <c r="K932" s="53" t="e">
        <f>IF(OR(#REF!="管理者",#REF!="サービス管理責任者"),0,#REF!)</f>
        <v>#REF!</v>
      </c>
    </row>
    <row r="933" spans="2:11">
      <c r="B933" s="75">
        <v>931</v>
      </c>
      <c r="C933" s="76" t="e">
        <f t="shared" si="56"/>
        <v>#N/A</v>
      </c>
      <c r="D933" s="76" t="e">
        <f t="shared" si="57"/>
        <v>#N/A</v>
      </c>
      <c r="E933" s="77" t="e">
        <f t="shared" si="58"/>
        <v>#N/A</v>
      </c>
      <c r="F933" s="81"/>
      <c r="H933" s="61"/>
      <c r="I933" s="60" t="e">
        <f t="shared" si="59"/>
        <v>#REF!</v>
      </c>
      <c r="J933" s="60" t="e">
        <f>#REF!</f>
        <v>#REF!</v>
      </c>
      <c r="K933" s="53" t="e">
        <f>IF(OR(#REF!="管理者",#REF!="サービス管理責任者"),0,#REF!)</f>
        <v>#REF!</v>
      </c>
    </row>
    <row r="934" spans="2:11">
      <c r="B934" s="75">
        <v>932</v>
      </c>
      <c r="C934" s="76" t="e">
        <f t="shared" si="56"/>
        <v>#N/A</v>
      </c>
      <c r="D934" s="76" t="e">
        <f t="shared" si="57"/>
        <v>#N/A</v>
      </c>
      <c r="E934" s="77" t="e">
        <f t="shared" si="58"/>
        <v>#N/A</v>
      </c>
      <c r="F934" s="81"/>
      <c r="H934" s="61"/>
      <c r="I934" s="60" t="e">
        <f t="shared" si="59"/>
        <v>#REF!</v>
      </c>
      <c r="J934" s="60" t="e">
        <f>#REF!</f>
        <v>#REF!</v>
      </c>
      <c r="K934" s="53" t="e">
        <f>IF(OR(#REF!="管理者",#REF!="サービス管理責任者"),0,#REF!)</f>
        <v>#REF!</v>
      </c>
    </row>
    <row r="935" spans="2:11">
      <c r="B935" s="75">
        <v>933</v>
      </c>
      <c r="C935" s="76" t="e">
        <f t="shared" si="56"/>
        <v>#N/A</v>
      </c>
      <c r="D935" s="76" t="e">
        <f t="shared" si="57"/>
        <v>#N/A</v>
      </c>
      <c r="E935" s="77" t="e">
        <f t="shared" si="58"/>
        <v>#N/A</v>
      </c>
      <c r="F935" s="81"/>
      <c r="H935" s="61"/>
      <c r="I935" s="60" t="e">
        <f t="shared" si="59"/>
        <v>#REF!</v>
      </c>
      <c r="J935" s="60" t="e">
        <f>#REF!</f>
        <v>#REF!</v>
      </c>
      <c r="K935" s="53" t="e">
        <f>IF(OR(#REF!="管理者",#REF!="サービス管理責任者"),0,#REF!)</f>
        <v>#REF!</v>
      </c>
    </row>
    <row r="936" spans="2:11">
      <c r="B936" s="75">
        <v>934</v>
      </c>
      <c r="C936" s="76" t="e">
        <f t="shared" si="56"/>
        <v>#N/A</v>
      </c>
      <c r="D936" s="76" t="e">
        <f t="shared" si="57"/>
        <v>#N/A</v>
      </c>
      <c r="E936" s="77" t="e">
        <f t="shared" si="58"/>
        <v>#N/A</v>
      </c>
      <c r="F936" s="81"/>
      <c r="H936" s="61"/>
      <c r="I936" s="60" t="e">
        <f t="shared" si="59"/>
        <v>#REF!</v>
      </c>
      <c r="J936" s="60" t="e">
        <f>#REF!</f>
        <v>#REF!</v>
      </c>
      <c r="K936" s="53" t="e">
        <f>IF(OR(#REF!="管理者",#REF!="サービス管理責任者"),0,#REF!)</f>
        <v>#REF!</v>
      </c>
    </row>
    <row r="937" spans="2:11">
      <c r="B937" s="75">
        <v>935</v>
      </c>
      <c r="C937" s="76" t="e">
        <f t="shared" si="56"/>
        <v>#N/A</v>
      </c>
      <c r="D937" s="76" t="e">
        <f t="shared" si="57"/>
        <v>#N/A</v>
      </c>
      <c r="E937" s="77" t="e">
        <f t="shared" si="58"/>
        <v>#N/A</v>
      </c>
      <c r="F937" s="81"/>
      <c r="H937" s="61"/>
      <c r="I937" s="60" t="e">
        <f t="shared" si="59"/>
        <v>#REF!</v>
      </c>
      <c r="J937" s="60" t="e">
        <f>#REF!</f>
        <v>#REF!</v>
      </c>
      <c r="K937" s="53" t="e">
        <f>IF(OR(#REF!="管理者",#REF!="サービス管理責任者"),0,#REF!)</f>
        <v>#REF!</v>
      </c>
    </row>
    <row r="938" spans="2:11">
      <c r="B938" s="75">
        <v>936</v>
      </c>
      <c r="C938" s="76" t="e">
        <f t="shared" si="56"/>
        <v>#N/A</v>
      </c>
      <c r="D938" s="76" t="e">
        <f t="shared" si="57"/>
        <v>#N/A</v>
      </c>
      <c r="E938" s="77" t="e">
        <f t="shared" si="58"/>
        <v>#N/A</v>
      </c>
      <c r="F938" s="81"/>
      <c r="H938" s="61"/>
      <c r="I938" s="60" t="e">
        <f t="shared" si="59"/>
        <v>#REF!</v>
      </c>
      <c r="J938" s="60" t="e">
        <f>#REF!</f>
        <v>#REF!</v>
      </c>
      <c r="K938" s="53" t="e">
        <f>IF(OR(#REF!="管理者",#REF!="サービス管理責任者"),0,#REF!)</f>
        <v>#REF!</v>
      </c>
    </row>
    <row r="939" spans="2:11">
      <c r="B939" s="75">
        <v>937</v>
      </c>
      <c r="C939" s="76" t="e">
        <f t="shared" si="56"/>
        <v>#N/A</v>
      </c>
      <c r="D939" s="76" t="e">
        <f t="shared" si="57"/>
        <v>#N/A</v>
      </c>
      <c r="E939" s="77" t="e">
        <f t="shared" si="58"/>
        <v>#N/A</v>
      </c>
      <c r="F939" s="81"/>
      <c r="H939" s="61"/>
      <c r="I939" s="60" t="e">
        <f t="shared" si="59"/>
        <v>#REF!</v>
      </c>
      <c r="J939" s="60" t="e">
        <f>#REF!</f>
        <v>#REF!</v>
      </c>
      <c r="K939" s="53" t="e">
        <f>IF(OR(#REF!="管理者",#REF!="サービス管理責任者"),0,#REF!)</f>
        <v>#REF!</v>
      </c>
    </row>
    <row r="940" spans="2:11">
      <c r="B940" s="75">
        <v>938</v>
      </c>
      <c r="C940" s="76" t="e">
        <f t="shared" si="56"/>
        <v>#N/A</v>
      </c>
      <c r="D940" s="76" t="e">
        <f t="shared" si="57"/>
        <v>#N/A</v>
      </c>
      <c r="E940" s="77" t="e">
        <f t="shared" si="58"/>
        <v>#N/A</v>
      </c>
      <c r="F940" s="81"/>
      <c r="H940" s="61"/>
      <c r="I940" s="60" t="e">
        <f t="shared" si="59"/>
        <v>#REF!</v>
      </c>
      <c r="J940" s="60" t="e">
        <f>#REF!</f>
        <v>#REF!</v>
      </c>
      <c r="K940" s="53" t="e">
        <f>IF(OR(#REF!="管理者",#REF!="サービス管理責任者"),0,#REF!)</f>
        <v>#REF!</v>
      </c>
    </row>
    <row r="941" spans="2:11">
      <c r="B941" s="75">
        <v>939</v>
      </c>
      <c r="C941" s="76" t="e">
        <f t="shared" si="56"/>
        <v>#N/A</v>
      </c>
      <c r="D941" s="76" t="e">
        <f t="shared" si="57"/>
        <v>#N/A</v>
      </c>
      <c r="E941" s="77" t="e">
        <f t="shared" si="58"/>
        <v>#N/A</v>
      </c>
      <c r="F941" s="81"/>
      <c r="H941" s="61"/>
      <c r="I941" s="60" t="e">
        <f t="shared" si="59"/>
        <v>#REF!</v>
      </c>
      <c r="J941" s="60" t="e">
        <f>#REF!</f>
        <v>#REF!</v>
      </c>
      <c r="K941" s="53" t="e">
        <f>IF(OR(#REF!="管理者",#REF!="サービス管理責任者"),0,#REF!)</f>
        <v>#REF!</v>
      </c>
    </row>
    <row r="942" spans="2:11">
      <c r="B942" s="75">
        <v>940</v>
      </c>
      <c r="C942" s="76" t="e">
        <f t="shared" si="56"/>
        <v>#N/A</v>
      </c>
      <c r="D942" s="76" t="e">
        <f t="shared" si="57"/>
        <v>#N/A</v>
      </c>
      <c r="E942" s="77" t="e">
        <f t="shared" si="58"/>
        <v>#N/A</v>
      </c>
      <c r="F942" s="81"/>
      <c r="H942" s="61"/>
      <c r="I942" s="60" t="e">
        <f t="shared" si="59"/>
        <v>#REF!</v>
      </c>
      <c r="J942" s="60" t="e">
        <f>#REF!</f>
        <v>#REF!</v>
      </c>
      <c r="K942" s="53" t="e">
        <f>IF(OR(#REF!="管理者",#REF!="サービス管理責任者"),0,#REF!)</f>
        <v>#REF!</v>
      </c>
    </row>
    <row r="943" spans="2:11">
      <c r="B943" s="75">
        <v>941</v>
      </c>
      <c r="C943" s="76" t="e">
        <f t="shared" si="56"/>
        <v>#N/A</v>
      </c>
      <c r="D943" s="76" t="e">
        <f t="shared" si="57"/>
        <v>#N/A</v>
      </c>
      <c r="E943" s="77" t="e">
        <f t="shared" si="58"/>
        <v>#N/A</v>
      </c>
      <c r="F943" s="81"/>
      <c r="H943" s="61"/>
      <c r="I943" s="60" t="e">
        <f t="shared" si="59"/>
        <v>#REF!</v>
      </c>
      <c r="J943" s="60" t="e">
        <f>#REF!</f>
        <v>#REF!</v>
      </c>
      <c r="K943" s="53" t="e">
        <f>IF(OR(#REF!="管理者",#REF!="サービス管理責任者"),0,#REF!)</f>
        <v>#REF!</v>
      </c>
    </row>
    <row r="944" spans="2:11">
      <c r="B944" s="75">
        <v>942</v>
      </c>
      <c r="C944" s="76" t="e">
        <f t="shared" si="56"/>
        <v>#N/A</v>
      </c>
      <c r="D944" s="76" t="e">
        <f t="shared" si="57"/>
        <v>#N/A</v>
      </c>
      <c r="E944" s="77" t="e">
        <f t="shared" si="58"/>
        <v>#N/A</v>
      </c>
      <c r="F944" s="81"/>
      <c r="H944" s="61"/>
      <c r="I944" s="60" t="e">
        <f t="shared" si="59"/>
        <v>#REF!</v>
      </c>
      <c r="J944" s="60" t="e">
        <f>#REF!</f>
        <v>#REF!</v>
      </c>
      <c r="K944" s="53" t="e">
        <f>IF(OR(#REF!="管理者",#REF!="サービス管理責任者"),0,#REF!)</f>
        <v>#REF!</v>
      </c>
    </row>
    <row r="945" spans="2:11">
      <c r="B945" s="75">
        <v>943</v>
      </c>
      <c r="C945" s="76" t="e">
        <f t="shared" si="56"/>
        <v>#N/A</v>
      </c>
      <c r="D945" s="76" t="e">
        <f t="shared" si="57"/>
        <v>#N/A</v>
      </c>
      <c r="E945" s="77" t="e">
        <f t="shared" si="58"/>
        <v>#N/A</v>
      </c>
      <c r="F945" s="81"/>
      <c r="H945" s="61"/>
      <c r="I945" s="60" t="e">
        <f t="shared" si="59"/>
        <v>#REF!</v>
      </c>
      <c r="J945" s="60" t="e">
        <f>#REF!</f>
        <v>#REF!</v>
      </c>
      <c r="K945" s="53" t="e">
        <f>IF(OR(#REF!="管理者",#REF!="サービス管理責任者"),0,#REF!)</f>
        <v>#REF!</v>
      </c>
    </row>
    <row r="946" spans="2:11">
      <c r="B946" s="75">
        <v>944</v>
      </c>
      <c r="C946" s="76" t="e">
        <f t="shared" si="56"/>
        <v>#N/A</v>
      </c>
      <c r="D946" s="76" t="e">
        <f t="shared" si="57"/>
        <v>#N/A</v>
      </c>
      <c r="E946" s="77" t="e">
        <f t="shared" si="58"/>
        <v>#N/A</v>
      </c>
      <c r="F946" s="81"/>
      <c r="H946" s="61"/>
      <c r="I946" s="60" t="e">
        <f t="shared" si="59"/>
        <v>#REF!</v>
      </c>
      <c r="J946" s="60" t="e">
        <f>#REF!</f>
        <v>#REF!</v>
      </c>
      <c r="K946" s="53" t="e">
        <f>IF(OR(#REF!="管理者",#REF!="サービス管理責任者"),0,#REF!)</f>
        <v>#REF!</v>
      </c>
    </row>
    <row r="947" spans="2:11">
      <c r="B947" s="75">
        <v>945</v>
      </c>
      <c r="C947" s="76" t="e">
        <f t="shared" si="56"/>
        <v>#N/A</v>
      </c>
      <c r="D947" s="76" t="e">
        <f t="shared" si="57"/>
        <v>#N/A</v>
      </c>
      <c r="E947" s="77" t="e">
        <f t="shared" si="58"/>
        <v>#N/A</v>
      </c>
      <c r="F947" s="81"/>
      <c r="H947" s="61"/>
      <c r="I947" s="60" t="e">
        <f t="shared" si="59"/>
        <v>#REF!</v>
      </c>
      <c r="J947" s="60" t="e">
        <f>#REF!</f>
        <v>#REF!</v>
      </c>
      <c r="K947" s="53" t="e">
        <f>IF(OR(#REF!="管理者",#REF!="サービス管理責任者"),0,#REF!)</f>
        <v>#REF!</v>
      </c>
    </row>
    <row r="948" spans="2:11">
      <c r="B948" s="75">
        <v>946</v>
      </c>
      <c r="C948" s="76" t="e">
        <f t="shared" si="56"/>
        <v>#N/A</v>
      </c>
      <c r="D948" s="76" t="e">
        <f t="shared" si="57"/>
        <v>#N/A</v>
      </c>
      <c r="E948" s="77" t="e">
        <f t="shared" si="58"/>
        <v>#N/A</v>
      </c>
      <c r="F948" s="81"/>
      <c r="H948" s="61"/>
      <c r="I948" s="60" t="e">
        <f t="shared" si="59"/>
        <v>#REF!</v>
      </c>
      <c r="J948" s="60" t="e">
        <f>#REF!</f>
        <v>#REF!</v>
      </c>
      <c r="K948" s="53" t="e">
        <f>IF(OR(#REF!="管理者",#REF!="サービス管理責任者"),0,#REF!)</f>
        <v>#REF!</v>
      </c>
    </row>
    <row r="949" spans="2:11">
      <c r="B949" s="75">
        <v>947</v>
      </c>
      <c r="C949" s="76" t="e">
        <f t="shared" si="56"/>
        <v>#N/A</v>
      </c>
      <c r="D949" s="76" t="e">
        <f t="shared" si="57"/>
        <v>#N/A</v>
      </c>
      <c r="E949" s="77" t="e">
        <f t="shared" si="58"/>
        <v>#N/A</v>
      </c>
      <c r="F949" s="81"/>
      <c r="H949" s="61"/>
      <c r="I949" s="60" t="e">
        <f t="shared" si="59"/>
        <v>#REF!</v>
      </c>
      <c r="J949" s="60" t="e">
        <f>#REF!</f>
        <v>#REF!</v>
      </c>
      <c r="K949" s="53" t="e">
        <f>IF(OR(#REF!="管理者",#REF!="サービス管理責任者"),0,#REF!)</f>
        <v>#REF!</v>
      </c>
    </row>
    <row r="950" spans="2:11">
      <c r="B950" s="75">
        <v>948</v>
      </c>
      <c r="C950" s="76" t="e">
        <f t="shared" si="56"/>
        <v>#N/A</v>
      </c>
      <c r="D950" s="76" t="e">
        <f t="shared" si="57"/>
        <v>#N/A</v>
      </c>
      <c r="E950" s="77" t="e">
        <f t="shared" si="58"/>
        <v>#N/A</v>
      </c>
      <c r="F950" s="81"/>
      <c r="H950" s="61"/>
      <c r="I950" s="60" t="e">
        <f t="shared" si="59"/>
        <v>#REF!</v>
      </c>
      <c r="J950" s="60" t="e">
        <f>#REF!</f>
        <v>#REF!</v>
      </c>
      <c r="K950" s="53" t="e">
        <f>IF(OR(#REF!="管理者",#REF!="サービス管理責任者"),0,#REF!)</f>
        <v>#REF!</v>
      </c>
    </row>
    <row r="951" spans="2:11">
      <c r="B951" s="75">
        <v>949</v>
      </c>
      <c r="C951" s="76" t="e">
        <f t="shared" si="56"/>
        <v>#N/A</v>
      </c>
      <c r="D951" s="76" t="e">
        <f t="shared" si="57"/>
        <v>#N/A</v>
      </c>
      <c r="E951" s="77" t="e">
        <f t="shared" si="58"/>
        <v>#N/A</v>
      </c>
      <c r="F951" s="81"/>
      <c r="H951" s="61"/>
      <c r="I951" s="60" t="e">
        <f t="shared" si="59"/>
        <v>#REF!</v>
      </c>
      <c r="J951" s="60" t="e">
        <f>#REF!</f>
        <v>#REF!</v>
      </c>
      <c r="K951" s="53" t="e">
        <f>IF(OR(#REF!="管理者",#REF!="サービス管理責任者"),0,#REF!)</f>
        <v>#REF!</v>
      </c>
    </row>
    <row r="952" spans="2:11">
      <c r="B952" s="75">
        <v>950</v>
      </c>
      <c r="C952" s="76" t="e">
        <f t="shared" si="56"/>
        <v>#N/A</v>
      </c>
      <c r="D952" s="76" t="e">
        <f t="shared" si="57"/>
        <v>#N/A</v>
      </c>
      <c r="E952" s="77" t="e">
        <f t="shared" si="58"/>
        <v>#N/A</v>
      </c>
      <c r="F952" s="81"/>
      <c r="H952" s="61"/>
      <c r="I952" s="60" t="e">
        <f t="shared" si="59"/>
        <v>#REF!</v>
      </c>
      <c r="J952" s="60" t="e">
        <f>#REF!</f>
        <v>#REF!</v>
      </c>
      <c r="K952" s="53" t="e">
        <f>IF(OR(#REF!="管理者",#REF!="サービス管理責任者"),0,#REF!)</f>
        <v>#REF!</v>
      </c>
    </row>
    <row r="953" spans="2:11">
      <c r="B953" s="75">
        <v>951</v>
      </c>
      <c r="C953" s="76" t="e">
        <f t="shared" si="56"/>
        <v>#N/A</v>
      </c>
      <c r="D953" s="76" t="e">
        <f t="shared" si="57"/>
        <v>#N/A</v>
      </c>
      <c r="E953" s="77" t="e">
        <f t="shared" si="58"/>
        <v>#N/A</v>
      </c>
      <c r="F953" s="81"/>
      <c r="H953" s="61"/>
      <c r="I953" s="60" t="e">
        <f t="shared" si="59"/>
        <v>#REF!</v>
      </c>
      <c r="J953" s="60" t="e">
        <f>#REF!</f>
        <v>#REF!</v>
      </c>
      <c r="K953" s="53" t="e">
        <f>IF(OR(#REF!="管理者",#REF!="サービス管理責任者"),0,#REF!)</f>
        <v>#REF!</v>
      </c>
    </row>
    <row r="954" spans="2:11">
      <c r="B954" s="75">
        <v>952</v>
      </c>
      <c r="C954" s="76" t="e">
        <f t="shared" si="56"/>
        <v>#N/A</v>
      </c>
      <c r="D954" s="76" t="e">
        <f t="shared" si="57"/>
        <v>#N/A</v>
      </c>
      <c r="E954" s="77" t="e">
        <f t="shared" si="58"/>
        <v>#N/A</v>
      </c>
      <c r="F954" s="81"/>
      <c r="H954" s="61"/>
      <c r="I954" s="60" t="e">
        <f t="shared" si="59"/>
        <v>#REF!</v>
      </c>
      <c r="J954" s="60" t="e">
        <f>#REF!</f>
        <v>#REF!</v>
      </c>
      <c r="K954" s="53" t="e">
        <f>IF(OR(#REF!="管理者",#REF!="サービス管理責任者"),0,#REF!)</f>
        <v>#REF!</v>
      </c>
    </row>
    <row r="955" spans="2:11">
      <c r="B955" s="75">
        <v>953</v>
      </c>
      <c r="C955" s="76" t="e">
        <f t="shared" si="56"/>
        <v>#N/A</v>
      </c>
      <c r="D955" s="76" t="e">
        <f t="shared" si="57"/>
        <v>#N/A</v>
      </c>
      <c r="E955" s="77" t="e">
        <f t="shared" si="58"/>
        <v>#N/A</v>
      </c>
      <c r="F955" s="81"/>
      <c r="H955" s="61"/>
      <c r="I955" s="60" t="e">
        <f t="shared" si="59"/>
        <v>#REF!</v>
      </c>
      <c r="J955" s="60" t="e">
        <f>#REF!</f>
        <v>#REF!</v>
      </c>
      <c r="K955" s="53" t="e">
        <f>IF(OR(#REF!="管理者",#REF!="サービス管理責任者"),0,#REF!)</f>
        <v>#REF!</v>
      </c>
    </row>
    <row r="956" spans="2:11">
      <c r="B956" s="75">
        <v>954</v>
      </c>
      <c r="C956" s="76" t="e">
        <f t="shared" si="56"/>
        <v>#N/A</v>
      </c>
      <c r="D956" s="76" t="e">
        <f t="shared" si="57"/>
        <v>#N/A</v>
      </c>
      <c r="E956" s="77" t="e">
        <f t="shared" si="58"/>
        <v>#N/A</v>
      </c>
      <c r="F956" s="81"/>
      <c r="H956" s="61"/>
      <c r="I956" s="60" t="e">
        <f t="shared" si="59"/>
        <v>#REF!</v>
      </c>
      <c r="J956" s="60" t="e">
        <f>#REF!</f>
        <v>#REF!</v>
      </c>
      <c r="K956" s="53" t="e">
        <f>IF(OR(#REF!="管理者",#REF!="サービス管理責任者"),0,#REF!)</f>
        <v>#REF!</v>
      </c>
    </row>
    <row r="957" spans="2:11">
      <c r="B957" s="75">
        <v>955</v>
      </c>
      <c r="C957" s="76" t="e">
        <f t="shared" si="56"/>
        <v>#N/A</v>
      </c>
      <c r="D957" s="76" t="e">
        <f t="shared" si="57"/>
        <v>#N/A</v>
      </c>
      <c r="E957" s="77" t="e">
        <f t="shared" si="58"/>
        <v>#N/A</v>
      </c>
      <c r="F957" s="81"/>
      <c r="H957" s="61"/>
      <c r="I957" s="60" t="e">
        <f t="shared" si="59"/>
        <v>#REF!</v>
      </c>
      <c r="J957" s="60" t="e">
        <f>#REF!</f>
        <v>#REF!</v>
      </c>
      <c r="K957" s="53" t="e">
        <f>IF(OR(#REF!="管理者",#REF!="サービス管理責任者"),0,#REF!)</f>
        <v>#REF!</v>
      </c>
    </row>
    <row r="958" spans="2:11">
      <c r="B958" s="75">
        <v>956</v>
      </c>
      <c r="C958" s="76" t="e">
        <f t="shared" si="56"/>
        <v>#N/A</v>
      </c>
      <c r="D958" s="76" t="e">
        <f t="shared" si="57"/>
        <v>#N/A</v>
      </c>
      <c r="E958" s="77" t="e">
        <f t="shared" si="58"/>
        <v>#N/A</v>
      </c>
      <c r="F958" s="81"/>
      <c r="H958" s="61"/>
      <c r="I958" s="60" t="e">
        <f t="shared" si="59"/>
        <v>#REF!</v>
      </c>
      <c r="J958" s="60" t="e">
        <f>#REF!</f>
        <v>#REF!</v>
      </c>
      <c r="K958" s="53" t="e">
        <f>IF(OR(#REF!="管理者",#REF!="サービス管理責任者"),0,#REF!)</f>
        <v>#REF!</v>
      </c>
    </row>
    <row r="959" spans="2:11">
      <c r="B959" s="75">
        <v>957</v>
      </c>
      <c r="C959" s="76" t="e">
        <f t="shared" si="56"/>
        <v>#N/A</v>
      </c>
      <c r="D959" s="76" t="e">
        <f t="shared" si="57"/>
        <v>#N/A</v>
      </c>
      <c r="E959" s="77" t="e">
        <f t="shared" si="58"/>
        <v>#N/A</v>
      </c>
      <c r="F959" s="81"/>
      <c r="H959" s="61"/>
      <c r="I959" s="60" t="e">
        <f t="shared" si="59"/>
        <v>#REF!</v>
      </c>
      <c r="J959" s="60" t="e">
        <f>#REF!</f>
        <v>#REF!</v>
      </c>
      <c r="K959" s="53" t="e">
        <f>IF(OR(#REF!="管理者",#REF!="サービス管理責任者"),0,#REF!)</f>
        <v>#REF!</v>
      </c>
    </row>
    <row r="960" spans="2:11">
      <c r="B960" s="75">
        <v>958</v>
      </c>
      <c r="C960" s="76" t="e">
        <f t="shared" si="56"/>
        <v>#N/A</v>
      </c>
      <c r="D960" s="76" t="e">
        <f t="shared" si="57"/>
        <v>#N/A</v>
      </c>
      <c r="E960" s="77" t="e">
        <f t="shared" si="58"/>
        <v>#N/A</v>
      </c>
      <c r="F960" s="81"/>
      <c r="H960" s="61"/>
      <c r="I960" s="60" t="e">
        <f t="shared" si="59"/>
        <v>#REF!</v>
      </c>
      <c r="J960" s="60" t="e">
        <f>#REF!</f>
        <v>#REF!</v>
      </c>
      <c r="K960" s="53" t="e">
        <f>IF(OR(#REF!="管理者",#REF!="サービス管理責任者"),0,#REF!)</f>
        <v>#REF!</v>
      </c>
    </row>
    <row r="961" spans="2:11">
      <c r="B961" s="75">
        <v>959</v>
      </c>
      <c r="C961" s="76" t="e">
        <f t="shared" si="56"/>
        <v>#N/A</v>
      </c>
      <c r="D961" s="76" t="e">
        <f t="shared" si="57"/>
        <v>#N/A</v>
      </c>
      <c r="E961" s="77" t="e">
        <f t="shared" si="58"/>
        <v>#N/A</v>
      </c>
      <c r="F961" s="81"/>
      <c r="H961" s="61"/>
      <c r="I961" s="60" t="e">
        <f t="shared" si="59"/>
        <v>#REF!</v>
      </c>
      <c r="J961" s="60" t="e">
        <f>#REF!</f>
        <v>#REF!</v>
      </c>
      <c r="K961" s="53" t="e">
        <f>IF(OR(#REF!="管理者",#REF!="サービス管理責任者"),0,#REF!)</f>
        <v>#REF!</v>
      </c>
    </row>
    <row r="962" spans="2:11">
      <c r="B962" s="75">
        <v>960</v>
      </c>
      <c r="C962" s="76" t="e">
        <f t="shared" si="56"/>
        <v>#N/A</v>
      </c>
      <c r="D962" s="76" t="e">
        <f t="shared" si="57"/>
        <v>#N/A</v>
      </c>
      <c r="E962" s="77" t="e">
        <f t="shared" si="58"/>
        <v>#N/A</v>
      </c>
      <c r="F962" s="81"/>
      <c r="H962" s="61"/>
      <c r="I962" s="60" t="e">
        <f t="shared" si="59"/>
        <v>#REF!</v>
      </c>
      <c r="J962" s="60" t="e">
        <f>#REF!</f>
        <v>#REF!</v>
      </c>
      <c r="K962" s="53" t="e">
        <f>IF(OR(#REF!="管理者",#REF!="サービス管理責任者"),0,#REF!)</f>
        <v>#REF!</v>
      </c>
    </row>
    <row r="963" spans="2:11">
      <c r="B963" s="75">
        <v>961</v>
      </c>
      <c r="C963" s="76" t="e">
        <f t="shared" ref="C963:C1026" si="60">VLOOKUP(B963,$I:$K,2,FALSE)</f>
        <v>#N/A</v>
      </c>
      <c r="D963" s="76" t="e">
        <f t="shared" ref="D963:D1026" si="61">VLOOKUP(B963,$I:$K,3,FALSE)</f>
        <v>#N/A</v>
      </c>
      <c r="E963" s="77" t="e">
        <f t="shared" si="58"/>
        <v>#N/A</v>
      </c>
      <c r="F963" s="81"/>
      <c r="H963" s="61"/>
      <c r="I963" s="60" t="e">
        <f t="shared" si="59"/>
        <v>#REF!</v>
      </c>
      <c r="J963" s="60" t="e">
        <f>#REF!</f>
        <v>#REF!</v>
      </c>
      <c r="K963" s="53" t="e">
        <f>IF(OR(#REF!="管理者",#REF!="サービス管理責任者"),0,#REF!)</f>
        <v>#REF!</v>
      </c>
    </row>
    <row r="964" spans="2:11">
      <c r="B964" s="75">
        <v>962</v>
      </c>
      <c r="C964" s="76" t="e">
        <f t="shared" si="60"/>
        <v>#N/A</v>
      </c>
      <c r="D964" s="76" t="e">
        <f t="shared" si="61"/>
        <v>#N/A</v>
      </c>
      <c r="E964" s="77" t="e">
        <f t="shared" ref="E964:E1027" si="62">SUMIF($C:$C,C964,$D:$D)</f>
        <v>#N/A</v>
      </c>
      <c r="F964" s="81"/>
      <c r="H964" s="61"/>
      <c r="I964" s="60" t="e">
        <f t="shared" si="59"/>
        <v>#REF!</v>
      </c>
      <c r="J964" s="60" t="e">
        <f>#REF!</f>
        <v>#REF!</v>
      </c>
      <c r="K964" s="53" t="e">
        <f>IF(OR(#REF!="管理者",#REF!="サービス管理責任者"),0,#REF!)</f>
        <v>#REF!</v>
      </c>
    </row>
    <row r="965" spans="2:11">
      <c r="B965" s="75">
        <v>963</v>
      </c>
      <c r="C965" s="76" t="e">
        <f t="shared" si="60"/>
        <v>#N/A</v>
      </c>
      <c r="D965" s="76" t="e">
        <f t="shared" si="61"/>
        <v>#N/A</v>
      </c>
      <c r="E965" s="77" t="e">
        <f t="shared" si="62"/>
        <v>#N/A</v>
      </c>
      <c r="F965" s="81"/>
      <c r="H965" s="61"/>
      <c r="I965" s="60" t="e">
        <f t="shared" ref="I965:I1028" si="63">IF(J965=0,I964,I964+1)</f>
        <v>#REF!</v>
      </c>
      <c r="J965" s="60" t="e">
        <f>#REF!</f>
        <v>#REF!</v>
      </c>
      <c r="K965" s="53" t="e">
        <f>IF(OR(#REF!="管理者",#REF!="サービス管理責任者"),0,#REF!)</f>
        <v>#REF!</v>
      </c>
    </row>
    <row r="966" spans="2:11">
      <c r="B966" s="75">
        <v>964</v>
      </c>
      <c r="C966" s="76" t="e">
        <f t="shared" si="60"/>
        <v>#N/A</v>
      </c>
      <c r="D966" s="76" t="e">
        <f t="shared" si="61"/>
        <v>#N/A</v>
      </c>
      <c r="E966" s="77" t="e">
        <f t="shared" si="62"/>
        <v>#N/A</v>
      </c>
      <c r="F966" s="81"/>
      <c r="H966" s="61"/>
      <c r="I966" s="60" t="e">
        <f t="shared" si="63"/>
        <v>#REF!</v>
      </c>
      <c r="J966" s="60" t="e">
        <f>#REF!</f>
        <v>#REF!</v>
      </c>
      <c r="K966" s="53" t="e">
        <f>IF(OR(#REF!="管理者",#REF!="サービス管理責任者"),0,#REF!)</f>
        <v>#REF!</v>
      </c>
    </row>
    <row r="967" spans="2:11">
      <c r="B967" s="75">
        <v>965</v>
      </c>
      <c r="C967" s="76" t="e">
        <f t="shared" si="60"/>
        <v>#N/A</v>
      </c>
      <c r="D967" s="76" t="e">
        <f t="shared" si="61"/>
        <v>#N/A</v>
      </c>
      <c r="E967" s="77" t="e">
        <f t="shared" si="62"/>
        <v>#N/A</v>
      </c>
      <c r="F967" s="81"/>
      <c r="H967" s="61"/>
      <c r="I967" s="60" t="e">
        <f t="shared" si="63"/>
        <v>#REF!</v>
      </c>
      <c r="J967" s="60" t="e">
        <f>#REF!</f>
        <v>#REF!</v>
      </c>
      <c r="K967" s="53" t="e">
        <f>IF(OR(#REF!="管理者",#REF!="サービス管理責任者"),0,#REF!)</f>
        <v>#REF!</v>
      </c>
    </row>
    <row r="968" spans="2:11">
      <c r="B968" s="75">
        <v>966</v>
      </c>
      <c r="C968" s="76" t="e">
        <f t="shared" si="60"/>
        <v>#N/A</v>
      </c>
      <c r="D968" s="76" t="e">
        <f t="shared" si="61"/>
        <v>#N/A</v>
      </c>
      <c r="E968" s="77" t="e">
        <f t="shared" si="62"/>
        <v>#N/A</v>
      </c>
      <c r="F968" s="81"/>
      <c r="H968" s="61"/>
      <c r="I968" s="60" t="e">
        <f t="shared" si="63"/>
        <v>#REF!</v>
      </c>
      <c r="J968" s="60" t="e">
        <f>#REF!</f>
        <v>#REF!</v>
      </c>
      <c r="K968" s="53" t="e">
        <f>IF(OR(#REF!="管理者",#REF!="サービス管理責任者"),0,#REF!)</f>
        <v>#REF!</v>
      </c>
    </row>
    <row r="969" spans="2:11">
      <c r="B969" s="75">
        <v>967</v>
      </c>
      <c r="C969" s="76" t="e">
        <f t="shared" si="60"/>
        <v>#N/A</v>
      </c>
      <c r="D969" s="76" t="e">
        <f t="shared" si="61"/>
        <v>#N/A</v>
      </c>
      <c r="E969" s="77" t="e">
        <f t="shared" si="62"/>
        <v>#N/A</v>
      </c>
      <c r="F969" s="81"/>
      <c r="H969" s="61"/>
      <c r="I969" s="60" t="e">
        <f t="shared" si="63"/>
        <v>#REF!</v>
      </c>
      <c r="J969" s="60" t="e">
        <f>#REF!</f>
        <v>#REF!</v>
      </c>
      <c r="K969" s="53" t="e">
        <f>IF(OR(#REF!="管理者",#REF!="サービス管理責任者"),0,#REF!)</f>
        <v>#REF!</v>
      </c>
    </row>
    <row r="970" spans="2:11">
      <c r="B970" s="75">
        <v>968</v>
      </c>
      <c r="C970" s="76" t="e">
        <f t="shared" si="60"/>
        <v>#N/A</v>
      </c>
      <c r="D970" s="76" t="e">
        <f t="shared" si="61"/>
        <v>#N/A</v>
      </c>
      <c r="E970" s="77" t="e">
        <f t="shared" si="62"/>
        <v>#N/A</v>
      </c>
      <c r="F970" s="81"/>
      <c r="H970" s="61"/>
      <c r="I970" s="60" t="e">
        <f t="shared" si="63"/>
        <v>#REF!</v>
      </c>
      <c r="J970" s="60" t="e">
        <f>#REF!</f>
        <v>#REF!</v>
      </c>
      <c r="K970" s="53" t="e">
        <f>IF(OR(#REF!="管理者",#REF!="サービス管理責任者"),0,#REF!)</f>
        <v>#REF!</v>
      </c>
    </row>
    <row r="971" spans="2:11">
      <c r="B971" s="75">
        <v>969</v>
      </c>
      <c r="C971" s="76" t="e">
        <f t="shared" si="60"/>
        <v>#N/A</v>
      </c>
      <c r="D971" s="76" t="e">
        <f t="shared" si="61"/>
        <v>#N/A</v>
      </c>
      <c r="E971" s="77" t="e">
        <f t="shared" si="62"/>
        <v>#N/A</v>
      </c>
      <c r="F971" s="81"/>
      <c r="H971" s="61"/>
      <c r="I971" s="60" t="e">
        <f t="shared" si="63"/>
        <v>#REF!</v>
      </c>
      <c r="J971" s="60" t="e">
        <f>#REF!</f>
        <v>#REF!</v>
      </c>
      <c r="K971" s="53" t="e">
        <f>IF(OR(#REF!="管理者",#REF!="サービス管理責任者"),0,#REF!)</f>
        <v>#REF!</v>
      </c>
    </row>
    <row r="972" spans="2:11">
      <c r="B972" s="75">
        <v>970</v>
      </c>
      <c r="C972" s="76" t="e">
        <f t="shared" si="60"/>
        <v>#N/A</v>
      </c>
      <c r="D972" s="76" t="e">
        <f t="shared" si="61"/>
        <v>#N/A</v>
      </c>
      <c r="E972" s="77" t="e">
        <f t="shared" si="62"/>
        <v>#N/A</v>
      </c>
      <c r="F972" s="81"/>
      <c r="H972" s="61"/>
      <c r="I972" s="60" t="e">
        <f t="shared" si="63"/>
        <v>#REF!</v>
      </c>
      <c r="J972" s="60" t="e">
        <f>#REF!</f>
        <v>#REF!</v>
      </c>
      <c r="K972" s="53" t="e">
        <f>IF(OR(#REF!="管理者",#REF!="サービス管理責任者"),0,#REF!)</f>
        <v>#REF!</v>
      </c>
    </row>
    <row r="973" spans="2:11">
      <c r="B973" s="75">
        <v>971</v>
      </c>
      <c r="C973" s="76" t="e">
        <f t="shared" si="60"/>
        <v>#N/A</v>
      </c>
      <c r="D973" s="76" t="e">
        <f t="shared" si="61"/>
        <v>#N/A</v>
      </c>
      <c r="E973" s="77" t="e">
        <f t="shared" si="62"/>
        <v>#N/A</v>
      </c>
      <c r="F973" s="81"/>
      <c r="H973" s="61"/>
      <c r="I973" s="60" t="e">
        <f t="shared" si="63"/>
        <v>#REF!</v>
      </c>
      <c r="J973" s="60" t="e">
        <f>#REF!</f>
        <v>#REF!</v>
      </c>
      <c r="K973" s="53" t="e">
        <f>IF(OR(#REF!="管理者",#REF!="サービス管理責任者"),0,#REF!)</f>
        <v>#REF!</v>
      </c>
    </row>
    <row r="974" spans="2:11">
      <c r="B974" s="75">
        <v>972</v>
      </c>
      <c r="C974" s="76" t="e">
        <f t="shared" si="60"/>
        <v>#N/A</v>
      </c>
      <c r="D974" s="76" t="e">
        <f t="shared" si="61"/>
        <v>#N/A</v>
      </c>
      <c r="E974" s="77" t="e">
        <f t="shared" si="62"/>
        <v>#N/A</v>
      </c>
      <c r="F974" s="81"/>
      <c r="H974" s="61"/>
      <c r="I974" s="60" t="e">
        <f t="shared" si="63"/>
        <v>#REF!</v>
      </c>
      <c r="J974" s="60" t="e">
        <f>#REF!</f>
        <v>#REF!</v>
      </c>
      <c r="K974" s="53" t="e">
        <f>IF(OR(#REF!="管理者",#REF!="サービス管理責任者"),0,#REF!)</f>
        <v>#REF!</v>
      </c>
    </row>
    <row r="975" spans="2:11">
      <c r="B975" s="75">
        <v>973</v>
      </c>
      <c r="C975" s="76" t="e">
        <f t="shared" si="60"/>
        <v>#N/A</v>
      </c>
      <c r="D975" s="76" t="e">
        <f t="shared" si="61"/>
        <v>#N/A</v>
      </c>
      <c r="E975" s="77" t="e">
        <f t="shared" si="62"/>
        <v>#N/A</v>
      </c>
      <c r="F975" s="81"/>
      <c r="H975" s="61"/>
      <c r="I975" s="60" t="e">
        <f t="shared" si="63"/>
        <v>#REF!</v>
      </c>
      <c r="J975" s="60" t="e">
        <f>#REF!</f>
        <v>#REF!</v>
      </c>
      <c r="K975" s="53" t="e">
        <f>IF(OR(#REF!="管理者",#REF!="サービス管理責任者"),0,#REF!)</f>
        <v>#REF!</v>
      </c>
    </row>
    <row r="976" spans="2:11">
      <c r="B976" s="75">
        <v>974</v>
      </c>
      <c r="C976" s="76" t="e">
        <f t="shared" si="60"/>
        <v>#N/A</v>
      </c>
      <c r="D976" s="76" t="e">
        <f t="shared" si="61"/>
        <v>#N/A</v>
      </c>
      <c r="E976" s="77" t="e">
        <f t="shared" si="62"/>
        <v>#N/A</v>
      </c>
      <c r="F976" s="81"/>
      <c r="H976" s="61"/>
      <c r="I976" s="60" t="e">
        <f t="shared" si="63"/>
        <v>#REF!</v>
      </c>
      <c r="J976" s="60" t="e">
        <f>#REF!</f>
        <v>#REF!</v>
      </c>
      <c r="K976" s="53" t="e">
        <f>IF(OR(#REF!="管理者",#REF!="サービス管理責任者"),0,#REF!)</f>
        <v>#REF!</v>
      </c>
    </row>
    <row r="977" spans="2:11">
      <c r="B977" s="75">
        <v>975</v>
      </c>
      <c r="C977" s="76" t="e">
        <f t="shared" si="60"/>
        <v>#N/A</v>
      </c>
      <c r="D977" s="76" t="e">
        <f t="shared" si="61"/>
        <v>#N/A</v>
      </c>
      <c r="E977" s="77" t="e">
        <f t="shared" si="62"/>
        <v>#N/A</v>
      </c>
      <c r="F977" s="81"/>
      <c r="H977" s="61"/>
      <c r="I977" s="60" t="e">
        <f t="shared" si="63"/>
        <v>#REF!</v>
      </c>
      <c r="J977" s="60" t="e">
        <f>#REF!</f>
        <v>#REF!</v>
      </c>
      <c r="K977" s="53" t="e">
        <f>IF(OR(#REF!="管理者",#REF!="サービス管理責任者"),0,#REF!)</f>
        <v>#REF!</v>
      </c>
    </row>
    <row r="978" spans="2:11">
      <c r="B978" s="75">
        <v>976</v>
      </c>
      <c r="C978" s="76" t="e">
        <f t="shared" si="60"/>
        <v>#N/A</v>
      </c>
      <c r="D978" s="76" t="e">
        <f t="shared" si="61"/>
        <v>#N/A</v>
      </c>
      <c r="E978" s="77" t="e">
        <f t="shared" si="62"/>
        <v>#N/A</v>
      </c>
      <c r="F978" s="81"/>
      <c r="H978" s="61"/>
      <c r="I978" s="60" t="e">
        <f t="shared" si="63"/>
        <v>#REF!</v>
      </c>
      <c r="J978" s="60" t="e">
        <f>#REF!</f>
        <v>#REF!</v>
      </c>
      <c r="K978" s="53" t="e">
        <f>IF(OR(#REF!="管理者",#REF!="サービス管理責任者"),0,#REF!)</f>
        <v>#REF!</v>
      </c>
    </row>
    <row r="979" spans="2:11">
      <c r="B979" s="75">
        <v>977</v>
      </c>
      <c r="C979" s="76" t="e">
        <f t="shared" si="60"/>
        <v>#N/A</v>
      </c>
      <c r="D979" s="76" t="e">
        <f t="shared" si="61"/>
        <v>#N/A</v>
      </c>
      <c r="E979" s="77" t="e">
        <f t="shared" si="62"/>
        <v>#N/A</v>
      </c>
      <c r="F979" s="81"/>
      <c r="H979" s="61"/>
      <c r="I979" s="60" t="e">
        <f t="shared" si="63"/>
        <v>#REF!</v>
      </c>
      <c r="J979" s="60" t="e">
        <f>#REF!</f>
        <v>#REF!</v>
      </c>
      <c r="K979" s="53" t="e">
        <f>IF(OR(#REF!="管理者",#REF!="サービス管理責任者"),0,#REF!)</f>
        <v>#REF!</v>
      </c>
    </row>
    <row r="980" spans="2:11">
      <c r="B980" s="75">
        <v>978</v>
      </c>
      <c r="C980" s="76" t="e">
        <f t="shared" si="60"/>
        <v>#N/A</v>
      </c>
      <c r="D980" s="76" t="e">
        <f t="shared" si="61"/>
        <v>#N/A</v>
      </c>
      <c r="E980" s="77" t="e">
        <f t="shared" si="62"/>
        <v>#N/A</v>
      </c>
      <c r="F980" s="81"/>
      <c r="H980" s="61"/>
      <c r="I980" s="60" t="e">
        <f t="shared" si="63"/>
        <v>#REF!</v>
      </c>
      <c r="J980" s="60" t="e">
        <f>#REF!</f>
        <v>#REF!</v>
      </c>
      <c r="K980" s="53" t="e">
        <f>IF(OR(#REF!="管理者",#REF!="サービス管理責任者"),0,#REF!)</f>
        <v>#REF!</v>
      </c>
    </row>
    <row r="981" spans="2:11">
      <c r="B981" s="75">
        <v>979</v>
      </c>
      <c r="C981" s="76" t="e">
        <f t="shared" si="60"/>
        <v>#N/A</v>
      </c>
      <c r="D981" s="76" t="e">
        <f t="shared" si="61"/>
        <v>#N/A</v>
      </c>
      <c r="E981" s="77" t="e">
        <f t="shared" si="62"/>
        <v>#N/A</v>
      </c>
      <c r="F981" s="81"/>
      <c r="H981" s="61"/>
      <c r="I981" s="60" t="e">
        <f t="shared" si="63"/>
        <v>#REF!</v>
      </c>
      <c r="J981" s="60" t="e">
        <f>#REF!</f>
        <v>#REF!</v>
      </c>
      <c r="K981" s="53" t="e">
        <f>IF(OR(#REF!="管理者",#REF!="サービス管理責任者"),0,#REF!)</f>
        <v>#REF!</v>
      </c>
    </row>
    <row r="982" spans="2:11">
      <c r="B982" s="75">
        <v>980</v>
      </c>
      <c r="C982" s="76" t="e">
        <f t="shared" si="60"/>
        <v>#N/A</v>
      </c>
      <c r="D982" s="76" t="e">
        <f t="shared" si="61"/>
        <v>#N/A</v>
      </c>
      <c r="E982" s="77" t="e">
        <f t="shared" si="62"/>
        <v>#N/A</v>
      </c>
      <c r="F982" s="81"/>
      <c r="H982" s="61"/>
      <c r="I982" s="60" t="e">
        <f t="shared" si="63"/>
        <v>#REF!</v>
      </c>
      <c r="J982" s="60" t="e">
        <f>#REF!</f>
        <v>#REF!</v>
      </c>
      <c r="K982" s="53" t="e">
        <f>IF(OR(#REF!="管理者",#REF!="サービス管理責任者"),0,#REF!)</f>
        <v>#REF!</v>
      </c>
    </row>
    <row r="983" spans="2:11">
      <c r="B983" s="75">
        <v>981</v>
      </c>
      <c r="C983" s="76" t="e">
        <f t="shared" si="60"/>
        <v>#N/A</v>
      </c>
      <c r="D983" s="76" t="e">
        <f t="shared" si="61"/>
        <v>#N/A</v>
      </c>
      <c r="E983" s="77" t="e">
        <f t="shared" si="62"/>
        <v>#N/A</v>
      </c>
      <c r="F983" s="81"/>
      <c r="H983" s="61"/>
      <c r="I983" s="60" t="e">
        <f t="shared" si="63"/>
        <v>#REF!</v>
      </c>
      <c r="J983" s="60" t="e">
        <f>#REF!</f>
        <v>#REF!</v>
      </c>
      <c r="K983" s="53" t="e">
        <f>IF(OR(#REF!="管理者",#REF!="サービス管理責任者"),0,#REF!)</f>
        <v>#REF!</v>
      </c>
    </row>
    <row r="984" spans="2:11">
      <c r="B984" s="75">
        <v>982</v>
      </c>
      <c r="C984" s="76" t="e">
        <f t="shared" si="60"/>
        <v>#N/A</v>
      </c>
      <c r="D984" s="76" t="e">
        <f t="shared" si="61"/>
        <v>#N/A</v>
      </c>
      <c r="E984" s="77" t="e">
        <f t="shared" si="62"/>
        <v>#N/A</v>
      </c>
      <c r="F984" s="81"/>
      <c r="H984" s="61"/>
      <c r="I984" s="60" t="e">
        <f t="shared" si="63"/>
        <v>#REF!</v>
      </c>
      <c r="J984" s="60" t="e">
        <f>#REF!</f>
        <v>#REF!</v>
      </c>
      <c r="K984" s="53" t="e">
        <f>IF(OR(#REF!="管理者",#REF!="サービス管理責任者"),0,#REF!)</f>
        <v>#REF!</v>
      </c>
    </row>
    <row r="985" spans="2:11">
      <c r="B985" s="75">
        <v>983</v>
      </c>
      <c r="C985" s="76" t="e">
        <f t="shared" si="60"/>
        <v>#N/A</v>
      </c>
      <c r="D985" s="76" t="e">
        <f t="shared" si="61"/>
        <v>#N/A</v>
      </c>
      <c r="E985" s="77" t="e">
        <f t="shared" si="62"/>
        <v>#N/A</v>
      </c>
      <c r="F985" s="81"/>
      <c r="H985" s="61"/>
      <c r="I985" s="60" t="e">
        <f t="shared" si="63"/>
        <v>#REF!</v>
      </c>
      <c r="J985" s="60" t="e">
        <f>#REF!</f>
        <v>#REF!</v>
      </c>
      <c r="K985" s="53" t="e">
        <f>IF(OR(#REF!="管理者",#REF!="サービス管理責任者"),0,#REF!)</f>
        <v>#REF!</v>
      </c>
    </row>
    <row r="986" spans="2:11">
      <c r="B986" s="75">
        <v>984</v>
      </c>
      <c r="C986" s="76" t="e">
        <f t="shared" si="60"/>
        <v>#N/A</v>
      </c>
      <c r="D986" s="76" t="e">
        <f t="shared" si="61"/>
        <v>#N/A</v>
      </c>
      <c r="E986" s="77" t="e">
        <f t="shared" si="62"/>
        <v>#N/A</v>
      </c>
      <c r="F986" s="81"/>
      <c r="H986" s="61"/>
      <c r="I986" s="60" t="e">
        <f t="shared" si="63"/>
        <v>#REF!</v>
      </c>
      <c r="J986" s="60" t="e">
        <f>#REF!</f>
        <v>#REF!</v>
      </c>
      <c r="K986" s="53" t="e">
        <f>IF(OR(#REF!="管理者",#REF!="サービス管理責任者"),0,#REF!)</f>
        <v>#REF!</v>
      </c>
    </row>
    <row r="987" spans="2:11">
      <c r="B987" s="75">
        <v>985</v>
      </c>
      <c r="C987" s="76" t="e">
        <f t="shared" si="60"/>
        <v>#N/A</v>
      </c>
      <c r="D987" s="76" t="e">
        <f t="shared" si="61"/>
        <v>#N/A</v>
      </c>
      <c r="E987" s="77" t="e">
        <f t="shared" si="62"/>
        <v>#N/A</v>
      </c>
      <c r="F987" s="81"/>
      <c r="H987" s="61"/>
      <c r="I987" s="60" t="e">
        <f t="shared" si="63"/>
        <v>#REF!</v>
      </c>
      <c r="J987" s="60" t="e">
        <f>#REF!</f>
        <v>#REF!</v>
      </c>
      <c r="K987" s="53" t="e">
        <f>IF(OR(#REF!="管理者",#REF!="サービス管理責任者"),0,#REF!)</f>
        <v>#REF!</v>
      </c>
    </row>
    <row r="988" spans="2:11">
      <c r="B988" s="75">
        <v>986</v>
      </c>
      <c r="C988" s="76" t="e">
        <f t="shared" si="60"/>
        <v>#N/A</v>
      </c>
      <c r="D988" s="76" t="e">
        <f t="shared" si="61"/>
        <v>#N/A</v>
      </c>
      <c r="E988" s="77" t="e">
        <f t="shared" si="62"/>
        <v>#N/A</v>
      </c>
      <c r="F988" s="81"/>
      <c r="H988" s="61"/>
      <c r="I988" s="60" t="e">
        <f t="shared" si="63"/>
        <v>#REF!</v>
      </c>
      <c r="J988" s="60" t="e">
        <f>#REF!</f>
        <v>#REF!</v>
      </c>
      <c r="K988" s="53" t="e">
        <f>IF(OR(#REF!="管理者",#REF!="サービス管理責任者"),0,#REF!)</f>
        <v>#REF!</v>
      </c>
    </row>
    <row r="989" spans="2:11">
      <c r="B989" s="75">
        <v>987</v>
      </c>
      <c r="C989" s="76" t="e">
        <f t="shared" si="60"/>
        <v>#N/A</v>
      </c>
      <c r="D989" s="76" t="e">
        <f t="shared" si="61"/>
        <v>#N/A</v>
      </c>
      <c r="E989" s="77" t="e">
        <f t="shared" si="62"/>
        <v>#N/A</v>
      </c>
      <c r="F989" s="81"/>
      <c r="H989" s="61"/>
      <c r="I989" s="60" t="e">
        <f t="shared" si="63"/>
        <v>#REF!</v>
      </c>
      <c r="J989" s="60" t="e">
        <f>#REF!</f>
        <v>#REF!</v>
      </c>
      <c r="K989" s="53" t="e">
        <f>IF(OR(#REF!="管理者",#REF!="サービス管理責任者"),0,#REF!)</f>
        <v>#REF!</v>
      </c>
    </row>
    <row r="990" spans="2:11">
      <c r="B990" s="75">
        <v>988</v>
      </c>
      <c r="C990" s="76" t="e">
        <f t="shared" si="60"/>
        <v>#N/A</v>
      </c>
      <c r="D990" s="76" t="e">
        <f t="shared" si="61"/>
        <v>#N/A</v>
      </c>
      <c r="E990" s="77" t="e">
        <f t="shared" si="62"/>
        <v>#N/A</v>
      </c>
      <c r="F990" s="81"/>
      <c r="H990" s="61"/>
      <c r="I990" s="60" t="e">
        <f t="shared" si="63"/>
        <v>#REF!</v>
      </c>
      <c r="J990" s="60" t="e">
        <f>#REF!</f>
        <v>#REF!</v>
      </c>
      <c r="K990" s="53" t="e">
        <f>IF(OR(#REF!="管理者",#REF!="サービス管理責任者"),0,#REF!)</f>
        <v>#REF!</v>
      </c>
    </row>
    <row r="991" spans="2:11">
      <c r="B991" s="75">
        <v>989</v>
      </c>
      <c r="C991" s="76" t="e">
        <f t="shared" si="60"/>
        <v>#N/A</v>
      </c>
      <c r="D991" s="76" t="e">
        <f t="shared" si="61"/>
        <v>#N/A</v>
      </c>
      <c r="E991" s="77" t="e">
        <f t="shared" si="62"/>
        <v>#N/A</v>
      </c>
      <c r="F991" s="81"/>
      <c r="H991" s="61"/>
      <c r="I991" s="60" t="e">
        <f t="shared" si="63"/>
        <v>#REF!</v>
      </c>
      <c r="J991" s="60" t="e">
        <f>#REF!</f>
        <v>#REF!</v>
      </c>
      <c r="K991" s="53" t="e">
        <f>IF(OR(#REF!="管理者",#REF!="サービス管理責任者"),0,#REF!)</f>
        <v>#REF!</v>
      </c>
    </row>
    <row r="992" spans="2:11">
      <c r="B992" s="75">
        <v>990</v>
      </c>
      <c r="C992" s="76" t="e">
        <f t="shared" si="60"/>
        <v>#N/A</v>
      </c>
      <c r="D992" s="76" t="e">
        <f t="shared" si="61"/>
        <v>#N/A</v>
      </c>
      <c r="E992" s="77" t="e">
        <f t="shared" si="62"/>
        <v>#N/A</v>
      </c>
      <c r="F992" s="81"/>
      <c r="H992" s="61"/>
      <c r="I992" s="60" t="e">
        <f t="shared" si="63"/>
        <v>#REF!</v>
      </c>
      <c r="J992" s="60" t="e">
        <f>#REF!</f>
        <v>#REF!</v>
      </c>
      <c r="K992" s="53" t="e">
        <f>IF(OR(#REF!="管理者",#REF!="サービス管理責任者"),0,#REF!)</f>
        <v>#REF!</v>
      </c>
    </row>
    <row r="993" spans="2:11">
      <c r="B993" s="75">
        <v>991</v>
      </c>
      <c r="C993" s="76" t="e">
        <f t="shared" si="60"/>
        <v>#N/A</v>
      </c>
      <c r="D993" s="76" t="e">
        <f t="shared" si="61"/>
        <v>#N/A</v>
      </c>
      <c r="E993" s="77" t="e">
        <f t="shared" si="62"/>
        <v>#N/A</v>
      </c>
      <c r="F993" s="81"/>
      <c r="H993" s="61"/>
      <c r="I993" s="60" t="e">
        <f t="shared" si="63"/>
        <v>#REF!</v>
      </c>
      <c r="J993" s="60" t="e">
        <f>#REF!</f>
        <v>#REF!</v>
      </c>
      <c r="K993" s="53" t="e">
        <f>IF(OR(#REF!="管理者",#REF!="サービス管理責任者"),0,#REF!)</f>
        <v>#REF!</v>
      </c>
    </row>
    <row r="994" spans="2:11">
      <c r="B994" s="75">
        <v>992</v>
      </c>
      <c r="C994" s="76" t="e">
        <f t="shared" si="60"/>
        <v>#N/A</v>
      </c>
      <c r="D994" s="76" t="e">
        <f t="shared" si="61"/>
        <v>#N/A</v>
      </c>
      <c r="E994" s="77" t="e">
        <f t="shared" si="62"/>
        <v>#N/A</v>
      </c>
      <c r="F994" s="81"/>
      <c r="H994" s="61"/>
      <c r="I994" s="60" t="e">
        <f t="shared" si="63"/>
        <v>#REF!</v>
      </c>
      <c r="J994" s="60" t="e">
        <f>#REF!</f>
        <v>#REF!</v>
      </c>
      <c r="K994" s="53" t="e">
        <f>IF(OR(#REF!="管理者",#REF!="サービス管理責任者"),0,#REF!)</f>
        <v>#REF!</v>
      </c>
    </row>
    <row r="995" spans="2:11">
      <c r="B995" s="75">
        <v>993</v>
      </c>
      <c r="C995" s="76" t="e">
        <f t="shared" si="60"/>
        <v>#N/A</v>
      </c>
      <c r="D995" s="76" t="e">
        <f t="shared" si="61"/>
        <v>#N/A</v>
      </c>
      <c r="E995" s="77" t="e">
        <f t="shared" si="62"/>
        <v>#N/A</v>
      </c>
      <c r="F995" s="81"/>
      <c r="H995" s="61"/>
      <c r="I995" s="60" t="e">
        <f t="shared" si="63"/>
        <v>#REF!</v>
      </c>
      <c r="J995" s="60" t="e">
        <f>#REF!</f>
        <v>#REF!</v>
      </c>
      <c r="K995" s="53" t="e">
        <f>IF(OR(#REF!="管理者",#REF!="サービス管理責任者"),0,#REF!)</f>
        <v>#REF!</v>
      </c>
    </row>
    <row r="996" spans="2:11">
      <c r="B996" s="75">
        <v>994</v>
      </c>
      <c r="C996" s="76" t="e">
        <f t="shared" si="60"/>
        <v>#N/A</v>
      </c>
      <c r="D996" s="76" t="e">
        <f t="shared" si="61"/>
        <v>#N/A</v>
      </c>
      <c r="E996" s="77" t="e">
        <f t="shared" si="62"/>
        <v>#N/A</v>
      </c>
      <c r="F996" s="81"/>
      <c r="H996" s="61"/>
      <c r="I996" s="60" t="e">
        <f t="shared" si="63"/>
        <v>#REF!</v>
      </c>
      <c r="J996" s="60" t="e">
        <f>#REF!</f>
        <v>#REF!</v>
      </c>
      <c r="K996" s="53" t="e">
        <f>IF(OR(#REF!="管理者",#REF!="サービス管理責任者"),0,#REF!)</f>
        <v>#REF!</v>
      </c>
    </row>
    <row r="997" spans="2:11">
      <c r="B997" s="75">
        <v>995</v>
      </c>
      <c r="C997" s="76" t="e">
        <f t="shared" si="60"/>
        <v>#N/A</v>
      </c>
      <c r="D997" s="76" t="e">
        <f t="shared" si="61"/>
        <v>#N/A</v>
      </c>
      <c r="E997" s="77" t="e">
        <f t="shared" si="62"/>
        <v>#N/A</v>
      </c>
      <c r="F997" s="81"/>
      <c r="H997" s="61"/>
      <c r="I997" s="60" t="e">
        <f t="shared" si="63"/>
        <v>#REF!</v>
      </c>
      <c r="J997" s="60" t="e">
        <f>#REF!</f>
        <v>#REF!</v>
      </c>
      <c r="K997" s="53" t="e">
        <f>IF(OR(#REF!="管理者",#REF!="サービス管理責任者"),0,#REF!)</f>
        <v>#REF!</v>
      </c>
    </row>
    <row r="998" spans="2:11">
      <c r="B998" s="75">
        <v>996</v>
      </c>
      <c r="C998" s="76" t="e">
        <f t="shared" si="60"/>
        <v>#N/A</v>
      </c>
      <c r="D998" s="76" t="e">
        <f t="shared" si="61"/>
        <v>#N/A</v>
      </c>
      <c r="E998" s="77" t="e">
        <f t="shared" si="62"/>
        <v>#N/A</v>
      </c>
      <c r="F998" s="81"/>
      <c r="H998" s="61"/>
      <c r="I998" s="60" t="e">
        <f t="shared" si="63"/>
        <v>#REF!</v>
      </c>
      <c r="J998" s="60" t="e">
        <f>#REF!</f>
        <v>#REF!</v>
      </c>
      <c r="K998" s="53" t="e">
        <f>IF(OR(#REF!="管理者",#REF!="サービス管理責任者"),0,#REF!)</f>
        <v>#REF!</v>
      </c>
    </row>
    <row r="999" spans="2:11">
      <c r="B999" s="75">
        <v>997</v>
      </c>
      <c r="C999" s="76" t="e">
        <f t="shared" si="60"/>
        <v>#N/A</v>
      </c>
      <c r="D999" s="76" t="e">
        <f t="shared" si="61"/>
        <v>#N/A</v>
      </c>
      <c r="E999" s="77" t="e">
        <f t="shared" si="62"/>
        <v>#N/A</v>
      </c>
      <c r="F999" s="81"/>
      <c r="H999" s="61"/>
      <c r="I999" s="60" t="e">
        <f t="shared" si="63"/>
        <v>#REF!</v>
      </c>
      <c r="J999" s="60" t="e">
        <f>#REF!</f>
        <v>#REF!</v>
      </c>
      <c r="K999" s="53" t="e">
        <f>IF(OR(#REF!="管理者",#REF!="サービス管理責任者"),0,#REF!)</f>
        <v>#REF!</v>
      </c>
    </row>
    <row r="1000" spans="2:11">
      <c r="B1000" s="75">
        <v>998</v>
      </c>
      <c r="C1000" s="76" t="e">
        <f t="shared" si="60"/>
        <v>#N/A</v>
      </c>
      <c r="D1000" s="76" t="e">
        <f t="shared" si="61"/>
        <v>#N/A</v>
      </c>
      <c r="E1000" s="77" t="e">
        <f t="shared" si="62"/>
        <v>#N/A</v>
      </c>
      <c r="F1000" s="81"/>
      <c r="H1000" s="61"/>
      <c r="I1000" s="60" t="e">
        <f t="shared" si="63"/>
        <v>#REF!</v>
      </c>
      <c r="J1000" s="60" t="e">
        <f>#REF!</f>
        <v>#REF!</v>
      </c>
      <c r="K1000" s="53" t="e">
        <f>IF(OR(#REF!="管理者",#REF!="サービス管理責任者"),0,#REF!)</f>
        <v>#REF!</v>
      </c>
    </row>
    <row r="1001" spans="2:11">
      <c r="B1001" s="75">
        <v>999</v>
      </c>
      <c r="C1001" s="76" t="e">
        <f t="shared" si="60"/>
        <v>#N/A</v>
      </c>
      <c r="D1001" s="76" t="e">
        <f t="shared" si="61"/>
        <v>#N/A</v>
      </c>
      <c r="E1001" s="77" t="e">
        <f t="shared" si="62"/>
        <v>#N/A</v>
      </c>
      <c r="F1001" s="81"/>
      <c r="H1001" s="61"/>
      <c r="I1001" s="60" t="e">
        <f t="shared" si="63"/>
        <v>#REF!</v>
      </c>
      <c r="J1001" s="60" t="e">
        <f>#REF!</f>
        <v>#REF!</v>
      </c>
      <c r="K1001" s="53" t="e">
        <f>IF(OR(#REF!="管理者",#REF!="サービス管理責任者"),0,#REF!)</f>
        <v>#REF!</v>
      </c>
    </row>
    <row r="1002" spans="2:11">
      <c r="B1002" s="75">
        <v>1000</v>
      </c>
      <c r="C1002" s="76" t="e">
        <f t="shared" si="60"/>
        <v>#N/A</v>
      </c>
      <c r="D1002" s="76" t="e">
        <f t="shared" si="61"/>
        <v>#N/A</v>
      </c>
      <c r="E1002" s="77" t="e">
        <f t="shared" si="62"/>
        <v>#N/A</v>
      </c>
      <c r="F1002" s="81"/>
      <c r="H1002" s="61"/>
      <c r="I1002" s="60" t="e">
        <f t="shared" si="63"/>
        <v>#REF!</v>
      </c>
      <c r="J1002" s="60" t="e">
        <f>#REF!</f>
        <v>#REF!</v>
      </c>
      <c r="K1002" s="53" t="e">
        <f>IF(OR(#REF!="管理者",#REF!="サービス管理責任者"),0,#REF!)</f>
        <v>#REF!</v>
      </c>
    </row>
    <row r="1003" spans="2:11">
      <c r="B1003" s="75">
        <v>1001</v>
      </c>
      <c r="C1003" s="76" t="e">
        <f t="shared" si="60"/>
        <v>#N/A</v>
      </c>
      <c r="D1003" s="76" t="e">
        <f t="shared" si="61"/>
        <v>#N/A</v>
      </c>
      <c r="E1003" s="77" t="e">
        <f t="shared" si="62"/>
        <v>#N/A</v>
      </c>
      <c r="F1003" s="81"/>
      <c r="H1003" s="61"/>
      <c r="I1003" s="60" t="e">
        <f t="shared" si="63"/>
        <v>#REF!</v>
      </c>
      <c r="J1003" s="60" t="e">
        <f>#REF!</f>
        <v>#REF!</v>
      </c>
      <c r="K1003" s="53" t="e">
        <f>IF(OR(#REF!="管理者",#REF!="サービス管理責任者"),0,#REF!)</f>
        <v>#REF!</v>
      </c>
    </row>
    <row r="1004" spans="2:11">
      <c r="B1004" s="75">
        <v>1002</v>
      </c>
      <c r="C1004" s="76" t="e">
        <f t="shared" si="60"/>
        <v>#N/A</v>
      </c>
      <c r="D1004" s="76" t="e">
        <f t="shared" si="61"/>
        <v>#N/A</v>
      </c>
      <c r="E1004" s="77" t="e">
        <f t="shared" si="62"/>
        <v>#N/A</v>
      </c>
      <c r="F1004" s="81"/>
      <c r="H1004" s="61"/>
      <c r="I1004" s="60" t="e">
        <f t="shared" si="63"/>
        <v>#REF!</v>
      </c>
      <c r="J1004" s="60" t="e">
        <f>#REF!</f>
        <v>#REF!</v>
      </c>
      <c r="K1004" s="53" t="e">
        <f>IF(OR(#REF!="管理者",#REF!="サービス管理責任者"),0,#REF!)</f>
        <v>#REF!</v>
      </c>
    </row>
    <row r="1005" spans="2:11">
      <c r="B1005" s="75">
        <v>1003</v>
      </c>
      <c r="C1005" s="76" t="e">
        <f t="shared" si="60"/>
        <v>#N/A</v>
      </c>
      <c r="D1005" s="76" t="e">
        <f t="shared" si="61"/>
        <v>#N/A</v>
      </c>
      <c r="E1005" s="77" t="e">
        <f t="shared" si="62"/>
        <v>#N/A</v>
      </c>
      <c r="F1005" s="81"/>
      <c r="H1005" s="61"/>
      <c r="I1005" s="60" t="e">
        <f t="shared" si="63"/>
        <v>#REF!</v>
      </c>
      <c r="J1005" s="60" t="e">
        <f>#REF!</f>
        <v>#REF!</v>
      </c>
      <c r="K1005" s="53" t="e">
        <f>IF(OR(#REF!="管理者",#REF!="サービス管理責任者"),0,#REF!)</f>
        <v>#REF!</v>
      </c>
    </row>
    <row r="1006" spans="2:11">
      <c r="B1006" s="75">
        <v>1004</v>
      </c>
      <c r="C1006" s="76" t="e">
        <f t="shared" si="60"/>
        <v>#N/A</v>
      </c>
      <c r="D1006" s="76" t="e">
        <f t="shared" si="61"/>
        <v>#N/A</v>
      </c>
      <c r="E1006" s="77" t="e">
        <f t="shared" si="62"/>
        <v>#N/A</v>
      </c>
      <c r="F1006" s="81"/>
      <c r="H1006" s="61"/>
      <c r="I1006" s="60" t="e">
        <f t="shared" si="63"/>
        <v>#REF!</v>
      </c>
      <c r="J1006" s="60" t="e">
        <f>#REF!</f>
        <v>#REF!</v>
      </c>
      <c r="K1006" s="53" t="e">
        <f>IF(OR(#REF!="管理者",#REF!="サービス管理責任者"),0,#REF!)</f>
        <v>#REF!</v>
      </c>
    </row>
    <row r="1007" spans="2:11">
      <c r="B1007" s="75">
        <v>1005</v>
      </c>
      <c r="C1007" s="76" t="e">
        <f t="shared" si="60"/>
        <v>#N/A</v>
      </c>
      <c r="D1007" s="76" t="e">
        <f t="shared" si="61"/>
        <v>#N/A</v>
      </c>
      <c r="E1007" s="77" t="e">
        <f t="shared" si="62"/>
        <v>#N/A</v>
      </c>
      <c r="F1007" s="81"/>
      <c r="H1007" s="61"/>
      <c r="I1007" s="60" t="e">
        <f t="shared" si="63"/>
        <v>#REF!</v>
      </c>
      <c r="J1007" s="60" t="e">
        <f>#REF!</f>
        <v>#REF!</v>
      </c>
      <c r="K1007" s="53" t="e">
        <f>IF(OR(#REF!="管理者",#REF!="サービス管理責任者"),0,#REF!)</f>
        <v>#REF!</v>
      </c>
    </row>
    <row r="1008" spans="2:11">
      <c r="B1008" s="75">
        <v>1006</v>
      </c>
      <c r="C1008" s="76" t="e">
        <f t="shared" si="60"/>
        <v>#N/A</v>
      </c>
      <c r="D1008" s="76" t="e">
        <f t="shared" si="61"/>
        <v>#N/A</v>
      </c>
      <c r="E1008" s="77" t="e">
        <f t="shared" si="62"/>
        <v>#N/A</v>
      </c>
      <c r="F1008" s="81"/>
      <c r="H1008" s="61"/>
      <c r="I1008" s="60" t="e">
        <f t="shared" si="63"/>
        <v>#REF!</v>
      </c>
      <c r="J1008" s="60" t="e">
        <f>#REF!</f>
        <v>#REF!</v>
      </c>
      <c r="K1008" s="53" t="e">
        <f>IF(OR(#REF!="管理者",#REF!="サービス管理責任者"),0,#REF!)</f>
        <v>#REF!</v>
      </c>
    </row>
    <row r="1009" spans="2:11">
      <c r="B1009" s="75">
        <v>1007</v>
      </c>
      <c r="C1009" s="76" t="e">
        <f t="shared" si="60"/>
        <v>#N/A</v>
      </c>
      <c r="D1009" s="76" t="e">
        <f t="shared" si="61"/>
        <v>#N/A</v>
      </c>
      <c r="E1009" s="77" t="e">
        <f t="shared" si="62"/>
        <v>#N/A</v>
      </c>
      <c r="F1009" s="81"/>
      <c r="H1009" s="61"/>
      <c r="I1009" s="60" t="e">
        <f t="shared" si="63"/>
        <v>#REF!</v>
      </c>
      <c r="J1009" s="60" t="e">
        <f>#REF!</f>
        <v>#REF!</v>
      </c>
      <c r="K1009" s="53" t="e">
        <f>IF(OR(#REF!="管理者",#REF!="サービス管理責任者"),0,#REF!)</f>
        <v>#REF!</v>
      </c>
    </row>
    <row r="1010" spans="2:11">
      <c r="B1010" s="75">
        <v>1008</v>
      </c>
      <c r="C1010" s="76" t="e">
        <f t="shared" si="60"/>
        <v>#N/A</v>
      </c>
      <c r="D1010" s="76" t="e">
        <f t="shared" si="61"/>
        <v>#N/A</v>
      </c>
      <c r="E1010" s="77" t="e">
        <f t="shared" si="62"/>
        <v>#N/A</v>
      </c>
      <c r="F1010" s="81"/>
      <c r="H1010" s="61"/>
      <c r="I1010" s="60" t="e">
        <f t="shared" si="63"/>
        <v>#REF!</v>
      </c>
      <c r="J1010" s="60" t="e">
        <f>#REF!</f>
        <v>#REF!</v>
      </c>
      <c r="K1010" s="53" t="e">
        <f>IF(OR(#REF!="管理者",#REF!="サービス管理責任者"),0,#REF!)</f>
        <v>#REF!</v>
      </c>
    </row>
    <row r="1011" spans="2:11">
      <c r="B1011" s="75">
        <v>1009</v>
      </c>
      <c r="C1011" s="76" t="e">
        <f t="shared" si="60"/>
        <v>#N/A</v>
      </c>
      <c r="D1011" s="76" t="e">
        <f t="shared" si="61"/>
        <v>#N/A</v>
      </c>
      <c r="E1011" s="77" t="e">
        <f t="shared" si="62"/>
        <v>#N/A</v>
      </c>
      <c r="F1011" s="81"/>
      <c r="H1011" s="61"/>
      <c r="I1011" s="60" t="e">
        <f t="shared" si="63"/>
        <v>#REF!</v>
      </c>
      <c r="J1011" s="60" t="e">
        <f>#REF!</f>
        <v>#REF!</v>
      </c>
      <c r="K1011" s="53" t="e">
        <f>IF(OR(#REF!="管理者",#REF!="サービス管理責任者"),0,#REF!)</f>
        <v>#REF!</v>
      </c>
    </row>
    <row r="1012" spans="2:11">
      <c r="B1012" s="75">
        <v>1010</v>
      </c>
      <c r="C1012" s="76" t="e">
        <f t="shared" si="60"/>
        <v>#N/A</v>
      </c>
      <c r="D1012" s="76" t="e">
        <f t="shared" si="61"/>
        <v>#N/A</v>
      </c>
      <c r="E1012" s="77" t="e">
        <f t="shared" si="62"/>
        <v>#N/A</v>
      </c>
      <c r="F1012" s="81"/>
      <c r="H1012" s="61"/>
      <c r="I1012" s="60" t="e">
        <f t="shared" si="63"/>
        <v>#REF!</v>
      </c>
      <c r="J1012" s="60" t="e">
        <f>#REF!</f>
        <v>#REF!</v>
      </c>
      <c r="K1012" s="53" t="e">
        <f>IF(OR(#REF!="管理者",#REF!="サービス管理責任者"),0,#REF!)</f>
        <v>#REF!</v>
      </c>
    </row>
    <row r="1013" spans="2:11">
      <c r="B1013" s="75">
        <v>1011</v>
      </c>
      <c r="C1013" s="76" t="e">
        <f t="shared" si="60"/>
        <v>#N/A</v>
      </c>
      <c r="D1013" s="76" t="e">
        <f t="shared" si="61"/>
        <v>#N/A</v>
      </c>
      <c r="E1013" s="77" t="e">
        <f t="shared" si="62"/>
        <v>#N/A</v>
      </c>
      <c r="F1013" s="81"/>
      <c r="H1013" s="61"/>
      <c r="I1013" s="60" t="e">
        <f t="shared" si="63"/>
        <v>#REF!</v>
      </c>
      <c r="J1013" s="60" t="e">
        <f>#REF!</f>
        <v>#REF!</v>
      </c>
      <c r="K1013" s="53" t="e">
        <f>IF(OR(#REF!="管理者",#REF!="サービス管理責任者"),0,#REF!)</f>
        <v>#REF!</v>
      </c>
    </row>
    <row r="1014" spans="2:11">
      <c r="B1014" s="75">
        <v>1012</v>
      </c>
      <c r="C1014" s="76" t="e">
        <f t="shared" si="60"/>
        <v>#N/A</v>
      </c>
      <c r="D1014" s="76" t="e">
        <f t="shared" si="61"/>
        <v>#N/A</v>
      </c>
      <c r="E1014" s="77" t="e">
        <f t="shared" si="62"/>
        <v>#N/A</v>
      </c>
      <c r="F1014" s="81"/>
      <c r="H1014" s="61"/>
      <c r="I1014" s="60" t="e">
        <f t="shared" si="63"/>
        <v>#REF!</v>
      </c>
      <c r="J1014" s="60" t="e">
        <f>#REF!</f>
        <v>#REF!</v>
      </c>
      <c r="K1014" s="53" t="e">
        <f>IF(OR(#REF!="管理者",#REF!="サービス管理責任者"),0,#REF!)</f>
        <v>#REF!</v>
      </c>
    </row>
    <row r="1015" spans="2:11">
      <c r="B1015" s="75">
        <v>1013</v>
      </c>
      <c r="C1015" s="76" t="e">
        <f t="shared" si="60"/>
        <v>#N/A</v>
      </c>
      <c r="D1015" s="76" t="e">
        <f t="shared" si="61"/>
        <v>#N/A</v>
      </c>
      <c r="E1015" s="77" t="e">
        <f t="shared" si="62"/>
        <v>#N/A</v>
      </c>
      <c r="F1015" s="81"/>
      <c r="H1015" s="61"/>
      <c r="I1015" s="60" t="e">
        <f t="shared" si="63"/>
        <v>#REF!</v>
      </c>
      <c r="J1015" s="60" t="e">
        <f>#REF!</f>
        <v>#REF!</v>
      </c>
      <c r="K1015" s="53" t="e">
        <f>IF(OR(#REF!="管理者",#REF!="サービス管理責任者"),0,#REF!)</f>
        <v>#REF!</v>
      </c>
    </row>
    <row r="1016" spans="2:11">
      <c r="B1016" s="75">
        <v>1014</v>
      </c>
      <c r="C1016" s="76" t="e">
        <f t="shared" si="60"/>
        <v>#N/A</v>
      </c>
      <c r="D1016" s="76" t="e">
        <f t="shared" si="61"/>
        <v>#N/A</v>
      </c>
      <c r="E1016" s="77" t="e">
        <f t="shared" si="62"/>
        <v>#N/A</v>
      </c>
      <c r="F1016" s="81"/>
      <c r="H1016" s="61"/>
      <c r="I1016" s="60" t="e">
        <f t="shared" si="63"/>
        <v>#REF!</v>
      </c>
      <c r="J1016" s="60" t="e">
        <f>#REF!</f>
        <v>#REF!</v>
      </c>
      <c r="K1016" s="53" t="e">
        <f>IF(OR(#REF!="管理者",#REF!="サービス管理責任者"),0,#REF!)</f>
        <v>#REF!</v>
      </c>
    </row>
    <row r="1017" spans="2:11">
      <c r="B1017" s="75">
        <v>1015</v>
      </c>
      <c r="C1017" s="76" t="e">
        <f t="shared" si="60"/>
        <v>#N/A</v>
      </c>
      <c r="D1017" s="76" t="e">
        <f t="shared" si="61"/>
        <v>#N/A</v>
      </c>
      <c r="E1017" s="77" t="e">
        <f t="shared" si="62"/>
        <v>#N/A</v>
      </c>
      <c r="F1017" s="81"/>
      <c r="H1017" s="61"/>
      <c r="I1017" s="60" t="e">
        <f t="shared" si="63"/>
        <v>#REF!</v>
      </c>
      <c r="J1017" s="60" t="e">
        <f>#REF!</f>
        <v>#REF!</v>
      </c>
      <c r="K1017" s="53" t="e">
        <f>IF(OR(#REF!="管理者",#REF!="サービス管理責任者"),0,#REF!)</f>
        <v>#REF!</v>
      </c>
    </row>
    <row r="1018" spans="2:11">
      <c r="B1018" s="75">
        <v>1016</v>
      </c>
      <c r="C1018" s="76" t="e">
        <f t="shared" si="60"/>
        <v>#N/A</v>
      </c>
      <c r="D1018" s="76" t="e">
        <f t="shared" si="61"/>
        <v>#N/A</v>
      </c>
      <c r="E1018" s="77" t="e">
        <f t="shared" si="62"/>
        <v>#N/A</v>
      </c>
      <c r="F1018" s="81"/>
      <c r="H1018" s="61"/>
      <c r="I1018" s="60" t="e">
        <f t="shared" si="63"/>
        <v>#REF!</v>
      </c>
      <c r="J1018" s="60" t="e">
        <f>#REF!</f>
        <v>#REF!</v>
      </c>
      <c r="K1018" s="53" t="e">
        <f>IF(OR(#REF!="管理者",#REF!="サービス管理責任者"),0,#REF!)</f>
        <v>#REF!</v>
      </c>
    </row>
    <row r="1019" spans="2:11">
      <c r="B1019" s="75">
        <v>1017</v>
      </c>
      <c r="C1019" s="76" t="e">
        <f t="shared" si="60"/>
        <v>#N/A</v>
      </c>
      <c r="D1019" s="76" t="e">
        <f t="shared" si="61"/>
        <v>#N/A</v>
      </c>
      <c r="E1019" s="77" t="e">
        <f t="shared" si="62"/>
        <v>#N/A</v>
      </c>
      <c r="F1019" s="81"/>
      <c r="H1019" s="61"/>
      <c r="I1019" s="60" t="e">
        <f t="shared" si="63"/>
        <v>#REF!</v>
      </c>
      <c r="J1019" s="60" t="e">
        <f>#REF!</f>
        <v>#REF!</v>
      </c>
      <c r="K1019" s="53" t="e">
        <f>IF(OR(#REF!="管理者",#REF!="サービス管理責任者"),0,#REF!)</f>
        <v>#REF!</v>
      </c>
    </row>
    <row r="1020" spans="2:11">
      <c r="B1020" s="75">
        <v>1018</v>
      </c>
      <c r="C1020" s="76" t="e">
        <f t="shared" si="60"/>
        <v>#N/A</v>
      </c>
      <c r="D1020" s="76" t="e">
        <f t="shared" si="61"/>
        <v>#N/A</v>
      </c>
      <c r="E1020" s="77" t="e">
        <f t="shared" si="62"/>
        <v>#N/A</v>
      </c>
      <c r="F1020" s="81"/>
      <c r="H1020" s="61"/>
      <c r="I1020" s="60" t="e">
        <f t="shared" si="63"/>
        <v>#REF!</v>
      </c>
      <c r="J1020" s="60" t="e">
        <f>#REF!</f>
        <v>#REF!</v>
      </c>
      <c r="K1020" s="53" t="e">
        <f>IF(OR(#REF!="管理者",#REF!="サービス管理責任者"),0,#REF!)</f>
        <v>#REF!</v>
      </c>
    </row>
    <row r="1021" spans="2:11">
      <c r="B1021" s="75">
        <v>1019</v>
      </c>
      <c r="C1021" s="76" t="e">
        <f t="shared" si="60"/>
        <v>#N/A</v>
      </c>
      <c r="D1021" s="76" t="e">
        <f t="shared" si="61"/>
        <v>#N/A</v>
      </c>
      <c r="E1021" s="77" t="e">
        <f t="shared" si="62"/>
        <v>#N/A</v>
      </c>
      <c r="F1021" s="81"/>
      <c r="H1021" s="61"/>
      <c r="I1021" s="60" t="e">
        <f t="shared" si="63"/>
        <v>#REF!</v>
      </c>
      <c r="J1021" s="60" t="e">
        <f>#REF!</f>
        <v>#REF!</v>
      </c>
      <c r="K1021" s="53" t="e">
        <f>IF(OR(#REF!="管理者",#REF!="サービス管理責任者"),0,#REF!)</f>
        <v>#REF!</v>
      </c>
    </row>
    <row r="1022" spans="2:11">
      <c r="B1022" s="75">
        <v>1020</v>
      </c>
      <c r="C1022" s="76" t="e">
        <f t="shared" si="60"/>
        <v>#N/A</v>
      </c>
      <c r="D1022" s="76" t="e">
        <f t="shared" si="61"/>
        <v>#N/A</v>
      </c>
      <c r="E1022" s="77" t="e">
        <f t="shared" si="62"/>
        <v>#N/A</v>
      </c>
      <c r="F1022" s="81"/>
      <c r="H1022" s="61"/>
      <c r="I1022" s="60" t="e">
        <f t="shared" si="63"/>
        <v>#REF!</v>
      </c>
      <c r="J1022" s="60" t="e">
        <f>#REF!</f>
        <v>#REF!</v>
      </c>
      <c r="K1022" s="53" t="e">
        <f>IF(OR(#REF!="管理者",#REF!="サービス管理責任者"),0,#REF!)</f>
        <v>#REF!</v>
      </c>
    </row>
    <row r="1023" spans="2:11">
      <c r="B1023" s="75">
        <v>1021</v>
      </c>
      <c r="C1023" s="76" t="e">
        <f t="shared" si="60"/>
        <v>#N/A</v>
      </c>
      <c r="D1023" s="76" t="e">
        <f t="shared" si="61"/>
        <v>#N/A</v>
      </c>
      <c r="E1023" s="77" t="e">
        <f t="shared" si="62"/>
        <v>#N/A</v>
      </c>
      <c r="F1023" s="81"/>
      <c r="H1023" s="61"/>
      <c r="I1023" s="60" t="e">
        <f t="shared" si="63"/>
        <v>#REF!</v>
      </c>
      <c r="J1023" s="60" t="e">
        <f>#REF!</f>
        <v>#REF!</v>
      </c>
      <c r="K1023" s="53" t="e">
        <f>IF(OR(#REF!="管理者",#REF!="サービス管理責任者"),0,#REF!)</f>
        <v>#REF!</v>
      </c>
    </row>
    <row r="1024" spans="2:11">
      <c r="B1024" s="75">
        <v>1022</v>
      </c>
      <c r="C1024" s="76" t="e">
        <f t="shared" si="60"/>
        <v>#N/A</v>
      </c>
      <c r="D1024" s="76" t="e">
        <f t="shared" si="61"/>
        <v>#N/A</v>
      </c>
      <c r="E1024" s="77" t="e">
        <f t="shared" si="62"/>
        <v>#N/A</v>
      </c>
      <c r="F1024" s="81"/>
      <c r="H1024" s="61"/>
      <c r="I1024" s="60" t="e">
        <f t="shared" si="63"/>
        <v>#REF!</v>
      </c>
      <c r="J1024" s="60" t="e">
        <f>#REF!</f>
        <v>#REF!</v>
      </c>
      <c r="K1024" s="53" t="e">
        <f>IF(OR(#REF!="管理者",#REF!="サービス管理責任者"),0,#REF!)</f>
        <v>#REF!</v>
      </c>
    </row>
    <row r="1025" spans="2:11">
      <c r="B1025" s="75">
        <v>1023</v>
      </c>
      <c r="C1025" s="76" t="e">
        <f t="shared" si="60"/>
        <v>#N/A</v>
      </c>
      <c r="D1025" s="76" t="e">
        <f t="shared" si="61"/>
        <v>#N/A</v>
      </c>
      <c r="E1025" s="77" t="e">
        <f t="shared" si="62"/>
        <v>#N/A</v>
      </c>
      <c r="F1025" s="81"/>
      <c r="H1025" s="61"/>
      <c r="I1025" s="60" t="e">
        <f t="shared" si="63"/>
        <v>#REF!</v>
      </c>
      <c r="J1025" s="60" t="e">
        <f>#REF!</f>
        <v>#REF!</v>
      </c>
      <c r="K1025" s="53" t="e">
        <f>IF(OR(#REF!="管理者",#REF!="サービス管理責任者"),0,#REF!)</f>
        <v>#REF!</v>
      </c>
    </row>
    <row r="1026" spans="2:11">
      <c r="B1026" s="75">
        <v>1024</v>
      </c>
      <c r="C1026" s="76" t="e">
        <f t="shared" si="60"/>
        <v>#N/A</v>
      </c>
      <c r="D1026" s="76" t="e">
        <f t="shared" si="61"/>
        <v>#N/A</v>
      </c>
      <c r="E1026" s="77" t="e">
        <f t="shared" si="62"/>
        <v>#N/A</v>
      </c>
      <c r="F1026" s="81"/>
      <c r="H1026" s="61"/>
      <c r="I1026" s="60" t="e">
        <f t="shared" si="63"/>
        <v>#REF!</v>
      </c>
      <c r="J1026" s="60" t="e">
        <f>#REF!</f>
        <v>#REF!</v>
      </c>
      <c r="K1026" s="53" t="e">
        <f>IF(OR(#REF!="管理者",#REF!="サービス管理責任者"),0,#REF!)</f>
        <v>#REF!</v>
      </c>
    </row>
    <row r="1027" spans="2:11">
      <c r="B1027" s="75">
        <v>1025</v>
      </c>
      <c r="C1027" s="76" t="e">
        <f t="shared" ref="C1027:C1090" si="64">VLOOKUP(B1027,$I:$K,2,FALSE)</f>
        <v>#N/A</v>
      </c>
      <c r="D1027" s="76" t="e">
        <f t="shared" ref="D1027:D1090" si="65">VLOOKUP(B1027,$I:$K,3,FALSE)</f>
        <v>#N/A</v>
      </c>
      <c r="E1027" s="77" t="e">
        <f t="shared" si="62"/>
        <v>#N/A</v>
      </c>
      <c r="F1027" s="81"/>
      <c r="H1027" s="61"/>
      <c r="I1027" s="60" t="e">
        <f t="shared" si="63"/>
        <v>#REF!</v>
      </c>
      <c r="J1027" s="60" t="e">
        <f>#REF!</f>
        <v>#REF!</v>
      </c>
      <c r="K1027" s="53" t="e">
        <f>IF(OR(#REF!="管理者",#REF!="サービス管理責任者"),0,#REF!)</f>
        <v>#REF!</v>
      </c>
    </row>
    <row r="1028" spans="2:11">
      <c r="B1028" s="75">
        <v>1026</v>
      </c>
      <c r="C1028" s="76" t="e">
        <f t="shared" si="64"/>
        <v>#N/A</v>
      </c>
      <c r="D1028" s="76" t="e">
        <f t="shared" si="65"/>
        <v>#N/A</v>
      </c>
      <c r="E1028" s="77" t="e">
        <f t="shared" ref="E1028:E1091" si="66">SUMIF($C:$C,C1028,$D:$D)</f>
        <v>#N/A</v>
      </c>
      <c r="F1028" s="81"/>
      <c r="H1028" s="61"/>
      <c r="I1028" s="60" t="e">
        <f t="shared" si="63"/>
        <v>#REF!</v>
      </c>
      <c r="J1028" s="60" t="e">
        <f>#REF!</f>
        <v>#REF!</v>
      </c>
      <c r="K1028" s="53" t="e">
        <f>IF(OR(#REF!="管理者",#REF!="サービス管理責任者"),0,#REF!)</f>
        <v>#REF!</v>
      </c>
    </row>
    <row r="1029" spans="2:11">
      <c r="B1029" s="75">
        <v>1027</v>
      </c>
      <c r="C1029" s="76" t="e">
        <f t="shared" si="64"/>
        <v>#N/A</v>
      </c>
      <c r="D1029" s="76" t="e">
        <f t="shared" si="65"/>
        <v>#N/A</v>
      </c>
      <c r="E1029" s="77" t="e">
        <f t="shared" si="66"/>
        <v>#N/A</v>
      </c>
      <c r="F1029" s="81"/>
      <c r="H1029" s="61"/>
      <c r="I1029" s="60" t="e">
        <f t="shared" ref="I1029:I1092" si="67">IF(J1029=0,I1028,I1028+1)</f>
        <v>#REF!</v>
      </c>
      <c r="J1029" s="60" t="e">
        <f>#REF!</f>
        <v>#REF!</v>
      </c>
      <c r="K1029" s="53" t="e">
        <f>IF(OR(#REF!="管理者",#REF!="サービス管理責任者"),0,#REF!)</f>
        <v>#REF!</v>
      </c>
    </row>
    <row r="1030" spans="2:11">
      <c r="B1030" s="75">
        <v>1028</v>
      </c>
      <c r="C1030" s="76" t="e">
        <f t="shared" si="64"/>
        <v>#N/A</v>
      </c>
      <c r="D1030" s="76" t="e">
        <f t="shared" si="65"/>
        <v>#N/A</v>
      </c>
      <c r="E1030" s="77" t="e">
        <f t="shared" si="66"/>
        <v>#N/A</v>
      </c>
      <c r="F1030" s="81"/>
      <c r="H1030" s="61"/>
      <c r="I1030" s="60" t="e">
        <f t="shared" si="67"/>
        <v>#REF!</v>
      </c>
      <c r="J1030" s="60" t="e">
        <f>#REF!</f>
        <v>#REF!</v>
      </c>
      <c r="K1030" s="53" t="e">
        <f>IF(OR(#REF!="管理者",#REF!="サービス管理責任者"),0,#REF!)</f>
        <v>#REF!</v>
      </c>
    </row>
    <row r="1031" spans="2:11">
      <c r="B1031" s="75">
        <v>1029</v>
      </c>
      <c r="C1031" s="76" t="e">
        <f t="shared" si="64"/>
        <v>#N/A</v>
      </c>
      <c r="D1031" s="76" t="e">
        <f t="shared" si="65"/>
        <v>#N/A</v>
      </c>
      <c r="E1031" s="77" t="e">
        <f t="shared" si="66"/>
        <v>#N/A</v>
      </c>
      <c r="F1031" s="81"/>
      <c r="H1031" s="61"/>
      <c r="I1031" s="60" t="e">
        <f t="shared" si="67"/>
        <v>#REF!</v>
      </c>
      <c r="J1031" s="60" t="e">
        <f>#REF!</f>
        <v>#REF!</v>
      </c>
      <c r="K1031" s="53" t="e">
        <f>IF(OR(#REF!="管理者",#REF!="サービス管理責任者"),0,#REF!)</f>
        <v>#REF!</v>
      </c>
    </row>
    <row r="1032" spans="2:11">
      <c r="B1032" s="75">
        <v>1030</v>
      </c>
      <c r="C1032" s="76" t="e">
        <f t="shared" si="64"/>
        <v>#N/A</v>
      </c>
      <c r="D1032" s="76" t="e">
        <f t="shared" si="65"/>
        <v>#N/A</v>
      </c>
      <c r="E1032" s="77" t="e">
        <f t="shared" si="66"/>
        <v>#N/A</v>
      </c>
      <c r="F1032" s="81"/>
      <c r="H1032" s="61"/>
      <c r="I1032" s="60" t="e">
        <f t="shared" si="67"/>
        <v>#REF!</v>
      </c>
      <c r="J1032" s="60" t="e">
        <f>#REF!</f>
        <v>#REF!</v>
      </c>
      <c r="K1032" s="53" t="e">
        <f>IF(OR(#REF!="管理者",#REF!="サービス管理責任者"),0,#REF!)</f>
        <v>#REF!</v>
      </c>
    </row>
    <row r="1033" spans="2:11">
      <c r="B1033" s="75">
        <v>1031</v>
      </c>
      <c r="C1033" s="76" t="e">
        <f t="shared" si="64"/>
        <v>#N/A</v>
      </c>
      <c r="D1033" s="76" t="e">
        <f t="shared" si="65"/>
        <v>#N/A</v>
      </c>
      <c r="E1033" s="77" t="e">
        <f t="shared" si="66"/>
        <v>#N/A</v>
      </c>
      <c r="F1033" s="81"/>
      <c r="H1033" s="61"/>
      <c r="I1033" s="60" t="e">
        <f t="shared" si="67"/>
        <v>#REF!</v>
      </c>
      <c r="J1033" s="60" t="e">
        <f>#REF!</f>
        <v>#REF!</v>
      </c>
      <c r="K1033" s="53" t="e">
        <f>IF(OR(#REF!="管理者",#REF!="サービス管理責任者"),0,#REF!)</f>
        <v>#REF!</v>
      </c>
    </row>
    <row r="1034" spans="2:11">
      <c r="B1034" s="75">
        <v>1032</v>
      </c>
      <c r="C1034" s="76" t="e">
        <f t="shared" si="64"/>
        <v>#N/A</v>
      </c>
      <c r="D1034" s="76" t="e">
        <f t="shared" si="65"/>
        <v>#N/A</v>
      </c>
      <c r="E1034" s="77" t="e">
        <f t="shared" si="66"/>
        <v>#N/A</v>
      </c>
      <c r="F1034" s="81"/>
      <c r="H1034" s="61"/>
      <c r="I1034" s="60" t="e">
        <f t="shared" si="67"/>
        <v>#REF!</v>
      </c>
      <c r="J1034" s="60" t="e">
        <f>#REF!</f>
        <v>#REF!</v>
      </c>
      <c r="K1034" s="53" t="e">
        <f>IF(OR(#REF!="管理者",#REF!="サービス管理責任者"),0,#REF!)</f>
        <v>#REF!</v>
      </c>
    </row>
    <row r="1035" spans="2:11">
      <c r="B1035" s="75">
        <v>1033</v>
      </c>
      <c r="C1035" s="76" t="e">
        <f t="shared" si="64"/>
        <v>#N/A</v>
      </c>
      <c r="D1035" s="76" t="e">
        <f t="shared" si="65"/>
        <v>#N/A</v>
      </c>
      <c r="E1035" s="77" t="e">
        <f t="shared" si="66"/>
        <v>#N/A</v>
      </c>
      <c r="F1035" s="81"/>
      <c r="H1035" s="61"/>
      <c r="I1035" s="60" t="e">
        <f t="shared" si="67"/>
        <v>#REF!</v>
      </c>
      <c r="J1035" s="60" t="e">
        <f>#REF!</f>
        <v>#REF!</v>
      </c>
      <c r="K1035" s="53" t="e">
        <f>IF(OR(#REF!="管理者",#REF!="サービス管理責任者"),0,#REF!)</f>
        <v>#REF!</v>
      </c>
    </row>
    <row r="1036" spans="2:11">
      <c r="B1036" s="75">
        <v>1034</v>
      </c>
      <c r="C1036" s="76" t="e">
        <f t="shared" si="64"/>
        <v>#N/A</v>
      </c>
      <c r="D1036" s="76" t="e">
        <f t="shared" si="65"/>
        <v>#N/A</v>
      </c>
      <c r="E1036" s="77" t="e">
        <f t="shared" si="66"/>
        <v>#N/A</v>
      </c>
      <c r="F1036" s="81"/>
      <c r="H1036" s="61"/>
      <c r="I1036" s="60" t="e">
        <f t="shared" si="67"/>
        <v>#REF!</v>
      </c>
      <c r="J1036" s="60" t="e">
        <f>#REF!</f>
        <v>#REF!</v>
      </c>
      <c r="K1036" s="53" t="e">
        <f>IF(OR(#REF!="管理者",#REF!="サービス管理責任者"),0,#REF!)</f>
        <v>#REF!</v>
      </c>
    </row>
    <row r="1037" spans="2:11">
      <c r="B1037" s="75">
        <v>1035</v>
      </c>
      <c r="C1037" s="76" t="e">
        <f t="shared" si="64"/>
        <v>#N/A</v>
      </c>
      <c r="D1037" s="76" t="e">
        <f t="shared" si="65"/>
        <v>#N/A</v>
      </c>
      <c r="E1037" s="77" t="e">
        <f t="shared" si="66"/>
        <v>#N/A</v>
      </c>
      <c r="F1037" s="81"/>
      <c r="H1037" s="61"/>
      <c r="I1037" s="60" t="e">
        <f t="shared" si="67"/>
        <v>#REF!</v>
      </c>
      <c r="J1037" s="60" t="e">
        <f>#REF!</f>
        <v>#REF!</v>
      </c>
      <c r="K1037" s="53" t="e">
        <f>IF(OR(#REF!="管理者",#REF!="サービス管理責任者"),0,#REF!)</f>
        <v>#REF!</v>
      </c>
    </row>
    <row r="1038" spans="2:11">
      <c r="B1038" s="75">
        <v>1036</v>
      </c>
      <c r="C1038" s="76" t="e">
        <f t="shared" si="64"/>
        <v>#N/A</v>
      </c>
      <c r="D1038" s="76" t="e">
        <f t="shared" si="65"/>
        <v>#N/A</v>
      </c>
      <c r="E1038" s="77" t="e">
        <f t="shared" si="66"/>
        <v>#N/A</v>
      </c>
      <c r="F1038" s="81"/>
      <c r="H1038" s="61"/>
      <c r="I1038" s="60" t="e">
        <f t="shared" si="67"/>
        <v>#REF!</v>
      </c>
      <c r="J1038" s="60" t="e">
        <f>#REF!</f>
        <v>#REF!</v>
      </c>
      <c r="K1038" s="53" t="e">
        <f>IF(OR(#REF!="管理者",#REF!="サービス管理責任者"),0,#REF!)</f>
        <v>#REF!</v>
      </c>
    </row>
    <row r="1039" spans="2:11">
      <c r="B1039" s="75">
        <v>1037</v>
      </c>
      <c r="C1039" s="76" t="e">
        <f t="shared" si="64"/>
        <v>#N/A</v>
      </c>
      <c r="D1039" s="76" t="e">
        <f t="shared" si="65"/>
        <v>#N/A</v>
      </c>
      <c r="E1039" s="77" t="e">
        <f t="shared" si="66"/>
        <v>#N/A</v>
      </c>
      <c r="F1039" s="81"/>
      <c r="H1039" s="61"/>
      <c r="I1039" s="60" t="e">
        <f t="shared" si="67"/>
        <v>#REF!</v>
      </c>
      <c r="J1039" s="60" t="e">
        <f>#REF!</f>
        <v>#REF!</v>
      </c>
      <c r="K1039" s="53" t="e">
        <f>IF(OR(#REF!="管理者",#REF!="サービス管理責任者"),0,#REF!)</f>
        <v>#REF!</v>
      </c>
    </row>
    <row r="1040" spans="2:11">
      <c r="B1040" s="75">
        <v>1038</v>
      </c>
      <c r="C1040" s="76" t="e">
        <f t="shared" si="64"/>
        <v>#N/A</v>
      </c>
      <c r="D1040" s="76" t="e">
        <f t="shared" si="65"/>
        <v>#N/A</v>
      </c>
      <c r="E1040" s="77" t="e">
        <f t="shared" si="66"/>
        <v>#N/A</v>
      </c>
      <c r="F1040" s="81"/>
      <c r="H1040" s="61"/>
      <c r="I1040" s="60" t="e">
        <f t="shared" si="67"/>
        <v>#REF!</v>
      </c>
      <c r="J1040" s="60" t="e">
        <f>#REF!</f>
        <v>#REF!</v>
      </c>
      <c r="K1040" s="53" t="e">
        <f>IF(OR(#REF!="管理者",#REF!="サービス管理責任者"),0,#REF!)</f>
        <v>#REF!</v>
      </c>
    </row>
    <row r="1041" spans="2:11">
      <c r="B1041" s="75">
        <v>1039</v>
      </c>
      <c r="C1041" s="76" t="e">
        <f t="shared" si="64"/>
        <v>#N/A</v>
      </c>
      <c r="D1041" s="76" t="e">
        <f t="shared" si="65"/>
        <v>#N/A</v>
      </c>
      <c r="E1041" s="77" t="e">
        <f t="shared" si="66"/>
        <v>#N/A</v>
      </c>
      <c r="F1041" s="81"/>
      <c r="H1041" s="61"/>
      <c r="I1041" s="60" t="e">
        <f t="shared" si="67"/>
        <v>#REF!</v>
      </c>
      <c r="J1041" s="60" t="e">
        <f>#REF!</f>
        <v>#REF!</v>
      </c>
      <c r="K1041" s="53" t="e">
        <f>IF(OR(#REF!="管理者",#REF!="サービス管理責任者"),0,#REF!)</f>
        <v>#REF!</v>
      </c>
    </row>
    <row r="1042" spans="2:11">
      <c r="B1042" s="75">
        <v>1040</v>
      </c>
      <c r="C1042" s="76" t="e">
        <f t="shared" si="64"/>
        <v>#N/A</v>
      </c>
      <c r="D1042" s="76" t="e">
        <f t="shared" si="65"/>
        <v>#N/A</v>
      </c>
      <c r="E1042" s="77" t="e">
        <f t="shared" si="66"/>
        <v>#N/A</v>
      </c>
      <c r="F1042" s="81"/>
      <c r="H1042" s="61"/>
      <c r="I1042" s="60" t="e">
        <f t="shared" si="67"/>
        <v>#REF!</v>
      </c>
      <c r="J1042" s="60" t="e">
        <f>#REF!</f>
        <v>#REF!</v>
      </c>
      <c r="K1042" s="53" t="e">
        <f>IF(OR(#REF!="管理者",#REF!="サービス管理責任者"),0,#REF!)</f>
        <v>#REF!</v>
      </c>
    </row>
    <row r="1043" spans="2:11">
      <c r="B1043" s="75">
        <v>1041</v>
      </c>
      <c r="C1043" s="76" t="e">
        <f t="shared" si="64"/>
        <v>#N/A</v>
      </c>
      <c r="D1043" s="76" t="e">
        <f t="shared" si="65"/>
        <v>#N/A</v>
      </c>
      <c r="E1043" s="77" t="e">
        <f t="shared" si="66"/>
        <v>#N/A</v>
      </c>
      <c r="F1043" s="81"/>
      <c r="H1043" s="61"/>
      <c r="I1043" s="60" t="e">
        <f t="shared" si="67"/>
        <v>#REF!</v>
      </c>
      <c r="J1043" s="60" t="e">
        <f>#REF!</f>
        <v>#REF!</v>
      </c>
      <c r="K1043" s="53" t="e">
        <f>IF(OR(#REF!="管理者",#REF!="サービス管理責任者"),0,#REF!)</f>
        <v>#REF!</v>
      </c>
    </row>
    <row r="1044" spans="2:11">
      <c r="B1044" s="75">
        <v>1042</v>
      </c>
      <c r="C1044" s="76" t="e">
        <f t="shared" si="64"/>
        <v>#N/A</v>
      </c>
      <c r="D1044" s="76" t="e">
        <f t="shared" si="65"/>
        <v>#N/A</v>
      </c>
      <c r="E1044" s="77" t="e">
        <f t="shared" si="66"/>
        <v>#N/A</v>
      </c>
      <c r="F1044" s="81"/>
      <c r="H1044" s="61"/>
      <c r="I1044" s="60" t="e">
        <f t="shared" si="67"/>
        <v>#REF!</v>
      </c>
      <c r="J1044" s="60" t="e">
        <f>#REF!</f>
        <v>#REF!</v>
      </c>
      <c r="K1044" s="53" t="e">
        <f>IF(OR(#REF!="管理者",#REF!="サービス管理責任者"),0,#REF!)</f>
        <v>#REF!</v>
      </c>
    </row>
    <row r="1045" spans="2:11">
      <c r="B1045" s="75">
        <v>1043</v>
      </c>
      <c r="C1045" s="76" t="e">
        <f t="shared" si="64"/>
        <v>#N/A</v>
      </c>
      <c r="D1045" s="76" t="e">
        <f t="shared" si="65"/>
        <v>#N/A</v>
      </c>
      <c r="E1045" s="77" t="e">
        <f t="shared" si="66"/>
        <v>#N/A</v>
      </c>
      <c r="F1045" s="81"/>
      <c r="H1045" s="61"/>
      <c r="I1045" s="60" t="e">
        <f t="shared" si="67"/>
        <v>#REF!</v>
      </c>
      <c r="J1045" s="60" t="e">
        <f>#REF!</f>
        <v>#REF!</v>
      </c>
      <c r="K1045" s="53" t="e">
        <f>IF(OR(#REF!="管理者",#REF!="サービス管理責任者"),0,#REF!)</f>
        <v>#REF!</v>
      </c>
    </row>
    <row r="1046" spans="2:11">
      <c r="B1046" s="75">
        <v>1044</v>
      </c>
      <c r="C1046" s="76" t="e">
        <f t="shared" si="64"/>
        <v>#N/A</v>
      </c>
      <c r="D1046" s="76" t="e">
        <f t="shared" si="65"/>
        <v>#N/A</v>
      </c>
      <c r="E1046" s="77" t="e">
        <f t="shared" si="66"/>
        <v>#N/A</v>
      </c>
      <c r="F1046" s="81"/>
      <c r="H1046" s="61"/>
      <c r="I1046" s="60" t="e">
        <f t="shared" si="67"/>
        <v>#REF!</v>
      </c>
      <c r="J1046" s="60" t="e">
        <f>#REF!</f>
        <v>#REF!</v>
      </c>
      <c r="K1046" s="53" t="e">
        <f>IF(OR(#REF!="管理者",#REF!="サービス管理責任者"),0,#REF!)</f>
        <v>#REF!</v>
      </c>
    </row>
    <row r="1047" spans="2:11">
      <c r="B1047" s="75">
        <v>1045</v>
      </c>
      <c r="C1047" s="76" t="e">
        <f t="shared" si="64"/>
        <v>#N/A</v>
      </c>
      <c r="D1047" s="76" t="e">
        <f t="shared" si="65"/>
        <v>#N/A</v>
      </c>
      <c r="E1047" s="77" t="e">
        <f t="shared" si="66"/>
        <v>#N/A</v>
      </c>
      <c r="F1047" s="81"/>
      <c r="H1047" s="61"/>
      <c r="I1047" s="60" t="e">
        <f t="shared" si="67"/>
        <v>#REF!</v>
      </c>
      <c r="J1047" s="60" t="e">
        <f>#REF!</f>
        <v>#REF!</v>
      </c>
      <c r="K1047" s="53" t="e">
        <f>IF(OR(#REF!="管理者",#REF!="サービス管理責任者"),0,#REF!)</f>
        <v>#REF!</v>
      </c>
    </row>
    <row r="1048" spans="2:11">
      <c r="B1048" s="75">
        <v>1046</v>
      </c>
      <c r="C1048" s="76" t="e">
        <f t="shared" si="64"/>
        <v>#N/A</v>
      </c>
      <c r="D1048" s="76" t="e">
        <f t="shared" si="65"/>
        <v>#N/A</v>
      </c>
      <c r="E1048" s="77" t="e">
        <f t="shared" si="66"/>
        <v>#N/A</v>
      </c>
      <c r="F1048" s="81"/>
      <c r="H1048" s="61"/>
      <c r="I1048" s="60" t="e">
        <f t="shared" si="67"/>
        <v>#REF!</v>
      </c>
      <c r="J1048" s="60" t="e">
        <f>#REF!</f>
        <v>#REF!</v>
      </c>
      <c r="K1048" s="53" t="e">
        <f>IF(OR(#REF!="管理者",#REF!="サービス管理責任者"),0,#REF!)</f>
        <v>#REF!</v>
      </c>
    </row>
    <row r="1049" spans="2:11">
      <c r="B1049" s="75">
        <v>1047</v>
      </c>
      <c r="C1049" s="76" t="e">
        <f t="shared" si="64"/>
        <v>#N/A</v>
      </c>
      <c r="D1049" s="76" t="e">
        <f t="shared" si="65"/>
        <v>#N/A</v>
      </c>
      <c r="E1049" s="77" t="e">
        <f t="shared" si="66"/>
        <v>#N/A</v>
      </c>
      <c r="F1049" s="81"/>
      <c r="H1049" s="61"/>
      <c r="I1049" s="60" t="e">
        <f t="shared" si="67"/>
        <v>#REF!</v>
      </c>
      <c r="J1049" s="60" t="e">
        <f>#REF!</f>
        <v>#REF!</v>
      </c>
      <c r="K1049" s="53" t="e">
        <f>IF(OR(#REF!="管理者",#REF!="サービス管理責任者"),0,#REF!)</f>
        <v>#REF!</v>
      </c>
    </row>
    <row r="1050" spans="2:11">
      <c r="B1050" s="75">
        <v>1048</v>
      </c>
      <c r="C1050" s="76" t="e">
        <f t="shared" si="64"/>
        <v>#N/A</v>
      </c>
      <c r="D1050" s="76" t="e">
        <f t="shared" si="65"/>
        <v>#N/A</v>
      </c>
      <c r="E1050" s="77" t="e">
        <f t="shared" si="66"/>
        <v>#N/A</v>
      </c>
      <c r="F1050" s="81"/>
      <c r="H1050" s="61"/>
      <c r="I1050" s="60" t="e">
        <f t="shared" si="67"/>
        <v>#REF!</v>
      </c>
      <c r="J1050" s="60" t="e">
        <f>#REF!</f>
        <v>#REF!</v>
      </c>
      <c r="K1050" s="53" t="e">
        <f>IF(OR(#REF!="管理者",#REF!="サービス管理責任者"),0,#REF!)</f>
        <v>#REF!</v>
      </c>
    </row>
    <row r="1051" spans="2:11">
      <c r="B1051" s="75">
        <v>1049</v>
      </c>
      <c r="C1051" s="76" t="e">
        <f t="shared" si="64"/>
        <v>#N/A</v>
      </c>
      <c r="D1051" s="76" t="e">
        <f t="shared" si="65"/>
        <v>#N/A</v>
      </c>
      <c r="E1051" s="77" t="e">
        <f t="shared" si="66"/>
        <v>#N/A</v>
      </c>
      <c r="F1051" s="81"/>
      <c r="H1051" s="61"/>
      <c r="I1051" s="60" t="e">
        <f t="shared" si="67"/>
        <v>#REF!</v>
      </c>
      <c r="J1051" s="60" t="e">
        <f>#REF!</f>
        <v>#REF!</v>
      </c>
      <c r="K1051" s="53" t="e">
        <f>IF(OR(#REF!="管理者",#REF!="サービス管理責任者"),0,#REF!)</f>
        <v>#REF!</v>
      </c>
    </row>
    <row r="1052" spans="2:11">
      <c r="B1052" s="75">
        <v>1050</v>
      </c>
      <c r="C1052" s="76" t="e">
        <f t="shared" si="64"/>
        <v>#N/A</v>
      </c>
      <c r="D1052" s="76" t="e">
        <f t="shared" si="65"/>
        <v>#N/A</v>
      </c>
      <c r="E1052" s="77" t="e">
        <f t="shared" si="66"/>
        <v>#N/A</v>
      </c>
      <c r="F1052" s="81"/>
      <c r="H1052" s="61"/>
      <c r="I1052" s="60" t="e">
        <f t="shared" si="67"/>
        <v>#REF!</v>
      </c>
      <c r="J1052" s="60" t="e">
        <f>#REF!</f>
        <v>#REF!</v>
      </c>
      <c r="K1052" s="53" t="e">
        <f>IF(OR(#REF!="管理者",#REF!="サービス管理責任者"),0,#REF!)</f>
        <v>#REF!</v>
      </c>
    </row>
    <row r="1053" spans="2:11">
      <c r="B1053" s="75">
        <v>1051</v>
      </c>
      <c r="C1053" s="76" t="e">
        <f t="shared" si="64"/>
        <v>#N/A</v>
      </c>
      <c r="D1053" s="76" t="e">
        <f t="shared" si="65"/>
        <v>#N/A</v>
      </c>
      <c r="E1053" s="77" t="e">
        <f t="shared" si="66"/>
        <v>#N/A</v>
      </c>
      <c r="F1053" s="81"/>
      <c r="H1053" s="61"/>
      <c r="I1053" s="60" t="e">
        <f t="shared" si="67"/>
        <v>#REF!</v>
      </c>
      <c r="J1053" s="60" t="e">
        <f>#REF!</f>
        <v>#REF!</v>
      </c>
      <c r="K1053" s="53" t="e">
        <f>IF(OR(#REF!="管理者",#REF!="サービス管理責任者"),0,#REF!)</f>
        <v>#REF!</v>
      </c>
    </row>
    <row r="1054" spans="2:11">
      <c r="B1054" s="75">
        <v>1052</v>
      </c>
      <c r="C1054" s="76" t="e">
        <f t="shared" si="64"/>
        <v>#N/A</v>
      </c>
      <c r="D1054" s="76" t="e">
        <f t="shared" si="65"/>
        <v>#N/A</v>
      </c>
      <c r="E1054" s="77" t="e">
        <f t="shared" si="66"/>
        <v>#N/A</v>
      </c>
      <c r="F1054" s="81"/>
      <c r="H1054" s="61"/>
      <c r="I1054" s="60" t="e">
        <f t="shared" si="67"/>
        <v>#REF!</v>
      </c>
      <c r="J1054" s="60" t="e">
        <f>#REF!</f>
        <v>#REF!</v>
      </c>
      <c r="K1054" s="53" t="e">
        <f>IF(OR(#REF!="管理者",#REF!="サービス管理責任者"),0,#REF!)</f>
        <v>#REF!</v>
      </c>
    </row>
    <row r="1055" spans="2:11">
      <c r="B1055" s="75">
        <v>1053</v>
      </c>
      <c r="C1055" s="76" t="e">
        <f t="shared" si="64"/>
        <v>#N/A</v>
      </c>
      <c r="D1055" s="76" t="e">
        <f t="shared" si="65"/>
        <v>#N/A</v>
      </c>
      <c r="E1055" s="77" t="e">
        <f t="shared" si="66"/>
        <v>#N/A</v>
      </c>
      <c r="F1055" s="81"/>
      <c r="H1055" s="61"/>
      <c r="I1055" s="60" t="e">
        <f t="shared" si="67"/>
        <v>#REF!</v>
      </c>
      <c r="J1055" s="60" t="e">
        <f>#REF!</f>
        <v>#REF!</v>
      </c>
      <c r="K1055" s="53" t="e">
        <f>IF(OR(#REF!="管理者",#REF!="サービス管理責任者"),0,#REF!)</f>
        <v>#REF!</v>
      </c>
    </row>
    <row r="1056" spans="2:11">
      <c r="B1056" s="75">
        <v>1054</v>
      </c>
      <c r="C1056" s="76" t="e">
        <f t="shared" si="64"/>
        <v>#N/A</v>
      </c>
      <c r="D1056" s="76" t="e">
        <f t="shared" si="65"/>
        <v>#N/A</v>
      </c>
      <c r="E1056" s="77" t="e">
        <f t="shared" si="66"/>
        <v>#N/A</v>
      </c>
      <c r="F1056" s="81"/>
      <c r="H1056" s="61"/>
      <c r="I1056" s="60" t="e">
        <f t="shared" si="67"/>
        <v>#REF!</v>
      </c>
      <c r="J1056" s="60" t="e">
        <f>#REF!</f>
        <v>#REF!</v>
      </c>
      <c r="K1056" s="53" t="e">
        <f>IF(OR(#REF!="管理者",#REF!="サービス管理責任者"),0,#REF!)</f>
        <v>#REF!</v>
      </c>
    </row>
    <row r="1057" spans="2:11">
      <c r="B1057" s="75">
        <v>1055</v>
      </c>
      <c r="C1057" s="76" t="e">
        <f t="shared" si="64"/>
        <v>#N/A</v>
      </c>
      <c r="D1057" s="76" t="e">
        <f t="shared" si="65"/>
        <v>#N/A</v>
      </c>
      <c r="E1057" s="77" t="e">
        <f t="shared" si="66"/>
        <v>#N/A</v>
      </c>
      <c r="F1057" s="81"/>
      <c r="H1057" s="61"/>
      <c r="I1057" s="60" t="e">
        <f t="shared" si="67"/>
        <v>#REF!</v>
      </c>
      <c r="J1057" s="60" t="e">
        <f>#REF!</f>
        <v>#REF!</v>
      </c>
      <c r="K1057" s="53" t="e">
        <f>IF(OR(#REF!="管理者",#REF!="サービス管理責任者"),0,#REF!)</f>
        <v>#REF!</v>
      </c>
    </row>
    <row r="1058" spans="2:11">
      <c r="B1058" s="75">
        <v>1056</v>
      </c>
      <c r="C1058" s="76" t="e">
        <f t="shared" si="64"/>
        <v>#N/A</v>
      </c>
      <c r="D1058" s="76" t="e">
        <f t="shared" si="65"/>
        <v>#N/A</v>
      </c>
      <c r="E1058" s="77" t="e">
        <f t="shared" si="66"/>
        <v>#N/A</v>
      </c>
      <c r="F1058" s="81"/>
      <c r="H1058" s="61"/>
      <c r="I1058" s="60" t="e">
        <f t="shared" si="67"/>
        <v>#REF!</v>
      </c>
      <c r="J1058" s="60" t="e">
        <f>#REF!</f>
        <v>#REF!</v>
      </c>
      <c r="K1058" s="53" t="e">
        <f>IF(OR(#REF!="管理者",#REF!="サービス管理責任者"),0,#REF!)</f>
        <v>#REF!</v>
      </c>
    </row>
    <row r="1059" spans="2:11">
      <c r="B1059" s="75">
        <v>1057</v>
      </c>
      <c r="C1059" s="76" t="e">
        <f t="shared" si="64"/>
        <v>#N/A</v>
      </c>
      <c r="D1059" s="76" t="e">
        <f t="shared" si="65"/>
        <v>#N/A</v>
      </c>
      <c r="E1059" s="77" t="e">
        <f t="shared" si="66"/>
        <v>#N/A</v>
      </c>
      <c r="F1059" s="81"/>
      <c r="H1059" s="61"/>
      <c r="I1059" s="60" t="e">
        <f t="shared" si="67"/>
        <v>#REF!</v>
      </c>
      <c r="J1059" s="60" t="e">
        <f>#REF!</f>
        <v>#REF!</v>
      </c>
      <c r="K1059" s="53" t="e">
        <f>IF(OR(#REF!="管理者",#REF!="サービス管理責任者"),0,#REF!)</f>
        <v>#REF!</v>
      </c>
    </row>
    <row r="1060" spans="2:11">
      <c r="B1060" s="75">
        <v>1058</v>
      </c>
      <c r="C1060" s="76" t="e">
        <f t="shared" si="64"/>
        <v>#N/A</v>
      </c>
      <c r="D1060" s="76" t="e">
        <f t="shared" si="65"/>
        <v>#N/A</v>
      </c>
      <c r="E1060" s="77" t="e">
        <f t="shared" si="66"/>
        <v>#N/A</v>
      </c>
      <c r="F1060" s="81"/>
      <c r="H1060" s="61"/>
      <c r="I1060" s="60" t="e">
        <f t="shared" si="67"/>
        <v>#REF!</v>
      </c>
      <c r="J1060" s="60" t="e">
        <f>#REF!</f>
        <v>#REF!</v>
      </c>
      <c r="K1060" s="53" t="e">
        <f>IF(OR(#REF!="管理者",#REF!="サービス管理責任者"),0,#REF!)</f>
        <v>#REF!</v>
      </c>
    </row>
    <row r="1061" spans="2:11">
      <c r="B1061" s="75">
        <v>1059</v>
      </c>
      <c r="C1061" s="76" t="e">
        <f t="shared" si="64"/>
        <v>#N/A</v>
      </c>
      <c r="D1061" s="76" t="e">
        <f t="shared" si="65"/>
        <v>#N/A</v>
      </c>
      <c r="E1061" s="77" t="e">
        <f t="shared" si="66"/>
        <v>#N/A</v>
      </c>
      <c r="F1061" s="81"/>
      <c r="H1061" s="61"/>
      <c r="I1061" s="60" t="e">
        <f t="shared" si="67"/>
        <v>#REF!</v>
      </c>
      <c r="J1061" s="60" t="e">
        <f>#REF!</f>
        <v>#REF!</v>
      </c>
      <c r="K1061" s="53" t="e">
        <f>IF(OR(#REF!="管理者",#REF!="サービス管理責任者"),0,#REF!)</f>
        <v>#REF!</v>
      </c>
    </row>
    <row r="1062" spans="2:11">
      <c r="B1062" s="75">
        <v>1060</v>
      </c>
      <c r="C1062" s="76" t="e">
        <f t="shared" si="64"/>
        <v>#N/A</v>
      </c>
      <c r="D1062" s="76" t="e">
        <f t="shared" si="65"/>
        <v>#N/A</v>
      </c>
      <c r="E1062" s="77" t="e">
        <f t="shared" si="66"/>
        <v>#N/A</v>
      </c>
      <c r="F1062" s="81"/>
      <c r="H1062" s="61"/>
      <c r="I1062" s="60" t="e">
        <f t="shared" si="67"/>
        <v>#REF!</v>
      </c>
      <c r="J1062" s="60" t="e">
        <f>#REF!</f>
        <v>#REF!</v>
      </c>
      <c r="K1062" s="53" t="e">
        <f>IF(OR(#REF!="管理者",#REF!="サービス管理責任者"),0,#REF!)</f>
        <v>#REF!</v>
      </c>
    </row>
    <row r="1063" spans="2:11">
      <c r="B1063" s="75">
        <v>1061</v>
      </c>
      <c r="C1063" s="76" t="e">
        <f t="shared" si="64"/>
        <v>#N/A</v>
      </c>
      <c r="D1063" s="76" t="e">
        <f t="shared" si="65"/>
        <v>#N/A</v>
      </c>
      <c r="E1063" s="77" t="e">
        <f t="shared" si="66"/>
        <v>#N/A</v>
      </c>
      <c r="F1063" s="81"/>
      <c r="H1063" s="61"/>
      <c r="I1063" s="60" t="e">
        <f t="shared" si="67"/>
        <v>#REF!</v>
      </c>
      <c r="J1063" s="60" t="e">
        <f>#REF!</f>
        <v>#REF!</v>
      </c>
      <c r="K1063" s="53" t="e">
        <f>IF(OR(#REF!="管理者",#REF!="サービス管理責任者"),0,#REF!)</f>
        <v>#REF!</v>
      </c>
    </row>
    <row r="1064" spans="2:11">
      <c r="B1064" s="75">
        <v>1062</v>
      </c>
      <c r="C1064" s="76" t="e">
        <f t="shared" si="64"/>
        <v>#N/A</v>
      </c>
      <c r="D1064" s="76" t="e">
        <f t="shared" si="65"/>
        <v>#N/A</v>
      </c>
      <c r="E1064" s="77" t="e">
        <f t="shared" si="66"/>
        <v>#N/A</v>
      </c>
      <c r="F1064" s="81"/>
      <c r="H1064" s="61"/>
      <c r="I1064" s="60" t="e">
        <f t="shared" si="67"/>
        <v>#REF!</v>
      </c>
      <c r="J1064" s="60" t="e">
        <f>#REF!</f>
        <v>#REF!</v>
      </c>
      <c r="K1064" s="53" t="e">
        <f>IF(OR(#REF!="管理者",#REF!="サービス管理責任者"),0,#REF!)</f>
        <v>#REF!</v>
      </c>
    </row>
    <row r="1065" spans="2:11">
      <c r="B1065" s="75">
        <v>1063</v>
      </c>
      <c r="C1065" s="76" t="e">
        <f t="shared" si="64"/>
        <v>#N/A</v>
      </c>
      <c r="D1065" s="76" t="e">
        <f t="shared" si="65"/>
        <v>#N/A</v>
      </c>
      <c r="E1065" s="77" t="e">
        <f t="shared" si="66"/>
        <v>#N/A</v>
      </c>
      <c r="F1065" s="81"/>
      <c r="H1065" s="61"/>
      <c r="I1065" s="60" t="e">
        <f t="shared" si="67"/>
        <v>#REF!</v>
      </c>
      <c r="J1065" s="60" t="e">
        <f>#REF!</f>
        <v>#REF!</v>
      </c>
      <c r="K1065" s="53" t="e">
        <f>IF(OR(#REF!="管理者",#REF!="サービス管理責任者"),0,#REF!)</f>
        <v>#REF!</v>
      </c>
    </row>
    <row r="1066" spans="2:11">
      <c r="B1066" s="75">
        <v>1064</v>
      </c>
      <c r="C1066" s="76" t="e">
        <f t="shared" si="64"/>
        <v>#N/A</v>
      </c>
      <c r="D1066" s="76" t="e">
        <f t="shared" si="65"/>
        <v>#N/A</v>
      </c>
      <c r="E1066" s="77" t="e">
        <f t="shared" si="66"/>
        <v>#N/A</v>
      </c>
      <c r="F1066" s="81"/>
      <c r="H1066" s="61"/>
      <c r="I1066" s="60" t="e">
        <f t="shared" si="67"/>
        <v>#REF!</v>
      </c>
      <c r="J1066" s="60" t="e">
        <f>#REF!</f>
        <v>#REF!</v>
      </c>
      <c r="K1066" s="53" t="e">
        <f>IF(OR(#REF!="管理者",#REF!="サービス管理責任者"),0,#REF!)</f>
        <v>#REF!</v>
      </c>
    </row>
    <row r="1067" spans="2:11">
      <c r="B1067" s="75">
        <v>1065</v>
      </c>
      <c r="C1067" s="76" t="e">
        <f t="shared" si="64"/>
        <v>#N/A</v>
      </c>
      <c r="D1067" s="76" t="e">
        <f t="shared" si="65"/>
        <v>#N/A</v>
      </c>
      <c r="E1067" s="77" t="e">
        <f t="shared" si="66"/>
        <v>#N/A</v>
      </c>
      <c r="F1067" s="81"/>
      <c r="H1067" s="61"/>
      <c r="I1067" s="60" t="e">
        <f t="shared" si="67"/>
        <v>#REF!</v>
      </c>
      <c r="J1067" s="60" t="e">
        <f>#REF!</f>
        <v>#REF!</v>
      </c>
      <c r="K1067" s="53" t="e">
        <f>IF(OR(#REF!="管理者",#REF!="サービス管理責任者"),0,#REF!)</f>
        <v>#REF!</v>
      </c>
    </row>
    <row r="1068" spans="2:11">
      <c r="B1068" s="75">
        <v>1066</v>
      </c>
      <c r="C1068" s="76" t="e">
        <f t="shared" si="64"/>
        <v>#N/A</v>
      </c>
      <c r="D1068" s="76" t="e">
        <f t="shared" si="65"/>
        <v>#N/A</v>
      </c>
      <c r="E1068" s="77" t="e">
        <f t="shared" si="66"/>
        <v>#N/A</v>
      </c>
      <c r="F1068" s="81"/>
      <c r="H1068" s="61"/>
      <c r="I1068" s="60" t="e">
        <f t="shared" si="67"/>
        <v>#REF!</v>
      </c>
      <c r="J1068" s="60" t="e">
        <f>#REF!</f>
        <v>#REF!</v>
      </c>
      <c r="K1068" s="53" t="e">
        <f>IF(OR(#REF!="管理者",#REF!="サービス管理責任者"),0,#REF!)</f>
        <v>#REF!</v>
      </c>
    </row>
    <row r="1069" spans="2:11">
      <c r="B1069" s="75">
        <v>1067</v>
      </c>
      <c r="C1069" s="76" t="e">
        <f t="shared" si="64"/>
        <v>#N/A</v>
      </c>
      <c r="D1069" s="76" t="e">
        <f t="shared" si="65"/>
        <v>#N/A</v>
      </c>
      <c r="E1069" s="77" t="e">
        <f t="shared" si="66"/>
        <v>#N/A</v>
      </c>
      <c r="F1069" s="81"/>
      <c r="H1069" s="61"/>
      <c r="I1069" s="60" t="e">
        <f t="shared" si="67"/>
        <v>#REF!</v>
      </c>
      <c r="J1069" s="60" t="e">
        <f>#REF!</f>
        <v>#REF!</v>
      </c>
      <c r="K1069" s="53" t="e">
        <f>IF(OR(#REF!="管理者",#REF!="サービス管理責任者"),0,#REF!)</f>
        <v>#REF!</v>
      </c>
    </row>
    <row r="1070" spans="2:11">
      <c r="B1070" s="75">
        <v>1068</v>
      </c>
      <c r="C1070" s="76" t="e">
        <f t="shared" si="64"/>
        <v>#N/A</v>
      </c>
      <c r="D1070" s="76" t="e">
        <f t="shared" si="65"/>
        <v>#N/A</v>
      </c>
      <c r="E1070" s="77" t="e">
        <f t="shared" si="66"/>
        <v>#N/A</v>
      </c>
      <c r="F1070" s="81"/>
      <c r="H1070" s="61"/>
      <c r="I1070" s="60" t="e">
        <f t="shared" si="67"/>
        <v>#REF!</v>
      </c>
      <c r="J1070" s="60" t="e">
        <f>#REF!</f>
        <v>#REF!</v>
      </c>
      <c r="K1070" s="53" t="e">
        <f>IF(OR(#REF!="管理者",#REF!="サービス管理責任者"),0,#REF!)</f>
        <v>#REF!</v>
      </c>
    </row>
    <row r="1071" spans="2:11">
      <c r="B1071" s="75">
        <v>1069</v>
      </c>
      <c r="C1071" s="76" t="e">
        <f t="shared" si="64"/>
        <v>#N/A</v>
      </c>
      <c r="D1071" s="76" t="e">
        <f t="shared" si="65"/>
        <v>#N/A</v>
      </c>
      <c r="E1071" s="77" t="e">
        <f t="shared" si="66"/>
        <v>#N/A</v>
      </c>
      <c r="F1071" s="81"/>
      <c r="H1071" s="61"/>
      <c r="I1071" s="60" t="e">
        <f t="shared" si="67"/>
        <v>#REF!</v>
      </c>
      <c r="J1071" s="60" t="e">
        <f>#REF!</f>
        <v>#REF!</v>
      </c>
      <c r="K1071" s="53" t="e">
        <f>IF(OR(#REF!="管理者",#REF!="サービス管理責任者"),0,#REF!)</f>
        <v>#REF!</v>
      </c>
    </row>
    <row r="1072" spans="2:11">
      <c r="B1072" s="75">
        <v>1070</v>
      </c>
      <c r="C1072" s="76" t="e">
        <f t="shared" si="64"/>
        <v>#N/A</v>
      </c>
      <c r="D1072" s="76" t="e">
        <f t="shared" si="65"/>
        <v>#N/A</v>
      </c>
      <c r="E1072" s="77" t="e">
        <f t="shared" si="66"/>
        <v>#N/A</v>
      </c>
      <c r="F1072" s="81"/>
      <c r="H1072" s="61"/>
      <c r="I1072" s="60" t="e">
        <f t="shared" si="67"/>
        <v>#REF!</v>
      </c>
      <c r="J1072" s="60" t="e">
        <f>#REF!</f>
        <v>#REF!</v>
      </c>
      <c r="K1072" s="53" t="e">
        <f>IF(OR(#REF!="管理者",#REF!="サービス管理責任者"),0,#REF!)</f>
        <v>#REF!</v>
      </c>
    </row>
    <row r="1073" spans="2:11">
      <c r="B1073" s="75">
        <v>1071</v>
      </c>
      <c r="C1073" s="76" t="e">
        <f t="shared" si="64"/>
        <v>#N/A</v>
      </c>
      <c r="D1073" s="76" t="e">
        <f t="shared" si="65"/>
        <v>#N/A</v>
      </c>
      <c r="E1073" s="77" t="e">
        <f t="shared" si="66"/>
        <v>#N/A</v>
      </c>
      <c r="F1073" s="81"/>
      <c r="H1073" s="61"/>
      <c r="I1073" s="60" t="e">
        <f t="shared" si="67"/>
        <v>#REF!</v>
      </c>
      <c r="J1073" s="60" t="e">
        <f>#REF!</f>
        <v>#REF!</v>
      </c>
      <c r="K1073" s="53" t="e">
        <f>IF(OR(#REF!="管理者",#REF!="サービス管理責任者"),0,#REF!)</f>
        <v>#REF!</v>
      </c>
    </row>
    <row r="1074" spans="2:11">
      <c r="B1074" s="75">
        <v>1072</v>
      </c>
      <c r="C1074" s="76" t="e">
        <f t="shared" si="64"/>
        <v>#N/A</v>
      </c>
      <c r="D1074" s="76" t="e">
        <f t="shared" si="65"/>
        <v>#N/A</v>
      </c>
      <c r="E1074" s="77" t="e">
        <f t="shared" si="66"/>
        <v>#N/A</v>
      </c>
      <c r="F1074" s="81"/>
      <c r="H1074" s="61"/>
      <c r="I1074" s="60" t="e">
        <f t="shared" si="67"/>
        <v>#REF!</v>
      </c>
      <c r="J1074" s="60" t="e">
        <f>#REF!</f>
        <v>#REF!</v>
      </c>
      <c r="K1074" s="53" t="e">
        <f>IF(OR(#REF!="管理者",#REF!="サービス管理責任者"),0,#REF!)</f>
        <v>#REF!</v>
      </c>
    </row>
    <row r="1075" spans="2:11">
      <c r="B1075" s="75">
        <v>1073</v>
      </c>
      <c r="C1075" s="76" t="e">
        <f t="shared" si="64"/>
        <v>#N/A</v>
      </c>
      <c r="D1075" s="76" t="e">
        <f t="shared" si="65"/>
        <v>#N/A</v>
      </c>
      <c r="E1075" s="77" t="e">
        <f t="shared" si="66"/>
        <v>#N/A</v>
      </c>
      <c r="F1075" s="81"/>
      <c r="H1075" s="61"/>
      <c r="I1075" s="60" t="e">
        <f t="shared" si="67"/>
        <v>#REF!</v>
      </c>
      <c r="J1075" s="60" t="e">
        <f>#REF!</f>
        <v>#REF!</v>
      </c>
      <c r="K1075" s="53" t="e">
        <f>IF(OR(#REF!="管理者",#REF!="サービス管理責任者"),0,#REF!)</f>
        <v>#REF!</v>
      </c>
    </row>
    <row r="1076" spans="2:11">
      <c r="B1076" s="75">
        <v>1074</v>
      </c>
      <c r="C1076" s="76" t="e">
        <f t="shared" si="64"/>
        <v>#N/A</v>
      </c>
      <c r="D1076" s="76" t="e">
        <f t="shared" si="65"/>
        <v>#N/A</v>
      </c>
      <c r="E1076" s="77" t="e">
        <f t="shared" si="66"/>
        <v>#N/A</v>
      </c>
      <c r="F1076" s="81"/>
      <c r="H1076" s="61"/>
      <c r="I1076" s="60" t="e">
        <f t="shared" si="67"/>
        <v>#REF!</v>
      </c>
      <c r="J1076" s="60" t="e">
        <f>#REF!</f>
        <v>#REF!</v>
      </c>
      <c r="K1076" s="53" t="e">
        <f>IF(OR(#REF!="管理者",#REF!="サービス管理責任者"),0,#REF!)</f>
        <v>#REF!</v>
      </c>
    </row>
    <row r="1077" spans="2:11">
      <c r="B1077" s="75">
        <v>1075</v>
      </c>
      <c r="C1077" s="76" t="e">
        <f t="shared" si="64"/>
        <v>#N/A</v>
      </c>
      <c r="D1077" s="76" t="e">
        <f t="shared" si="65"/>
        <v>#N/A</v>
      </c>
      <c r="E1077" s="77" t="e">
        <f t="shared" si="66"/>
        <v>#N/A</v>
      </c>
      <c r="F1077" s="81"/>
      <c r="H1077" s="61"/>
      <c r="I1077" s="60" t="e">
        <f t="shared" si="67"/>
        <v>#REF!</v>
      </c>
      <c r="J1077" s="60" t="e">
        <f>#REF!</f>
        <v>#REF!</v>
      </c>
      <c r="K1077" s="53" t="e">
        <f>IF(OR(#REF!="管理者",#REF!="サービス管理責任者"),0,#REF!)</f>
        <v>#REF!</v>
      </c>
    </row>
    <row r="1078" spans="2:11">
      <c r="B1078" s="75">
        <v>1076</v>
      </c>
      <c r="C1078" s="76" t="e">
        <f t="shared" si="64"/>
        <v>#N/A</v>
      </c>
      <c r="D1078" s="76" t="e">
        <f t="shared" si="65"/>
        <v>#N/A</v>
      </c>
      <c r="E1078" s="77" t="e">
        <f t="shared" si="66"/>
        <v>#N/A</v>
      </c>
      <c r="F1078" s="81"/>
      <c r="H1078" s="61"/>
      <c r="I1078" s="60" t="e">
        <f t="shared" si="67"/>
        <v>#REF!</v>
      </c>
      <c r="J1078" s="60" t="e">
        <f>#REF!</f>
        <v>#REF!</v>
      </c>
      <c r="K1078" s="53" t="e">
        <f>IF(OR(#REF!="管理者",#REF!="サービス管理責任者"),0,#REF!)</f>
        <v>#REF!</v>
      </c>
    </row>
    <row r="1079" spans="2:11">
      <c r="B1079" s="75">
        <v>1077</v>
      </c>
      <c r="C1079" s="76" t="e">
        <f t="shared" si="64"/>
        <v>#N/A</v>
      </c>
      <c r="D1079" s="76" t="e">
        <f t="shared" si="65"/>
        <v>#N/A</v>
      </c>
      <c r="E1079" s="77" t="e">
        <f t="shared" si="66"/>
        <v>#N/A</v>
      </c>
      <c r="F1079" s="81"/>
      <c r="H1079" s="61"/>
      <c r="I1079" s="60" t="e">
        <f t="shared" si="67"/>
        <v>#REF!</v>
      </c>
      <c r="J1079" s="60" t="e">
        <f>#REF!</f>
        <v>#REF!</v>
      </c>
      <c r="K1079" s="53" t="e">
        <f>IF(OR(#REF!="管理者",#REF!="サービス管理責任者"),0,#REF!)</f>
        <v>#REF!</v>
      </c>
    </row>
    <row r="1080" spans="2:11">
      <c r="B1080" s="75">
        <v>1078</v>
      </c>
      <c r="C1080" s="76" t="e">
        <f t="shared" si="64"/>
        <v>#N/A</v>
      </c>
      <c r="D1080" s="76" t="e">
        <f t="shared" si="65"/>
        <v>#N/A</v>
      </c>
      <c r="E1080" s="77" t="e">
        <f t="shared" si="66"/>
        <v>#N/A</v>
      </c>
      <c r="F1080" s="81"/>
      <c r="H1080" s="61"/>
      <c r="I1080" s="60" t="e">
        <f t="shared" si="67"/>
        <v>#REF!</v>
      </c>
      <c r="J1080" s="60" t="e">
        <f>#REF!</f>
        <v>#REF!</v>
      </c>
      <c r="K1080" s="53" t="e">
        <f>IF(OR(#REF!="管理者",#REF!="サービス管理責任者"),0,#REF!)</f>
        <v>#REF!</v>
      </c>
    </row>
    <row r="1081" spans="2:11">
      <c r="B1081" s="75">
        <v>1079</v>
      </c>
      <c r="C1081" s="76" t="e">
        <f t="shared" si="64"/>
        <v>#N/A</v>
      </c>
      <c r="D1081" s="76" t="e">
        <f t="shared" si="65"/>
        <v>#N/A</v>
      </c>
      <c r="E1081" s="77" t="e">
        <f t="shared" si="66"/>
        <v>#N/A</v>
      </c>
      <c r="F1081" s="81"/>
      <c r="H1081" s="61"/>
      <c r="I1081" s="60" t="e">
        <f t="shared" si="67"/>
        <v>#REF!</v>
      </c>
      <c r="J1081" s="60" t="e">
        <f>#REF!</f>
        <v>#REF!</v>
      </c>
      <c r="K1081" s="53" t="e">
        <f>IF(OR(#REF!="管理者",#REF!="サービス管理責任者"),0,#REF!)</f>
        <v>#REF!</v>
      </c>
    </row>
    <row r="1082" spans="2:11">
      <c r="B1082" s="75">
        <v>1080</v>
      </c>
      <c r="C1082" s="76" t="e">
        <f t="shared" si="64"/>
        <v>#N/A</v>
      </c>
      <c r="D1082" s="76" t="e">
        <f t="shared" si="65"/>
        <v>#N/A</v>
      </c>
      <c r="E1082" s="77" t="e">
        <f t="shared" si="66"/>
        <v>#N/A</v>
      </c>
      <c r="F1082" s="81"/>
      <c r="H1082" s="61"/>
      <c r="I1082" s="60" t="e">
        <f t="shared" si="67"/>
        <v>#REF!</v>
      </c>
      <c r="J1082" s="60" t="e">
        <f>#REF!</f>
        <v>#REF!</v>
      </c>
      <c r="K1082" s="53" t="e">
        <f>IF(OR(#REF!="管理者",#REF!="サービス管理責任者"),0,#REF!)</f>
        <v>#REF!</v>
      </c>
    </row>
    <row r="1083" spans="2:11">
      <c r="B1083" s="75">
        <v>1081</v>
      </c>
      <c r="C1083" s="76" t="e">
        <f t="shared" si="64"/>
        <v>#N/A</v>
      </c>
      <c r="D1083" s="76" t="e">
        <f t="shared" si="65"/>
        <v>#N/A</v>
      </c>
      <c r="E1083" s="77" t="e">
        <f t="shared" si="66"/>
        <v>#N/A</v>
      </c>
      <c r="F1083" s="81"/>
      <c r="H1083" s="61"/>
      <c r="I1083" s="60" t="e">
        <f t="shared" si="67"/>
        <v>#REF!</v>
      </c>
      <c r="J1083" s="60" t="e">
        <f>#REF!</f>
        <v>#REF!</v>
      </c>
      <c r="K1083" s="53" t="e">
        <f>IF(OR(#REF!="管理者",#REF!="サービス管理責任者"),0,#REF!)</f>
        <v>#REF!</v>
      </c>
    </row>
    <row r="1084" spans="2:11">
      <c r="B1084" s="75">
        <v>1082</v>
      </c>
      <c r="C1084" s="76" t="e">
        <f t="shared" si="64"/>
        <v>#N/A</v>
      </c>
      <c r="D1084" s="76" t="e">
        <f t="shared" si="65"/>
        <v>#N/A</v>
      </c>
      <c r="E1084" s="77" t="e">
        <f t="shared" si="66"/>
        <v>#N/A</v>
      </c>
      <c r="F1084" s="81"/>
      <c r="H1084" s="61"/>
      <c r="I1084" s="60" t="e">
        <f t="shared" si="67"/>
        <v>#REF!</v>
      </c>
      <c r="J1084" s="60" t="e">
        <f>#REF!</f>
        <v>#REF!</v>
      </c>
      <c r="K1084" s="53" t="e">
        <f>IF(OR(#REF!="管理者",#REF!="サービス管理責任者"),0,#REF!)</f>
        <v>#REF!</v>
      </c>
    </row>
    <row r="1085" spans="2:11">
      <c r="B1085" s="75">
        <v>1083</v>
      </c>
      <c r="C1085" s="76" t="e">
        <f t="shared" si="64"/>
        <v>#N/A</v>
      </c>
      <c r="D1085" s="76" t="e">
        <f t="shared" si="65"/>
        <v>#N/A</v>
      </c>
      <c r="E1085" s="77" t="e">
        <f t="shared" si="66"/>
        <v>#N/A</v>
      </c>
      <c r="F1085" s="81"/>
      <c r="H1085" s="61"/>
      <c r="I1085" s="60" t="e">
        <f t="shared" si="67"/>
        <v>#REF!</v>
      </c>
      <c r="J1085" s="60" t="e">
        <f>#REF!</f>
        <v>#REF!</v>
      </c>
      <c r="K1085" s="53" t="e">
        <f>IF(OR(#REF!="管理者",#REF!="サービス管理責任者"),0,#REF!)</f>
        <v>#REF!</v>
      </c>
    </row>
    <row r="1086" spans="2:11">
      <c r="B1086" s="75">
        <v>1084</v>
      </c>
      <c r="C1086" s="76" t="e">
        <f t="shared" si="64"/>
        <v>#N/A</v>
      </c>
      <c r="D1086" s="76" t="e">
        <f t="shared" si="65"/>
        <v>#N/A</v>
      </c>
      <c r="E1086" s="77" t="e">
        <f t="shared" si="66"/>
        <v>#N/A</v>
      </c>
      <c r="F1086" s="81"/>
      <c r="H1086" s="61"/>
      <c r="I1086" s="60" t="e">
        <f t="shared" si="67"/>
        <v>#REF!</v>
      </c>
      <c r="J1086" s="60" t="e">
        <f>#REF!</f>
        <v>#REF!</v>
      </c>
      <c r="K1086" s="53" t="e">
        <f>IF(OR(#REF!="管理者",#REF!="サービス管理責任者"),0,#REF!)</f>
        <v>#REF!</v>
      </c>
    </row>
    <row r="1087" spans="2:11">
      <c r="B1087" s="75">
        <v>1085</v>
      </c>
      <c r="C1087" s="76" t="e">
        <f t="shared" si="64"/>
        <v>#N/A</v>
      </c>
      <c r="D1087" s="76" t="e">
        <f t="shared" si="65"/>
        <v>#N/A</v>
      </c>
      <c r="E1087" s="77" t="e">
        <f t="shared" si="66"/>
        <v>#N/A</v>
      </c>
      <c r="F1087" s="81"/>
      <c r="H1087" s="61"/>
      <c r="I1087" s="60" t="e">
        <f t="shared" si="67"/>
        <v>#REF!</v>
      </c>
      <c r="J1087" s="60" t="e">
        <f>#REF!</f>
        <v>#REF!</v>
      </c>
      <c r="K1087" s="53" t="e">
        <f>IF(OR(#REF!="管理者",#REF!="サービス管理責任者"),0,#REF!)</f>
        <v>#REF!</v>
      </c>
    </row>
    <row r="1088" spans="2:11">
      <c r="B1088" s="75">
        <v>1086</v>
      </c>
      <c r="C1088" s="76" t="e">
        <f t="shared" si="64"/>
        <v>#N/A</v>
      </c>
      <c r="D1088" s="76" t="e">
        <f t="shared" si="65"/>
        <v>#N/A</v>
      </c>
      <c r="E1088" s="77" t="e">
        <f t="shared" si="66"/>
        <v>#N/A</v>
      </c>
      <c r="F1088" s="81"/>
      <c r="H1088" s="61"/>
      <c r="I1088" s="60" t="e">
        <f t="shared" si="67"/>
        <v>#REF!</v>
      </c>
      <c r="J1088" s="60" t="e">
        <f>#REF!</f>
        <v>#REF!</v>
      </c>
      <c r="K1088" s="53" t="e">
        <f>IF(OR(#REF!="管理者",#REF!="サービス管理責任者"),0,#REF!)</f>
        <v>#REF!</v>
      </c>
    </row>
    <row r="1089" spans="2:11">
      <c r="B1089" s="75">
        <v>1087</v>
      </c>
      <c r="C1089" s="76" t="e">
        <f t="shared" si="64"/>
        <v>#N/A</v>
      </c>
      <c r="D1089" s="76" t="e">
        <f t="shared" si="65"/>
        <v>#N/A</v>
      </c>
      <c r="E1089" s="77" t="e">
        <f t="shared" si="66"/>
        <v>#N/A</v>
      </c>
      <c r="F1089" s="81"/>
      <c r="H1089" s="61"/>
      <c r="I1089" s="60" t="e">
        <f t="shared" si="67"/>
        <v>#REF!</v>
      </c>
      <c r="J1089" s="60" t="e">
        <f>#REF!</f>
        <v>#REF!</v>
      </c>
      <c r="K1089" s="53" t="e">
        <f>IF(OR(#REF!="管理者",#REF!="サービス管理責任者"),0,#REF!)</f>
        <v>#REF!</v>
      </c>
    </row>
    <row r="1090" spans="2:11">
      <c r="B1090" s="75">
        <v>1088</v>
      </c>
      <c r="C1090" s="76" t="e">
        <f t="shared" si="64"/>
        <v>#N/A</v>
      </c>
      <c r="D1090" s="76" t="e">
        <f t="shared" si="65"/>
        <v>#N/A</v>
      </c>
      <c r="E1090" s="77" t="e">
        <f t="shared" si="66"/>
        <v>#N/A</v>
      </c>
      <c r="F1090" s="81"/>
      <c r="H1090" s="61"/>
      <c r="I1090" s="60" t="e">
        <f t="shared" si="67"/>
        <v>#REF!</v>
      </c>
      <c r="J1090" s="60" t="e">
        <f>#REF!</f>
        <v>#REF!</v>
      </c>
      <c r="K1090" s="53" t="e">
        <f>IF(OR(#REF!="管理者",#REF!="サービス管理責任者"),0,#REF!)</f>
        <v>#REF!</v>
      </c>
    </row>
    <row r="1091" spans="2:11">
      <c r="B1091" s="75">
        <v>1089</v>
      </c>
      <c r="C1091" s="76" t="e">
        <f t="shared" ref="C1091:C1154" si="68">VLOOKUP(B1091,$I:$K,2,FALSE)</f>
        <v>#N/A</v>
      </c>
      <c r="D1091" s="76" t="e">
        <f t="shared" ref="D1091:D1154" si="69">VLOOKUP(B1091,$I:$K,3,FALSE)</f>
        <v>#N/A</v>
      </c>
      <c r="E1091" s="77" t="e">
        <f t="shared" si="66"/>
        <v>#N/A</v>
      </c>
      <c r="F1091" s="81"/>
      <c r="H1091" s="61"/>
      <c r="I1091" s="60" t="e">
        <f t="shared" si="67"/>
        <v>#REF!</v>
      </c>
      <c r="J1091" s="60" t="e">
        <f>#REF!</f>
        <v>#REF!</v>
      </c>
      <c r="K1091" s="53" t="e">
        <f>IF(OR(#REF!="管理者",#REF!="サービス管理責任者"),0,#REF!)</f>
        <v>#REF!</v>
      </c>
    </row>
    <row r="1092" spans="2:11">
      <c r="B1092" s="75">
        <v>1090</v>
      </c>
      <c r="C1092" s="76" t="e">
        <f t="shared" si="68"/>
        <v>#N/A</v>
      </c>
      <c r="D1092" s="76" t="e">
        <f t="shared" si="69"/>
        <v>#N/A</v>
      </c>
      <c r="E1092" s="77" t="e">
        <f t="shared" ref="E1092:E1155" si="70">SUMIF($C:$C,C1092,$D:$D)</f>
        <v>#N/A</v>
      </c>
      <c r="F1092" s="81"/>
      <c r="H1092" s="61"/>
      <c r="I1092" s="60" t="e">
        <f t="shared" si="67"/>
        <v>#REF!</v>
      </c>
      <c r="J1092" s="60" t="e">
        <f>#REF!</f>
        <v>#REF!</v>
      </c>
      <c r="K1092" s="53" t="e">
        <f>IF(OR(#REF!="管理者",#REF!="サービス管理責任者"),0,#REF!)</f>
        <v>#REF!</v>
      </c>
    </row>
    <row r="1093" spans="2:11">
      <c r="B1093" s="75">
        <v>1091</v>
      </c>
      <c r="C1093" s="76" t="e">
        <f t="shared" si="68"/>
        <v>#N/A</v>
      </c>
      <c r="D1093" s="76" t="e">
        <f t="shared" si="69"/>
        <v>#N/A</v>
      </c>
      <c r="E1093" s="77" t="e">
        <f t="shared" si="70"/>
        <v>#N/A</v>
      </c>
      <c r="F1093" s="81"/>
      <c r="H1093" s="61"/>
      <c r="I1093" s="60" t="e">
        <f t="shared" ref="I1093:I1156" si="71">IF(J1093=0,I1092,I1092+1)</f>
        <v>#REF!</v>
      </c>
      <c r="J1093" s="60" t="e">
        <f>#REF!</f>
        <v>#REF!</v>
      </c>
      <c r="K1093" s="53" t="e">
        <f>IF(OR(#REF!="管理者",#REF!="サービス管理責任者"),0,#REF!)</f>
        <v>#REF!</v>
      </c>
    </row>
    <row r="1094" spans="2:11">
      <c r="B1094" s="75">
        <v>1092</v>
      </c>
      <c r="C1094" s="76" t="e">
        <f t="shared" si="68"/>
        <v>#N/A</v>
      </c>
      <c r="D1094" s="76" t="e">
        <f t="shared" si="69"/>
        <v>#N/A</v>
      </c>
      <c r="E1094" s="77" t="e">
        <f t="shared" si="70"/>
        <v>#N/A</v>
      </c>
      <c r="F1094" s="81"/>
      <c r="H1094" s="61"/>
      <c r="I1094" s="60" t="e">
        <f t="shared" si="71"/>
        <v>#REF!</v>
      </c>
      <c r="J1094" s="60" t="e">
        <f>#REF!</f>
        <v>#REF!</v>
      </c>
      <c r="K1094" s="53" t="e">
        <f>IF(OR(#REF!="管理者",#REF!="サービス管理責任者"),0,#REF!)</f>
        <v>#REF!</v>
      </c>
    </row>
    <row r="1095" spans="2:11">
      <c r="B1095" s="75">
        <v>1093</v>
      </c>
      <c r="C1095" s="76" t="e">
        <f t="shared" si="68"/>
        <v>#N/A</v>
      </c>
      <c r="D1095" s="76" t="e">
        <f t="shared" si="69"/>
        <v>#N/A</v>
      </c>
      <c r="E1095" s="77" t="e">
        <f t="shared" si="70"/>
        <v>#N/A</v>
      </c>
      <c r="F1095" s="81"/>
      <c r="H1095" s="61"/>
      <c r="I1095" s="60" t="e">
        <f t="shared" si="71"/>
        <v>#REF!</v>
      </c>
      <c r="J1095" s="60" t="e">
        <f>#REF!</f>
        <v>#REF!</v>
      </c>
      <c r="K1095" s="53" t="e">
        <f>IF(OR(#REF!="管理者",#REF!="サービス管理責任者"),0,#REF!)</f>
        <v>#REF!</v>
      </c>
    </row>
    <row r="1096" spans="2:11">
      <c r="B1096" s="75">
        <v>1094</v>
      </c>
      <c r="C1096" s="76" t="e">
        <f t="shared" si="68"/>
        <v>#N/A</v>
      </c>
      <c r="D1096" s="76" t="e">
        <f t="shared" si="69"/>
        <v>#N/A</v>
      </c>
      <c r="E1096" s="77" t="e">
        <f t="shared" si="70"/>
        <v>#N/A</v>
      </c>
      <c r="F1096" s="81"/>
      <c r="H1096" s="61"/>
      <c r="I1096" s="60" t="e">
        <f t="shared" si="71"/>
        <v>#REF!</v>
      </c>
      <c r="J1096" s="60" t="e">
        <f>#REF!</f>
        <v>#REF!</v>
      </c>
      <c r="K1096" s="53" t="e">
        <f>IF(OR(#REF!="管理者",#REF!="サービス管理責任者"),0,#REF!)</f>
        <v>#REF!</v>
      </c>
    </row>
    <row r="1097" spans="2:11">
      <c r="B1097" s="75">
        <v>1095</v>
      </c>
      <c r="C1097" s="76" t="e">
        <f t="shared" si="68"/>
        <v>#N/A</v>
      </c>
      <c r="D1097" s="76" t="e">
        <f t="shared" si="69"/>
        <v>#N/A</v>
      </c>
      <c r="E1097" s="77" t="e">
        <f t="shared" si="70"/>
        <v>#N/A</v>
      </c>
      <c r="F1097" s="81"/>
      <c r="H1097" s="61"/>
      <c r="I1097" s="60" t="e">
        <f t="shared" si="71"/>
        <v>#REF!</v>
      </c>
      <c r="J1097" s="60" t="e">
        <f>#REF!</f>
        <v>#REF!</v>
      </c>
      <c r="K1097" s="53" t="e">
        <f>IF(OR(#REF!="管理者",#REF!="サービス管理責任者"),0,#REF!)</f>
        <v>#REF!</v>
      </c>
    </row>
    <row r="1098" spans="2:11">
      <c r="B1098" s="75">
        <v>1096</v>
      </c>
      <c r="C1098" s="76" t="e">
        <f t="shared" si="68"/>
        <v>#N/A</v>
      </c>
      <c r="D1098" s="76" t="e">
        <f t="shared" si="69"/>
        <v>#N/A</v>
      </c>
      <c r="E1098" s="77" t="e">
        <f t="shared" si="70"/>
        <v>#N/A</v>
      </c>
      <c r="F1098" s="81"/>
      <c r="H1098" s="61"/>
      <c r="I1098" s="60" t="e">
        <f t="shared" si="71"/>
        <v>#REF!</v>
      </c>
      <c r="J1098" s="60" t="e">
        <f>#REF!</f>
        <v>#REF!</v>
      </c>
      <c r="K1098" s="53" t="e">
        <f>IF(OR(#REF!="管理者",#REF!="サービス管理責任者"),0,#REF!)</f>
        <v>#REF!</v>
      </c>
    </row>
    <row r="1099" spans="2:11">
      <c r="B1099" s="75">
        <v>1097</v>
      </c>
      <c r="C1099" s="76" t="e">
        <f t="shared" si="68"/>
        <v>#N/A</v>
      </c>
      <c r="D1099" s="76" t="e">
        <f t="shared" si="69"/>
        <v>#N/A</v>
      </c>
      <c r="E1099" s="77" t="e">
        <f t="shared" si="70"/>
        <v>#N/A</v>
      </c>
      <c r="F1099" s="81"/>
      <c r="H1099" s="61"/>
      <c r="I1099" s="60" t="e">
        <f t="shared" si="71"/>
        <v>#REF!</v>
      </c>
      <c r="J1099" s="60" t="e">
        <f>#REF!</f>
        <v>#REF!</v>
      </c>
      <c r="K1099" s="53" t="e">
        <f>IF(OR(#REF!="管理者",#REF!="サービス管理責任者"),0,#REF!)</f>
        <v>#REF!</v>
      </c>
    </row>
    <row r="1100" spans="2:11">
      <c r="B1100" s="75">
        <v>1098</v>
      </c>
      <c r="C1100" s="76" t="e">
        <f t="shared" si="68"/>
        <v>#N/A</v>
      </c>
      <c r="D1100" s="76" t="e">
        <f t="shared" si="69"/>
        <v>#N/A</v>
      </c>
      <c r="E1100" s="77" t="e">
        <f t="shared" si="70"/>
        <v>#N/A</v>
      </c>
      <c r="F1100" s="81"/>
      <c r="H1100" s="61"/>
      <c r="I1100" s="60" t="e">
        <f t="shared" si="71"/>
        <v>#REF!</v>
      </c>
      <c r="J1100" s="60" t="e">
        <f>#REF!</f>
        <v>#REF!</v>
      </c>
      <c r="K1100" s="53" t="e">
        <f>IF(OR(#REF!="管理者",#REF!="サービス管理責任者"),0,#REF!)</f>
        <v>#REF!</v>
      </c>
    </row>
    <row r="1101" spans="2:11">
      <c r="B1101" s="75">
        <v>1099</v>
      </c>
      <c r="C1101" s="76" t="e">
        <f t="shared" si="68"/>
        <v>#N/A</v>
      </c>
      <c r="D1101" s="76" t="e">
        <f t="shared" si="69"/>
        <v>#N/A</v>
      </c>
      <c r="E1101" s="77" t="e">
        <f t="shared" si="70"/>
        <v>#N/A</v>
      </c>
      <c r="F1101" s="81"/>
      <c r="H1101" s="61"/>
      <c r="I1101" s="60" t="e">
        <f t="shared" si="71"/>
        <v>#REF!</v>
      </c>
      <c r="J1101" s="60" t="e">
        <f>#REF!</f>
        <v>#REF!</v>
      </c>
      <c r="K1101" s="53" t="e">
        <f>IF(OR(#REF!="管理者",#REF!="サービス管理責任者"),0,#REF!)</f>
        <v>#REF!</v>
      </c>
    </row>
    <row r="1102" spans="2:11">
      <c r="B1102" s="75">
        <v>1100</v>
      </c>
      <c r="C1102" s="76" t="e">
        <f t="shared" si="68"/>
        <v>#N/A</v>
      </c>
      <c r="D1102" s="76" t="e">
        <f t="shared" si="69"/>
        <v>#N/A</v>
      </c>
      <c r="E1102" s="77" t="e">
        <f t="shared" si="70"/>
        <v>#N/A</v>
      </c>
      <c r="F1102" s="81"/>
      <c r="H1102" s="61"/>
      <c r="I1102" s="60" t="e">
        <f t="shared" si="71"/>
        <v>#REF!</v>
      </c>
      <c r="J1102" s="60" t="e">
        <f>#REF!</f>
        <v>#REF!</v>
      </c>
      <c r="K1102" s="53" t="e">
        <f>IF(OR(#REF!="管理者",#REF!="サービス管理責任者"),0,#REF!)</f>
        <v>#REF!</v>
      </c>
    </row>
    <row r="1103" spans="2:11">
      <c r="B1103" s="75">
        <v>1101</v>
      </c>
      <c r="C1103" s="76" t="e">
        <f t="shared" si="68"/>
        <v>#N/A</v>
      </c>
      <c r="D1103" s="76" t="e">
        <f t="shared" si="69"/>
        <v>#N/A</v>
      </c>
      <c r="E1103" s="77" t="e">
        <f t="shared" si="70"/>
        <v>#N/A</v>
      </c>
      <c r="F1103" s="81"/>
      <c r="H1103" s="61"/>
      <c r="I1103" s="60" t="e">
        <f t="shared" si="71"/>
        <v>#REF!</v>
      </c>
      <c r="J1103" s="60" t="e">
        <f>#REF!</f>
        <v>#REF!</v>
      </c>
      <c r="K1103" s="53" t="e">
        <f>IF(OR(#REF!="管理者",#REF!="サービス管理責任者"),0,#REF!)</f>
        <v>#REF!</v>
      </c>
    </row>
    <row r="1104" spans="2:11">
      <c r="B1104" s="75">
        <v>1102</v>
      </c>
      <c r="C1104" s="76" t="e">
        <f t="shared" si="68"/>
        <v>#N/A</v>
      </c>
      <c r="D1104" s="76" t="e">
        <f t="shared" si="69"/>
        <v>#N/A</v>
      </c>
      <c r="E1104" s="77" t="e">
        <f t="shared" si="70"/>
        <v>#N/A</v>
      </c>
      <c r="F1104" s="81"/>
      <c r="H1104" s="61"/>
      <c r="I1104" s="60" t="e">
        <f t="shared" si="71"/>
        <v>#REF!</v>
      </c>
      <c r="J1104" s="60" t="e">
        <f>#REF!</f>
        <v>#REF!</v>
      </c>
      <c r="K1104" s="53" t="e">
        <f>IF(OR(#REF!="管理者",#REF!="サービス管理責任者"),0,#REF!)</f>
        <v>#REF!</v>
      </c>
    </row>
    <row r="1105" spans="2:11">
      <c r="B1105" s="75">
        <v>1103</v>
      </c>
      <c r="C1105" s="76" t="e">
        <f t="shared" si="68"/>
        <v>#N/A</v>
      </c>
      <c r="D1105" s="76" t="e">
        <f t="shared" si="69"/>
        <v>#N/A</v>
      </c>
      <c r="E1105" s="77" t="e">
        <f t="shared" si="70"/>
        <v>#N/A</v>
      </c>
      <c r="F1105" s="81"/>
      <c r="H1105" s="61"/>
      <c r="I1105" s="60" t="e">
        <f t="shared" si="71"/>
        <v>#REF!</v>
      </c>
      <c r="J1105" s="60" t="e">
        <f>#REF!</f>
        <v>#REF!</v>
      </c>
      <c r="K1105" s="53" t="e">
        <f>IF(OR(#REF!="管理者",#REF!="サービス管理責任者"),0,#REF!)</f>
        <v>#REF!</v>
      </c>
    </row>
    <row r="1106" spans="2:11">
      <c r="B1106" s="75">
        <v>1104</v>
      </c>
      <c r="C1106" s="76" t="e">
        <f t="shared" si="68"/>
        <v>#N/A</v>
      </c>
      <c r="D1106" s="76" t="e">
        <f t="shared" si="69"/>
        <v>#N/A</v>
      </c>
      <c r="E1106" s="77" t="e">
        <f t="shared" si="70"/>
        <v>#N/A</v>
      </c>
      <c r="F1106" s="81"/>
      <c r="H1106" s="61"/>
      <c r="I1106" s="60" t="e">
        <f t="shared" si="71"/>
        <v>#REF!</v>
      </c>
      <c r="J1106" s="60" t="e">
        <f>#REF!</f>
        <v>#REF!</v>
      </c>
      <c r="K1106" s="53" t="e">
        <f>IF(OR(#REF!="管理者",#REF!="サービス管理責任者"),0,#REF!)</f>
        <v>#REF!</v>
      </c>
    </row>
    <row r="1107" spans="2:11">
      <c r="B1107" s="75">
        <v>1105</v>
      </c>
      <c r="C1107" s="76" t="e">
        <f t="shared" si="68"/>
        <v>#N/A</v>
      </c>
      <c r="D1107" s="76" t="e">
        <f t="shared" si="69"/>
        <v>#N/A</v>
      </c>
      <c r="E1107" s="77" t="e">
        <f t="shared" si="70"/>
        <v>#N/A</v>
      </c>
      <c r="F1107" s="81"/>
      <c r="H1107" s="61"/>
      <c r="I1107" s="60" t="e">
        <f t="shared" si="71"/>
        <v>#REF!</v>
      </c>
      <c r="J1107" s="60" t="e">
        <f>#REF!</f>
        <v>#REF!</v>
      </c>
      <c r="K1107" s="53" t="e">
        <f>IF(OR(#REF!="管理者",#REF!="サービス管理責任者"),0,#REF!)</f>
        <v>#REF!</v>
      </c>
    </row>
    <row r="1108" spans="2:11">
      <c r="B1108" s="75">
        <v>1106</v>
      </c>
      <c r="C1108" s="76" t="e">
        <f t="shared" si="68"/>
        <v>#N/A</v>
      </c>
      <c r="D1108" s="76" t="e">
        <f t="shared" si="69"/>
        <v>#N/A</v>
      </c>
      <c r="E1108" s="77" t="e">
        <f t="shared" si="70"/>
        <v>#N/A</v>
      </c>
      <c r="F1108" s="81"/>
      <c r="H1108" s="61"/>
      <c r="I1108" s="60" t="e">
        <f t="shared" si="71"/>
        <v>#REF!</v>
      </c>
      <c r="J1108" s="60" t="e">
        <f>#REF!</f>
        <v>#REF!</v>
      </c>
      <c r="K1108" s="53" t="e">
        <f>IF(OR(#REF!="管理者",#REF!="サービス管理責任者"),0,#REF!)</f>
        <v>#REF!</v>
      </c>
    </row>
    <row r="1109" spans="2:11">
      <c r="B1109" s="75">
        <v>1107</v>
      </c>
      <c r="C1109" s="76" t="e">
        <f t="shared" si="68"/>
        <v>#N/A</v>
      </c>
      <c r="D1109" s="76" t="e">
        <f t="shared" si="69"/>
        <v>#N/A</v>
      </c>
      <c r="E1109" s="77" t="e">
        <f t="shared" si="70"/>
        <v>#N/A</v>
      </c>
      <c r="F1109" s="81"/>
      <c r="H1109" s="61"/>
      <c r="I1109" s="60" t="e">
        <f t="shared" si="71"/>
        <v>#REF!</v>
      </c>
      <c r="J1109" s="60" t="e">
        <f>#REF!</f>
        <v>#REF!</v>
      </c>
      <c r="K1109" s="53" t="e">
        <f>IF(OR(#REF!="管理者",#REF!="サービス管理責任者"),0,#REF!)</f>
        <v>#REF!</v>
      </c>
    </row>
    <row r="1110" spans="2:11">
      <c r="B1110" s="75">
        <v>1108</v>
      </c>
      <c r="C1110" s="76" t="e">
        <f t="shared" si="68"/>
        <v>#N/A</v>
      </c>
      <c r="D1110" s="76" t="e">
        <f t="shared" si="69"/>
        <v>#N/A</v>
      </c>
      <c r="E1110" s="77" t="e">
        <f t="shared" si="70"/>
        <v>#N/A</v>
      </c>
      <c r="F1110" s="81"/>
      <c r="H1110" s="61"/>
      <c r="I1110" s="60" t="e">
        <f t="shared" si="71"/>
        <v>#REF!</v>
      </c>
      <c r="J1110" s="60" t="e">
        <f>#REF!</f>
        <v>#REF!</v>
      </c>
      <c r="K1110" s="53" t="e">
        <f>IF(OR(#REF!="管理者",#REF!="サービス管理責任者"),0,#REF!)</f>
        <v>#REF!</v>
      </c>
    </row>
    <row r="1111" spans="2:11">
      <c r="B1111" s="75">
        <v>1109</v>
      </c>
      <c r="C1111" s="76" t="e">
        <f t="shared" si="68"/>
        <v>#N/A</v>
      </c>
      <c r="D1111" s="76" t="e">
        <f t="shared" si="69"/>
        <v>#N/A</v>
      </c>
      <c r="E1111" s="77" t="e">
        <f t="shared" si="70"/>
        <v>#N/A</v>
      </c>
      <c r="F1111" s="81"/>
      <c r="H1111" s="61"/>
      <c r="I1111" s="60" t="e">
        <f t="shared" si="71"/>
        <v>#REF!</v>
      </c>
      <c r="J1111" s="60" t="e">
        <f>#REF!</f>
        <v>#REF!</v>
      </c>
      <c r="K1111" s="53" t="e">
        <f>IF(OR(#REF!="管理者",#REF!="サービス管理責任者"),0,#REF!)</f>
        <v>#REF!</v>
      </c>
    </row>
    <row r="1112" spans="2:11">
      <c r="B1112" s="75">
        <v>1110</v>
      </c>
      <c r="C1112" s="76" t="e">
        <f t="shared" si="68"/>
        <v>#N/A</v>
      </c>
      <c r="D1112" s="76" t="e">
        <f t="shared" si="69"/>
        <v>#N/A</v>
      </c>
      <c r="E1112" s="77" t="e">
        <f t="shared" si="70"/>
        <v>#N/A</v>
      </c>
      <c r="F1112" s="81"/>
      <c r="H1112" s="61"/>
      <c r="I1112" s="60" t="e">
        <f t="shared" si="71"/>
        <v>#REF!</v>
      </c>
      <c r="J1112" s="60" t="e">
        <f>#REF!</f>
        <v>#REF!</v>
      </c>
      <c r="K1112" s="53" t="e">
        <f>IF(OR(#REF!="管理者",#REF!="サービス管理責任者"),0,#REF!)</f>
        <v>#REF!</v>
      </c>
    </row>
    <row r="1113" spans="2:11">
      <c r="B1113" s="75">
        <v>1111</v>
      </c>
      <c r="C1113" s="76" t="e">
        <f t="shared" si="68"/>
        <v>#N/A</v>
      </c>
      <c r="D1113" s="76" t="e">
        <f t="shared" si="69"/>
        <v>#N/A</v>
      </c>
      <c r="E1113" s="77" t="e">
        <f t="shared" si="70"/>
        <v>#N/A</v>
      </c>
      <c r="F1113" s="81"/>
      <c r="H1113" s="61"/>
      <c r="I1113" s="60" t="e">
        <f t="shared" si="71"/>
        <v>#REF!</v>
      </c>
      <c r="J1113" s="60" t="e">
        <f>#REF!</f>
        <v>#REF!</v>
      </c>
      <c r="K1113" s="53" t="e">
        <f>IF(OR(#REF!="管理者",#REF!="サービス管理責任者"),0,#REF!)</f>
        <v>#REF!</v>
      </c>
    </row>
    <row r="1114" spans="2:11">
      <c r="B1114" s="75">
        <v>1112</v>
      </c>
      <c r="C1114" s="76" t="e">
        <f t="shared" si="68"/>
        <v>#N/A</v>
      </c>
      <c r="D1114" s="76" t="e">
        <f t="shared" si="69"/>
        <v>#N/A</v>
      </c>
      <c r="E1114" s="77" t="e">
        <f t="shared" si="70"/>
        <v>#N/A</v>
      </c>
      <c r="F1114" s="81"/>
      <c r="H1114" s="61"/>
      <c r="I1114" s="60" t="e">
        <f t="shared" si="71"/>
        <v>#REF!</v>
      </c>
      <c r="J1114" s="60" t="e">
        <f>#REF!</f>
        <v>#REF!</v>
      </c>
      <c r="K1114" s="53" t="e">
        <f>IF(OR(#REF!="管理者",#REF!="サービス管理責任者"),0,#REF!)</f>
        <v>#REF!</v>
      </c>
    </row>
    <row r="1115" spans="2:11">
      <c r="B1115" s="75">
        <v>1113</v>
      </c>
      <c r="C1115" s="76" t="e">
        <f t="shared" si="68"/>
        <v>#N/A</v>
      </c>
      <c r="D1115" s="76" t="e">
        <f t="shared" si="69"/>
        <v>#N/A</v>
      </c>
      <c r="E1115" s="77" t="e">
        <f t="shared" si="70"/>
        <v>#N/A</v>
      </c>
      <c r="F1115" s="81"/>
      <c r="H1115" s="61"/>
      <c r="I1115" s="60" t="e">
        <f t="shared" si="71"/>
        <v>#REF!</v>
      </c>
      <c r="J1115" s="60" t="e">
        <f>#REF!</f>
        <v>#REF!</v>
      </c>
      <c r="K1115" s="53" t="e">
        <f>IF(OR(#REF!="管理者",#REF!="サービス管理責任者"),0,#REF!)</f>
        <v>#REF!</v>
      </c>
    </row>
    <row r="1116" spans="2:11">
      <c r="B1116" s="75">
        <v>1114</v>
      </c>
      <c r="C1116" s="76" t="e">
        <f t="shared" si="68"/>
        <v>#N/A</v>
      </c>
      <c r="D1116" s="76" t="e">
        <f t="shared" si="69"/>
        <v>#N/A</v>
      </c>
      <c r="E1116" s="77" t="e">
        <f t="shared" si="70"/>
        <v>#N/A</v>
      </c>
      <c r="F1116" s="81"/>
      <c r="H1116" s="61"/>
      <c r="I1116" s="60" t="e">
        <f t="shared" si="71"/>
        <v>#REF!</v>
      </c>
      <c r="J1116" s="60" t="e">
        <f>#REF!</f>
        <v>#REF!</v>
      </c>
      <c r="K1116" s="53" t="e">
        <f>IF(OR(#REF!="管理者",#REF!="サービス管理責任者"),0,#REF!)</f>
        <v>#REF!</v>
      </c>
    </row>
    <row r="1117" spans="2:11">
      <c r="B1117" s="75">
        <v>1115</v>
      </c>
      <c r="C1117" s="76" t="e">
        <f t="shared" si="68"/>
        <v>#N/A</v>
      </c>
      <c r="D1117" s="76" t="e">
        <f t="shared" si="69"/>
        <v>#N/A</v>
      </c>
      <c r="E1117" s="77" t="e">
        <f t="shared" si="70"/>
        <v>#N/A</v>
      </c>
      <c r="F1117" s="81"/>
      <c r="H1117" s="61"/>
      <c r="I1117" s="60" t="e">
        <f t="shared" si="71"/>
        <v>#REF!</v>
      </c>
      <c r="J1117" s="60" t="e">
        <f>#REF!</f>
        <v>#REF!</v>
      </c>
      <c r="K1117" s="53" t="e">
        <f>IF(OR(#REF!="管理者",#REF!="サービス管理責任者"),0,#REF!)</f>
        <v>#REF!</v>
      </c>
    </row>
    <row r="1118" spans="2:11">
      <c r="B1118" s="75">
        <v>1116</v>
      </c>
      <c r="C1118" s="76" t="e">
        <f t="shared" si="68"/>
        <v>#N/A</v>
      </c>
      <c r="D1118" s="76" t="e">
        <f t="shared" si="69"/>
        <v>#N/A</v>
      </c>
      <c r="E1118" s="77" t="e">
        <f t="shared" si="70"/>
        <v>#N/A</v>
      </c>
      <c r="F1118" s="81"/>
      <c r="H1118" s="61"/>
      <c r="I1118" s="60" t="e">
        <f t="shared" si="71"/>
        <v>#REF!</v>
      </c>
      <c r="J1118" s="60" t="e">
        <f>#REF!</f>
        <v>#REF!</v>
      </c>
      <c r="K1118" s="53" t="e">
        <f>IF(OR(#REF!="管理者",#REF!="サービス管理責任者"),0,#REF!)</f>
        <v>#REF!</v>
      </c>
    </row>
    <row r="1119" spans="2:11">
      <c r="B1119" s="75">
        <v>1117</v>
      </c>
      <c r="C1119" s="76" t="e">
        <f t="shared" si="68"/>
        <v>#N/A</v>
      </c>
      <c r="D1119" s="76" t="e">
        <f t="shared" si="69"/>
        <v>#N/A</v>
      </c>
      <c r="E1119" s="77" t="e">
        <f t="shared" si="70"/>
        <v>#N/A</v>
      </c>
      <c r="F1119" s="81"/>
      <c r="H1119" s="61"/>
      <c r="I1119" s="60" t="e">
        <f t="shared" si="71"/>
        <v>#REF!</v>
      </c>
      <c r="J1119" s="60" t="e">
        <f>#REF!</f>
        <v>#REF!</v>
      </c>
      <c r="K1119" s="53" t="e">
        <f>IF(OR(#REF!="管理者",#REF!="サービス管理責任者"),0,#REF!)</f>
        <v>#REF!</v>
      </c>
    </row>
    <row r="1120" spans="2:11">
      <c r="B1120" s="75">
        <v>1118</v>
      </c>
      <c r="C1120" s="76" t="e">
        <f t="shared" si="68"/>
        <v>#N/A</v>
      </c>
      <c r="D1120" s="76" t="e">
        <f t="shared" si="69"/>
        <v>#N/A</v>
      </c>
      <c r="E1120" s="77" t="e">
        <f t="shared" si="70"/>
        <v>#N/A</v>
      </c>
      <c r="F1120" s="81"/>
      <c r="H1120" s="61"/>
      <c r="I1120" s="60" t="e">
        <f t="shared" si="71"/>
        <v>#REF!</v>
      </c>
      <c r="J1120" s="60" t="e">
        <f>#REF!</f>
        <v>#REF!</v>
      </c>
      <c r="K1120" s="53" t="e">
        <f>IF(OR(#REF!="管理者",#REF!="サービス管理責任者"),0,#REF!)</f>
        <v>#REF!</v>
      </c>
    </row>
    <row r="1121" spans="2:11">
      <c r="B1121" s="75">
        <v>1119</v>
      </c>
      <c r="C1121" s="76" t="e">
        <f t="shared" si="68"/>
        <v>#N/A</v>
      </c>
      <c r="D1121" s="76" t="e">
        <f t="shared" si="69"/>
        <v>#N/A</v>
      </c>
      <c r="E1121" s="77" t="e">
        <f t="shared" si="70"/>
        <v>#N/A</v>
      </c>
      <c r="F1121" s="81"/>
      <c r="H1121" s="61"/>
      <c r="I1121" s="60" t="e">
        <f t="shared" si="71"/>
        <v>#REF!</v>
      </c>
      <c r="J1121" s="60" t="e">
        <f>#REF!</f>
        <v>#REF!</v>
      </c>
      <c r="K1121" s="53" t="e">
        <f>IF(OR(#REF!="管理者",#REF!="サービス管理責任者"),0,#REF!)</f>
        <v>#REF!</v>
      </c>
    </row>
    <row r="1122" spans="2:11">
      <c r="B1122" s="75">
        <v>1120</v>
      </c>
      <c r="C1122" s="76" t="e">
        <f t="shared" si="68"/>
        <v>#N/A</v>
      </c>
      <c r="D1122" s="76" t="e">
        <f t="shared" si="69"/>
        <v>#N/A</v>
      </c>
      <c r="E1122" s="77" t="e">
        <f t="shared" si="70"/>
        <v>#N/A</v>
      </c>
      <c r="F1122" s="81"/>
      <c r="H1122" s="61"/>
      <c r="I1122" s="60" t="e">
        <f t="shared" si="71"/>
        <v>#REF!</v>
      </c>
      <c r="J1122" s="60" t="e">
        <f>#REF!</f>
        <v>#REF!</v>
      </c>
      <c r="K1122" s="53" t="e">
        <f>IF(OR(#REF!="管理者",#REF!="サービス管理責任者"),0,#REF!)</f>
        <v>#REF!</v>
      </c>
    </row>
    <row r="1123" spans="2:11">
      <c r="B1123" s="75">
        <v>1121</v>
      </c>
      <c r="C1123" s="76" t="e">
        <f t="shared" si="68"/>
        <v>#N/A</v>
      </c>
      <c r="D1123" s="76" t="e">
        <f t="shared" si="69"/>
        <v>#N/A</v>
      </c>
      <c r="E1123" s="77" t="e">
        <f t="shared" si="70"/>
        <v>#N/A</v>
      </c>
      <c r="F1123" s="81"/>
      <c r="H1123" s="61"/>
      <c r="I1123" s="60" t="e">
        <f t="shared" si="71"/>
        <v>#REF!</v>
      </c>
      <c r="J1123" s="60" t="e">
        <f>#REF!</f>
        <v>#REF!</v>
      </c>
      <c r="K1123" s="53" t="e">
        <f>IF(OR(#REF!="管理者",#REF!="サービス管理責任者"),0,#REF!)</f>
        <v>#REF!</v>
      </c>
    </row>
    <row r="1124" spans="2:11">
      <c r="B1124" s="75">
        <v>1122</v>
      </c>
      <c r="C1124" s="76" t="e">
        <f t="shared" si="68"/>
        <v>#N/A</v>
      </c>
      <c r="D1124" s="76" t="e">
        <f t="shared" si="69"/>
        <v>#N/A</v>
      </c>
      <c r="E1124" s="77" t="e">
        <f t="shared" si="70"/>
        <v>#N/A</v>
      </c>
      <c r="F1124" s="81"/>
      <c r="H1124" s="61"/>
      <c r="I1124" s="60" t="e">
        <f t="shared" si="71"/>
        <v>#REF!</v>
      </c>
      <c r="J1124" s="60" t="e">
        <f>#REF!</f>
        <v>#REF!</v>
      </c>
      <c r="K1124" s="53" t="e">
        <f>IF(OR(#REF!="管理者",#REF!="サービス管理責任者"),0,#REF!)</f>
        <v>#REF!</v>
      </c>
    </row>
    <row r="1125" spans="2:11">
      <c r="B1125" s="75">
        <v>1123</v>
      </c>
      <c r="C1125" s="76" t="e">
        <f t="shared" si="68"/>
        <v>#N/A</v>
      </c>
      <c r="D1125" s="76" t="e">
        <f t="shared" si="69"/>
        <v>#N/A</v>
      </c>
      <c r="E1125" s="77" t="e">
        <f t="shared" si="70"/>
        <v>#N/A</v>
      </c>
      <c r="F1125" s="81"/>
      <c r="H1125" s="61"/>
      <c r="I1125" s="60" t="e">
        <f t="shared" si="71"/>
        <v>#REF!</v>
      </c>
      <c r="J1125" s="60" t="e">
        <f>#REF!</f>
        <v>#REF!</v>
      </c>
      <c r="K1125" s="53" t="e">
        <f>IF(OR(#REF!="管理者",#REF!="サービス管理責任者"),0,#REF!)</f>
        <v>#REF!</v>
      </c>
    </row>
    <row r="1126" spans="2:11">
      <c r="B1126" s="75">
        <v>1124</v>
      </c>
      <c r="C1126" s="76" t="e">
        <f t="shared" si="68"/>
        <v>#N/A</v>
      </c>
      <c r="D1126" s="76" t="e">
        <f t="shared" si="69"/>
        <v>#N/A</v>
      </c>
      <c r="E1126" s="77" t="e">
        <f t="shared" si="70"/>
        <v>#N/A</v>
      </c>
      <c r="F1126" s="81"/>
      <c r="H1126" s="61"/>
      <c r="I1126" s="60" t="e">
        <f t="shared" si="71"/>
        <v>#REF!</v>
      </c>
      <c r="J1126" s="60" t="e">
        <f>#REF!</f>
        <v>#REF!</v>
      </c>
      <c r="K1126" s="53" t="e">
        <f>IF(OR(#REF!="管理者",#REF!="サービス管理責任者"),0,#REF!)</f>
        <v>#REF!</v>
      </c>
    </row>
    <row r="1127" spans="2:11">
      <c r="B1127" s="75">
        <v>1125</v>
      </c>
      <c r="C1127" s="76" t="e">
        <f t="shared" si="68"/>
        <v>#N/A</v>
      </c>
      <c r="D1127" s="76" t="e">
        <f t="shared" si="69"/>
        <v>#N/A</v>
      </c>
      <c r="E1127" s="77" t="e">
        <f t="shared" si="70"/>
        <v>#N/A</v>
      </c>
      <c r="F1127" s="81"/>
      <c r="H1127" s="61"/>
      <c r="I1127" s="60" t="e">
        <f t="shared" si="71"/>
        <v>#REF!</v>
      </c>
      <c r="J1127" s="60" t="e">
        <f>#REF!</f>
        <v>#REF!</v>
      </c>
      <c r="K1127" s="53" t="e">
        <f>IF(OR(#REF!="管理者",#REF!="サービス管理責任者"),0,#REF!)</f>
        <v>#REF!</v>
      </c>
    </row>
    <row r="1128" spans="2:11">
      <c r="B1128" s="75">
        <v>1126</v>
      </c>
      <c r="C1128" s="76" t="e">
        <f t="shared" si="68"/>
        <v>#N/A</v>
      </c>
      <c r="D1128" s="76" t="e">
        <f t="shared" si="69"/>
        <v>#N/A</v>
      </c>
      <c r="E1128" s="77" t="e">
        <f t="shared" si="70"/>
        <v>#N/A</v>
      </c>
      <c r="F1128" s="81"/>
      <c r="H1128" s="61"/>
      <c r="I1128" s="60" t="e">
        <f t="shared" si="71"/>
        <v>#REF!</v>
      </c>
      <c r="J1128" s="60" t="e">
        <f>#REF!</f>
        <v>#REF!</v>
      </c>
      <c r="K1128" s="53" t="e">
        <f>IF(OR(#REF!="管理者",#REF!="サービス管理責任者"),0,#REF!)</f>
        <v>#REF!</v>
      </c>
    </row>
    <row r="1129" spans="2:11">
      <c r="B1129" s="75">
        <v>1127</v>
      </c>
      <c r="C1129" s="76" t="e">
        <f t="shared" si="68"/>
        <v>#N/A</v>
      </c>
      <c r="D1129" s="76" t="e">
        <f t="shared" si="69"/>
        <v>#N/A</v>
      </c>
      <c r="E1129" s="77" t="e">
        <f t="shared" si="70"/>
        <v>#N/A</v>
      </c>
      <c r="F1129" s="81"/>
      <c r="H1129" s="61"/>
      <c r="I1129" s="60" t="e">
        <f t="shared" si="71"/>
        <v>#REF!</v>
      </c>
      <c r="J1129" s="60" t="e">
        <f>#REF!</f>
        <v>#REF!</v>
      </c>
      <c r="K1129" s="53" t="e">
        <f>IF(OR(#REF!="管理者",#REF!="サービス管理責任者"),0,#REF!)</f>
        <v>#REF!</v>
      </c>
    </row>
    <row r="1130" spans="2:11">
      <c r="B1130" s="75">
        <v>1128</v>
      </c>
      <c r="C1130" s="76" t="e">
        <f t="shared" si="68"/>
        <v>#N/A</v>
      </c>
      <c r="D1130" s="76" t="e">
        <f t="shared" si="69"/>
        <v>#N/A</v>
      </c>
      <c r="E1130" s="77" t="e">
        <f t="shared" si="70"/>
        <v>#N/A</v>
      </c>
      <c r="F1130" s="81"/>
      <c r="H1130" s="61"/>
      <c r="I1130" s="60" t="e">
        <f t="shared" si="71"/>
        <v>#REF!</v>
      </c>
      <c r="J1130" s="60" t="e">
        <f>#REF!</f>
        <v>#REF!</v>
      </c>
      <c r="K1130" s="53" t="e">
        <f>IF(OR(#REF!="管理者",#REF!="サービス管理責任者"),0,#REF!)</f>
        <v>#REF!</v>
      </c>
    </row>
    <row r="1131" spans="2:11">
      <c r="B1131" s="75">
        <v>1129</v>
      </c>
      <c r="C1131" s="76" t="e">
        <f t="shared" si="68"/>
        <v>#N/A</v>
      </c>
      <c r="D1131" s="76" t="e">
        <f t="shared" si="69"/>
        <v>#N/A</v>
      </c>
      <c r="E1131" s="77" t="e">
        <f t="shared" si="70"/>
        <v>#N/A</v>
      </c>
      <c r="F1131" s="81"/>
      <c r="H1131" s="61"/>
      <c r="I1131" s="60" t="e">
        <f t="shared" si="71"/>
        <v>#REF!</v>
      </c>
      <c r="J1131" s="60" t="e">
        <f>#REF!</f>
        <v>#REF!</v>
      </c>
      <c r="K1131" s="53" t="e">
        <f>IF(OR(#REF!="管理者",#REF!="サービス管理責任者"),0,#REF!)</f>
        <v>#REF!</v>
      </c>
    </row>
    <row r="1132" spans="2:11">
      <c r="B1132" s="75">
        <v>1130</v>
      </c>
      <c r="C1132" s="76" t="e">
        <f t="shared" si="68"/>
        <v>#N/A</v>
      </c>
      <c r="D1132" s="76" t="e">
        <f t="shared" si="69"/>
        <v>#N/A</v>
      </c>
      <c r="E1132" s="77" t="e">
        <f t="shared" si="70"/>
        <v>#N/A</v>
      </c>
      <c r="F1132" s="81"/>
      <c r="H1132" s="61"/>
      <c r="I1132" s="60" t="e">
        <f t="shared" si="71"/>
        <v>#REF!</v>
      </c>
      <c r="J1132" s="60" t="e">
        <f>#REF!</f>
        <v>#REF!</v>
      </c>
      <c r="K1132" s="53" t="e">
        <f>IF(OR(#REF!="管理者",#REF!="サービス管理責任者"),0,#REF!)</f>
        <v>#REF!</v>
      </c>
    </row>
    <row r="1133" spans="2:11">
      <c r="B1133" s="75">
        <v>1131</v>
      </c>
      <c r="C1133" s="76" t="e">
        <f t="shared" si="68"/>
        <v>#N/A</v>
      </c>
      <c r="D1133" s="76" t="e">
        <f t="shared" si="69"/>
        <v>#N/A</v>
      </c>
      <c r="E1133" s="77" t="e">
        <f t="shared" si="70"/>
        <v>#N/A</v>
      </c>
      <c r="F1133" s="81"/>
      <c r="H1133" s="61"/>
      <c r="I1133" s="60" t="e">
        <f t="shared" si="71"/>
        <v>#REF!</v>
      </c>
      <c r="J1133" s="60" t="e">
        <f>#REF!</f>
        <v>#REF!</v>
      </c>
      <c r="K1133" s="53" t="e">
        <f>IF(OR(#REF!="管理者",#REF!="サービス管理責任者"),0,#REF!)</f>
        <v>#REF!</v>
      </c>
    </row>
    <row r="1134" spans="2:11">
      <c r="B1134" s="75">
        <v>1132</v>
      </c>
      <c r="C1134" s="76" t="e">
        <f t="shared" si="68"/>
        <v>#N/A</v>
      </c>
      <c r="D1134" s="76" t="e">
        <f t="shared" si="69"/>
        <v>#N/A</v>
      </c>
      <c r="E1134" s="77" t="e">
        <f t="shared" si="70"/>
        <v>#N/A</v>
      </c>
      <c r="F1134" s="81"/>
      <c r="H1134" s="61"/>
      <c r="I1134" s="60" t="e">
        <f t="shared" si="71"/>
        <v>#REF!</v>
      </c>
      <c r="J1134" s="60" t="e">
        <f>#REF!</f>
        <v>#REF!</v>
      </c>
      <c r="K1134" s="53" t="e">
        <f>IF(OR(#REF!="管理者",#REF!="サービス管理責任者"),0,#REF!)</f>
        <v>#REF!</v>
      </c>
    </row>
    <row r="1135" spans="2:11">
      <c r="B1135" s="75">
        <v>1133</v>
      </c>
      <c r="C1135" s="76" t="e">
        <f t="shared" si="68"/>
        <v>#N/A</v>
      </c>
      <c r="D1135" s="76" t="e">
        <f t="shared" si="69"/>
        <v>#N/A</v>
      </c>
      <c r="E1135" s="77" t="e">
        <f t="shared" si="70"/>
        <v>#N/A</v>
      </c>
      <c r="F1135" s="81"/>
      <c r="H1135" s="61"/>
      <c r="I1135" s="60" t="e">
        <f t="shared" si="71"/>
        <v>#REF!</v>
      </c>
      <c r="J1135" s="60" t="e">
        <f>#REF!</f>
        <v>#REF!</v>
      </c>
      <c r="K1135" s="53" t="e">
        <f>IF(OR(#REF!="管理者",#REF!="サービス管理責任者"),0,#REF!)</f>
        <v>#REF!</v>
      </c>
    </row>
    <row r="1136" spans="2:11">
      <c r="B1136" s="75">
        <v>1134</v>
      </c>
      <c r="C1136" s="76" t="e">
        <f t="shared" si="68"/>
        <v>#N/A</v>
      </c>
      <c r="D1136" s="76" t="e">
        <f t="shared" si="69"/>
        <v>#N/A</v>
      </c>
      <c r="E1136" s="77" t="e">
        <f t="shared" si="70"/>
        <v>#N/A</v>
      </c>
      <c r="F1136" s="81"/>
      <c r="H1136" s="61"/>
      <c r="I1136" s="60" t="e">
        <f t="shared" si="71"/>
        <v>#REF!</v>
      </c>
      <c r="J1136" s="60" t="e">
        <f>#REF!</f>
        <v>#REF!</v>
      </c>
      <c r="K1136" s="53" t="e">
        <f>IF(OR(#REF!="管理者",#REF!="サービス管理責任者"),0,#REF!)</f>
        <v>#REF!</v>
      </c>
    </row>
    <row r="1137" spans="2:11">
      <c r="B1137" s="75">
        <v>1135</v>
      </c>
      <c r="C1137" s="76" t="e">
        <f t="shared" si="68"/>
        <v>#N/A</v>
      </c>
      <c r="D1137" s="76" t="e">
        <f t="shared" si="69"/>
        <v>#N/A</v>
      </c>
      <c r="E1137" s="77" t="e">
        <f t="shared" si="70"/>
        <v>#N/A</v>
      </c>
      <c r="F1137" s="81"/>
      <c r="H1137" s="61"/>
      <c r="I1137" s="60" t="e">
        <f t="shared" si="71"/>
        <v>#REF!</v>
      </c>
      <c r="J1137" s="60" t="e">
        <f>#REF!</f>
        <v>#REF!</v>
      </c>
      <c r="K1137" s="53" t="e">
        <f>IF(OR(#REF!="管理者",#REF!="サービス管理責任者"),0,#REF!)</f>
        <v>#REF!</v>
      </c>
    </row>
    <row r="1138" spans="2:11">
      <c r="B1138" s="75">
        <v>1136</v>
      </c>
      <c r="C1138" s="76" t="e">
        <f t="shared" si="68"/>
        <v>#N/A</v>
      </c>
      <c r="D1138" s="76" t="e">
        <f t="shared" si="69"/>
        <v>#N/A</v>
      </c>
      <c r="E1138" s="77" t="e">
        <f t="shared" si="70"/>
        <v>#N/A</v>
      </c>
      <c r="F1138" s="81"/>
      <c r="H1138" s="61"/>
      <c r="I1138" s="60" t="e">
        <f t="shared" si="71"/>
        <v>#REF!</v>
      </c>
      <c r="J1138" s="60" t="e">
        <f>#REF!</f>
        <v>#REF!</v>
      </c>
      <c r="K1138" s="53" t="e">
        <f>IF(OR(#REF!="管理者",#REF!="サービス管理責任者"),0,#REF!)</f>
        <v>#REF!</v>
      </c>
    </row>
    <row r="1139" spans="2:11">
      <c r="B1139" s="75">
        <v>1137</v>
      </c>
      <c r="C1139" s="76" t="e">
        <f t="shared" si="68"/>
        <v>#N/A</v>
      </c>
      <c r="D1139" s="76" t="e">
        <f t="shared" si="69"/>
        <v>#N/A</v>
      </c>
      <c r="E1139" s="77" t="e">
        <f t="shared" si="70"/>
        <v>#N/A</v>
      </c>
      <c r="F1139" s="81"/>
      <c r="H1139" s="61"/>
      <c r="I1139" s="60" t="e">
        <f t="shared" si="71"/>
        <v>#REF!</v>
      </c>
      <c r="J1139" s="60" t="e">
        <f>#REF!</f>
        <v>#REF!</v>
      </c>
      <c r="K1139" s="53" t="e">
        <f>IF(OR(#REF!="管理者",#REF!="サービス管理責任者"),0,#REF!)</f>
        <v>#REF!</v>
      </c>
    </row>
    <row r="1140" spans="2:11">
      <c r="B1140" s="75">
        <v>1138</v>
      </c>
      <c r="C1140" s="76" t="e">
        <f t="shared" si="68"/>
        <v>#N/A</v>
      </c>
      <c r="D1140" s="76" t="e">
        <f t="shared" si="69"/>
        <v>#N/A</v>
      </c>
      <c r="E1140" s="77" t="e">
        <f t="shared" si="70"/>
        <v>#N/A</v>
      </c>
      <c r="F1140" s="81"/>
      <c r="H1140" s="61"/>
      <c r="I1140" s="60" t="e">
        <f t="shared" si="71"/>
        <v>#REF!</v>
      </c>
      <c r="J1140" s="60" t="e">
        <f>#REF!</f>
        <v>#REF!</v>
      </c>
      <c r="K1140" s="53" t="e">
        <f>IF(OR(#REF!="管理者",#REF!="サービス管理責任者"),0,#REF!)</f>
        <v>#REF!</v>
      </c>
    </row>
    <row r="1141" spans="2:11">
      <c r="B1141" s="75">
        <v>1139</v>
      </c>
      <c r="C1141" s="76" t="e">
        <f t="shared" si="68"/>
        <v>#N/A</v>
      </c>
      <c r="D1141" s="76" t="e">
        <f t="shared" si="69"/>
        <v>#N/A</v>
      </c>
      <c r="E1141" s="77" t="e">
        <f t="shared" si="70"/>
        <v>#N/A</v>
      </c>
      <c r="F1141" s="81"/>
      <c r="H1141" s="61"/>
      <c r="I1141" s="60" t="e">
        <f t="shared" si="71"/>
        <v>#REF!</v>
      </c>
      <c r="J1141" s="60" t="e">
        <f>#REF!</f>
        <v>#REF!</v>
      </c>
      <c r="K1141" s="53" t="e">
        <f>IF(OR(#REF!="管理者",#REF!="サービス管理責任者"),0,#REF!)</f>
        <v>#REF!</v>
      </c>
    </row>
    <row r="1142" spans="2:11">
      <c r="B1142" s="75">
        <v>1140</v>
      </c>
      <c r="C1142" s="76" t="e">
        <f t="shared" si="68"/>
        <v>#N/A</v>
      </c>
      <c r="D1142" s="76" t="e">
        <f t="shared" si="69"/>
        <v>#N/A</v>
      </c>
      <c r="E1142" s="77" t="e">
        <f t="shared" si="70"/>
        <v>#N/A</v>
      </c>
      <c r="F1142" s="81"/>
      <c r="H1142" s="61"/>
      <c r="I1142" s="60" t="e">
        <f t="shared" si="71"/>
        <v>#REF!</v>
      </c>
      <c r="J1142" s="60" t="e">
        <f>#REF!</f>
        <v>#REF!</v>
      </c>
      <c r="K1142" s="53" t="e">
        <f>IF(OR(#REF!="管理者",#REF!="サービス管理責任者"),0,#REF!)</f>
        <v>#REF!</v>
      </c>
    </row>
    <row r="1143" spans="2:11">
      <c r="B1143" s="75">
        <v>1141</v>
      </c>
      <c r="C1143" s="76" t="e">
        <f t="shared" si="68"/>
        <v>#N/A</v>
      </c>
      <c r="D1143" s="76" t="e">
        <f t="shared" si="69"/>
        <v>#N/A</v>
      </c>
      <c r="E1143" s="77" t="e">
        <f t="shared" si="70"/>
        <v>#N/A</v>
      </c>
      <c r="F1143" s="81"/>
      <c r="H1143" s="61"/>
      <c r="I1143" s="60" t="e">
        <f t="shared" si="71"/>
        <v>#REF!</v>
      </c>
      <c r="J1143" s="60" t="e">
        <f>#REF!</f>
        <v>#REF!</v>
      </c>
      <c r="K1143" s="53" t="e">
        <f>IF(OR(#REF!="管理者",#REF!="サービス管理責任者"),0,#REF!)</f>
        <v>#REF!</v>
      </c>
    </row>
    <row r="1144" spans="2:11">
      <c r="B1144" s="75">
        <v>1142</v>
      </c>
      <c r="C1144" s="76" t="e">
        <f t="shared" si="68"/>
        <v>#N/A</v>
      </c>
      <c r="D1144" s="76" t="e">
        <f t="shared" si="69"/>
        <v>#N/A</v>
      </c>
      <c r="E1144" s="77" t="e">
        <f t="shared" si="70"/>
        <v>#N/A</v>
      </c>
      <c r="F1144" s="81"/>
      <c r="H1144" s="61"/>
      <c r="I1144" s="60" t="e">
        <f t="shared" si="71"/>
        <v>#REF!</v>
      </c>
      <c r="J1144" s="60" t="e">
        <f>#REF!</f>
        <v>#REF!</v>
      </c>
      <c r="K1144" s="53" t="e">
        <f>IF(OR(#REF!="管理者",#REF!="サービス管理責任者"),0,#REF!)</f>
        <v>#REF!</v>
      </c>
    </row>
    <row r="1145" spans="2:11">
      <c r="B1145" s="75">
        <v>1143</v>
      </c>
      <c r="C1145" s="76" t="e">
        <f t="shared" si="68"/>
        <v>#N/A</v>
      </c>
      <c r="D1145" s="76" t="e">
        <f t="shared" si="69"/>
        <v>#N/A</v>
      </c>
      <c r="E1145" s="77" t="e">
        <f t="shared" si="70"/>
        <v>#N/A</v>
      </c>
      <c r="F1145" s="81"/>
      <c r="H1145" s="61"/>
      <c r="I1145" s="60" t="e">
        <f t="shared" si="71"/>
        <v>#REF!</v>
      </c>
      <c r="J1145" s="60" t="e">
        <f>#REF!</f>
        <v>#REF!</v>
      </c>
      <c r="K1145" s="53" t="e">
        <f>IF(OR(#REF!="管理者",#REF!="サービス管理責任者"),0,#REF!)</f>
        <v>#REF!</v>
      </c>
    </row>
    <row r="1146" spans="2:11">
      <c r="B1146" s="75">
        <v>1144</v>
      </c>
      <c r="C1146" s="76" t="e">
        <f t="shared" si="68"/>
        <v>#N/A</v>
      </c>
      <c r="D1146" s="76" t="e">
        <f t="shared" si="69"/>
        <v>#N/A</v>
      </c>
      <c r="E1146" s="77" t="e">
        <f t="shared" si="70"/>
        <v>#N/A</v>
      </c>
      <c r="F1146" s="81"/>
      <c r="H1146" s="61"/>
      <c r="I1146" s="60" t="e">
        <f t="shared" si="71"/>
        <v>#REF!</v>
      </c>
      <c r="J1146" s="60" t="e">
        <f>#REF!</f>
        <v>#REF!</v>
      </c>
      <c r="K1146" s="53" t="e">
        <f>IF(OR(#REF!="管理者",#REF!="サービス管理責任者"),0,#REF!)</f>
        <v>#REF!</v>
      </c>
    </row>
    <row r="1147" spans="2:11">
      <c r="B1147" s="75">
        <v>1145</v>
      </c>
      <c r="C1147" s="76" t="e">
        <f t="shared" si="68"/>
        <v>#N/A</v>
      </c>
      <c r="D1147" s="76" t="e">
        <f t="shared" si="69"/>
        <v>#N/A</v>
      </c>
      <c r="E1147" s="77" t="e">
        <f t="shared" si="70"/>
        <v>#N/A</v>
      </c>
      <c r="F1147" s="81"/>
      <c r="H1147" s="61"/>
      <c r="I1147" s="60" t="e">
        <f t="shared" si="71"/>
        <v>#REF!</v>
      </c>
      <c r="J1147" s="60" t="e">
        <f>#REF!</f>
        <v>#REF!</v>
      </c>
      <c r="K1147" s="53" t="e">
        <f>IF(OR(#REF!="管理者",#REF!="サービス管理責任者"),0,#REF!)</f>
        <v>#REF!</v>
      </c>
    </row>
    <row r="1148" spans="2:11">
      <c r="B1148" s="75">
        <v>1146</v>
      </c>
      <c r="C1148" s="76" t="e">
        <f t="shared" si="68"/>
        <v>#N/A</v>
      </c>
      <c r="D1148" s="76" t="e">
        <f t="shared" si="69"/>
        <v>#N/A</v>
      </c>
      <c r="E1148" s="77" t="e">
        <f t="shared" si="70"/>
        <v>#N/A</v>
      </c>
      <c r="F1148" s="81"/>
      <c r="H1148" s="61"/>
      <c r="I1148" s="60" t="e">
        <f t="shared" si="71"/>
        <v>#REF!</v>
      </c>
      <c r="J1148" s="60" t="e">
        <f>#REF!</f>
        <v>#REF!</v>
      </c>
      <c r="K1148" s="53" t="e">
        <f>IF(OR(#REF!="管理者",#REF!="サービス管理責任者"),0,#REF!)</f>
        <v>#REF!</v>
      </c>
    </row>
    <row r="1149" spans="2:11">
      <c r="B1149" s="75">
        <v>1147</v>
      </c>
      <c r="C1149" s="76" t="e">
        <f t="shared" si="68"/>
        <v>#N/A</v>
      </c>
      <c r="D1149" s="76" t="e">
        <f t="shared" si="69"/>
        <v>#N/A</v>
      </c>
      <c r="E1149" s="77" t="e">
        <f t="shared" si="70"/>
        <v>#N/A</v>
      </c>
      <c r="F1149" s="81"/>
      <c r="H1149" s="61"/>
      <c r="I1149" s="60" t="e">
        <f t="shared" si="71"/>
        <v>#REF!</v>
      </c>
      <c r="J1149" s="60" t="e">
        <f>#REF!</f>
        <v>#REF!</v>
      </c>
      <c r="K1149" s="53" t="e">
        <f>IF(OR(#REF!="管理者",#REF!="サービス管理責任者"),0,#REF!)</f>
        <v>#REF!</v>
      </c>
    </row>
    <row r="1150" spans="2:11">
      <c r="B1150" s="75">
        <v>1148</v>
      </c>
      <c r="C1150" s="76" t="e">
        <f t="shared" si="68"/>
        <v>#N/A</v>
      </c>
      <c r="D1150" s="76" t="e">
        <f t="shared" si="69"/>
        <v>#N/A</v>
      </c>
      <c r="E1150" s="77" t="e">
        <f t="shared" si="70"/>
        <v>#N/A</v>
      </c>
      <c r="F1150" s="81"/>
      <c r="H1150" s="61"/>
      <c r="I1150" s="60" t="e">
        <f t="shared" si="71"/>
        <v>#REF!</v>
      </c>
      <c r="J1150" s="60" t="e">
        <f>#REF!</f>
        <v>#REF!</v>
      </c>
      <c r="K1150" s="53" t="e">
        <f>IF(OR(#REF!="管理者",#REF!="サービス管理責任者"),0,#REF!)</f>
        <v>#REF!</v>
      </c>
    </row>
    <row r="1151" spans="2:11">
      <c r="B1151" s="75">
        <v>1149</v>
      </c>
      <c r="C1151" s="76" t="e">
        <f t="shared" si="68"/>
        <v>#N/A</v>
      </c>
      <c r="D1151" s="76" t="e">
        <f t="shared" si="69"/>
        <v>#N/A</v>
      </c>
      <c r="E1151" s="77" t="e">
        <f t="shared" si="70"/>
        <v>#N/A</v>
      </c>
      <c r="F1151" s="81"/>
      <c r="H1151" s="61"/>
      <c r="I1151" s="60" t="e">
        <f t="shared" si="71"/>
        <v>#REF!</v>
      </c>
      <c r="J1151" s="60" t="e">
        <f>#REF!</f>
        <v>#REF!</v>
      </c>
      <c r="K1151" s="53" t="e">
        <f>IF(OR(#REF!="管理者",#REF!="サービス管理責任者"),0,#REF!)</f>
        <v>#REF!</v>
      </c>
    </row>
    <row r="1152" spans="2:11">
      <c r="B1152" s="75">
        <v>1150</v>
      </c>
      <c r="C1152" s="76" t="e">
        <f t="shared" si="68"/>
        <v>#N/A</v>
      </c>
      <c r="D1152" s="76" t="e">
        <f t="shared" si="69"/>
        <v>#N/A</v>
      </c>
      <c r="E1152" s="77" t="e">
        <f t="shared" si="70"/>
        <v>#N/A</v>
      </c>
      <c r="F1152" s="81"/>
      <c r="H1152" s="61"/>
      <c r="I1152" s="60" t="e">
        <f t="shared" si="71"/>
        <v>#REF!</v>
      </c>
      <c r="J1152" s="60" t="e">
        <f>#REF!</f>
        <v>#REF!</v>
      </c>
      <c r="K1152" s="53" t="e">
        <f>IF(OR(#REF!="管理者",#REF!="サービス管理責任者"),0,#REF!)</f>
        <v>#REF!</v>
      </c>
    </row>
    <row r="1153" spans="2:11">
      <c r="B1153" s="75">
        <v>1151</v>
      </c>
      <c r="C1153" s="76" t="e">
        <f t="shared" si="68"/>
        <v>#N/A</v>
      </c>
      <c r="D1153" s="76" t="e">
        <f t="shared" si="69"/>
        <v>#N/A</v>
      </c>
      <c r="E1153" s="77" t="e">
        <f t="shared" si="70"/>
        <v>#N/A</v>
      </c>
      <c r="F1153" s="81"/>
      <c r="H1153" s="61"/>
      <c r="I1153" s="60" t="e">
        <f t="shared" si="71"/>
        <v>#REF!</v>
      </c>
      <c r="J1153" s="60" t="e">
        <f>#REF!</f>
        <v>#REF!</v>
      </c>
      <c r="K1153" s="53" t="e">
        <f>IF(OR(#REF!="管理者",#REF!="サービス管理責任者"),0,#REF!)</f>
        <v>#REF!</v>
      </c>
    </row>
    <row r="1154" spans="2:11">
      <c r="B1154" s="75">
        <v>1152</v>
      </c>
      <c r="C1154" s="76" t="e">
        <f t="shared" si="68"/>
        <v>#N/A</v>
      </c>
      <c r="D1154" s="76" t="e">
        <f t="shared" si="69"/>
        <v>#N/A</v>
      </c>
      <c r="E1154" s="77" t="e">
        <f t="shared" si="70"/>
        <v>#N/A</v>
      </c>
      <c r="F1154" s="81"/>
      <c r="H1154" s="61"/>
      <c r="I1154" s="60" t="e">
        <f t="shared" si="71"/>
        <v>#REF!</v>
      </c>
      <c r="J1154" s="60" t="e">
        <f>#REF!</f>
        <v>#REF!</v>
      </c>
      <c r="K1154" s="53" t="e">
        <f>IF(OR(#REF!="管理者",#REF!="サービス管理責任者"),0,#REF!)</f>
        <v>#REF!</v>
      </c>
    </row>
    <row r="1155" spans="2:11">
      <c r="B1155" s="75">
        <v>1153</v>
      </c>
      <c r="C1155" s="76" t="e">
        <f t="shared" ref="C1155:C1218" si="72">VLOOKUP(B1155,$I:$K,2,FALSE)</f>
        <v>#N/A</v>
      </c>
      <c r="D1155" s="76" t="e">
        <f t="shared" ref="D1155:D1218" si="73">VLOOKUP(B1155,$I:$K,3,FALSE)</f>
        <v>#N/A</v>
      </c>
      <c r="E1155" s="77" t="e">
        <f t="shared" si="70"/>
        <v>#N/A</v>
      </c>
      <c r="F1155" s="81"/>
      <c r="H1155" s="61"/>
      <c r="I1155" s="60" t="e">
        <f t="shared" si="71"/>
        <v>#REF!</v>
      </c>
      <c r="J1155" s="60" t="e">
        <f>#REF!</f>
        <v>#REF!</v>
      </c>
      <c r="K1155" s="53" t="e">
        <f>IF(OR(#REF!="管理者",#REF!="サービス管理責任者"),0,#REF!)</f>
        <v>#REF!</v>
      </c>
    </row>
    <row r="1156" spans="2:11">
      <c r="B1156" s="75">
        <v>1154</v>
      </c>
      <c r="C1156" s="76" t="e">
        <f t="shared" si="72"/>
        <v>#N/A</v>
      </c>
      <c r="D1156" s="76" t="e">
        <f t="shared" si="73"/>
        <v>#N/A</v>
      </c>
      <c r="E1156" s="77" t="e">
        <f t="shared" ref="E1156:E1219" si="74">SUMIF($C:$C,C1156,$D:$D)</f>
        <v>#N/A</v>
      </c>
      <c r="F1156" s="81"/>
      <c r="H1156" s="61"/>
      <c r="I1156" s="60" t="e">
        <f t="shared" si="71"/>
        <v>#REF!</v>
      </c>
      <c r="J1156" s="60" t="e">
        <f>#REF!</f>
        <v>#REF!</v>
      </c>
      <c r="K1156" s="53" t="e">
        <f>IF(OR(#REF!="管理者",#REF!="サービス管理責任者"),0,#REF!)</f>
        <v>#REF!</v>
      </c>
    </row>
    <row r="1157" spans="2:11">
      <c r="B1157" s="75">
        <v>1155</v>
      </c>
      <c r="C1157" s="76" t="e">
        <f t="shared" si="72"/>
        <v>#N/A</v>
      </c>
      <c r="D1157" s="76" t="e">
        <f t="shared" si="73"/>
        <v>#N/A</v>
      </c>
      <c r="E1157" s="77" t="e">
        <f t="shared" si="74"/>
        <v>#N/A</v>
      </c>
      <c r="F1157" s="81"/>
      <c r="H1157" s="61"/>
      <c r="I1157" s="60" t="e">
        <f t="shared" ref="I1157:I1220" si="75">IF(J1157=0,I1156,I1156+1)</f>
        <v>#REF!</v>
      </c>
      <c r="J1157" s="60" t="e">
        <f>#REF!</f>
        <v>#REF!</v>
      </c>
      <c r="K1157" s="53" t="e">
        <f>IF(OR(#REF!="管理者",#REF!="サービス管理責任者"),0,#REF!)</f>
        <v>#REF!</v>
      </c>
    </row>
    <row r="1158" spans="2:11">
      <c r="B1158" s="75">
        <v>1156</v>
      </c>
      <c r="C1158" s="76" t="e">
        <f t="shared" si="72"/>
        <v>#N/A</v>
      </c>
      <c r="D1158" s="76" t="e">
        <f t="shared" si="73"/>
        <v>#N/A</v>
      </c>
      <c r="E1158" s="77" t="e">
        <f t="shared" si="74"/>
        <v>#N/A</v>
      </c>
      <c r="F1158" s="81"/>
      <c r="H1158" s="61"/>
      <c r="I1158" s="60" t="e">
        <f t="shared" si="75"/>
        <v>#REF!</v>
      </c>
      <c r="J1158" s="60" t="e">
        <f>#REF!</f>
        <v>#REF!</v>
      </c>
      <c r="K1158" s="53" t="e">
        <f>IF(OR(#REF!="管理者",#REF!="サービス管理責任者"),0,#REF!)</f>
        <v>#REF!</v>
      </c>
    </row>
    <row r="1159" spans="2:11">
      <c r="B1159" s="75">
        <v>1157</v>
      </c>
      <c r="C1159" s="76" t="e">
        <f t="shared" si="72"/>
        <v>#N/A</v>
      </c>
      <c r="D1159" s="76" t="e">
        <f t="shared" si="73"/>
        <v>#N/A</v>
      </c>
      <c r="E1159" s="77" t="e">
        <f t="shared" si="74"/>
        <v>#N/A</v>
      </c>
      <c r="F1159" s="81"/>
      <c r="H1159" s="61"/>
      <c r="I1159" s="60" t="e">
        <f t="shared" si="75"/>
        <v>#REF!</v>
      </c>
      <c r="J1159" s="60" t="e">
        <f>#REF!</f>
        <v>#REF!</v>
      </c>
      <c r="K1159" s="53" t="e">
        <f>IF(OR(#REF!="管理者",#REF!="サービス管理責任者"),0,#REF!)</f>
        <v>#REF!</v>
      </c>
    </row>
    <row r="1160" spans="2:11">
      <c r="B1160" s="75">
        <v>1158</v>
      </c>
      <c r="C1160" s="76" t="e">
        <f t="shared" si="72"/>
        <v>#N/A</v>
      </c>
      <c r="D1160" s="76" t="e">
        <f t="shared" si="73"/>
        <v>#N/A</v>
      </c>
      <c r="E1160" s="77" t="e">
        <f t="shared" si="74"/>
        <v>#N/A</v>
      </c>
      <c r="F1160" s="81"/>
      <c r="H1160" s="61"/>
      <c r="I1160" s="60" t="e">
        <f t="shared" si="75"/>
        <v>#REF!</v>
      </c>
      <c r="J1160" s="60" t="e">
        <f>#REF!</f>
        <v>#REF!</v>
      </c>
      <c r="K1160" s="53" t="e">
        <f>IF(OR(#REF!="管理者",#REF!="サービス管理責任者"),0,#REF!)</f>
        <v>#REF!</v>
      </c>
    </row>
    <row r="1161" spans="2:11">
      <c r="B1161" s="75">
        <v>1159</v>
      </c>
      <c r="C1161" s="76" t="e">
        <f t="shared" si="72"/>
        <v>#N/A</v>
      </c>
      <c r="D1161" s="76" t="e">
        <f t="shared" si="73"/>
        <v>#N/A</v>
      </c>
      <c r="E1161" s="77" t="e">
        <f t="shared" si="74"/>
        <v>#N/A</v>
      </c>
      <c r="F1161" s="81"/>
      <c r="H1161" s="61"/>
      <c r="I1161" s="60" t="e">
        <f t="shared" si="75"/>
        <v>#REF!</v>
      </c>
      <c r="J1161" s="60" t="e">
        <f>#REF!</f>
        <v>#REF!</v>
      </c>
      <c r="K1161" s="53" t="e">
        <f>IF(OR(#REF!="管理者",#REF!="サービス管理責任者"),0,#REF!)</f>
        <v>#REF!</v>
      </c>
    </row>
    <row r="1162" spans="2:11">
      <c r="B1162" s="75">
        <v>1160</v>
      </c>
      <c r="C1162" s="76" t="e">
        <f t="shared" si="72"/>
        <v>#N/A</v>
      </c>
      <c r="D1162" s="76" t="e">
        <f t="shared" si="73"/>
        <v>#N/A</v>
      </c>
      <c r="E1162" s="77" t="e">
        <f t="shared" si="74"/>
        <v>#N/A</v>
      </c>
      <c r="F1162" s="81"/>
      <c r="H1162" s="61"/>
      <c r="I1162" s="60" t="e">
        <f t="shared" si="75"/>
        <v>#REF!</v>
      </c>
      <c r="J1162" s="60" t="e">
        <f>#REF!</f>
        <v>#REF!</v>
      </c>
      <c r="K1162" s="53" t="e">
        <f>IF(OR(#REF!="管理者",#REF!="サービス管理責任者"),0,#REF!)</f>
        <v>#REF!</v>
      </c>
    </row>
    <row r="1163" spans="2:11">
      <c r="B1163" s="75">
        <v>1161</v>
      </c>
      <c r="C1163" s="76" t="e">
        <f t="shared" si="72"/>
        <v>#N/A</v>
      </c>
      <c r="D1163" s="76" t="e">
        <f t="shared" si="73"/>
        <v>#N/A</v>
      </c>
      <c r="E1163" s="77" t="e">
        <f t="shared" si="74"/>
        <v>#N/A</v>
      </c>
      <c r="F1163" s="81"/>
      <c r="H1163" s="61"/>
      <c r="I1163" s="60" t="e">
        <f t="shared" si="75"/>
        <v>#REF!</v>
      </c>
      <c r="J1163" s="60" t="e">
        <f>#REF!</f>
        <v>#REF!</v>
      </c>
      <c r="K1163" s="53" t="e">
        <f>IF(OR(#REF!="管理者",#REF!="サービス管理責任者"),0,#REF!)</f>
        <v>#REF!</v>
      </c>
    </row>
    <row r="1164" spans="2:11">
      <c r="B1164" s="75">
        <v>1162</v>
      </c>
      <c r="C1164" s="76" t="e">
        <f t="shared" si="72"/>
        <v>#N/A</v>
      </c>
      <c r="D1164" s="76" t="e">
        <f t="shared" si="73"/>
        <v>#N/A</v>
      </c>
      <c r="E1164" s="77" t="e">
        <f t="shared" si="74"/>
        <v>#N/A</v>
      </c>
      <c r="F1164" s="81"/>
      <c r="H1164" s="61"/>
      <c r="I1164" s="60" t="e">
        <f t="shared" si="75"/>
        <v>#REF!</v>
      </c>
      <c r="J1164" s="60" t="e">
        <f>#REF!</f>
        <v>#REF!</v>
      </c>
      <c r="K1164" s="53" t="e">
        <f>IF(OR(#REF!="管理者",#REF!="サービス管理責任者"),0,#REF!)</f>
        <v>#REF!</v>
      </c>
    </row>
    <row r="1165" spans="2:11">
      <c r="B1165" s="75">
        <v>1163</v>
      </c>
      <c r="C1165" s="76" t="e">
        <f t="shared" si="72"/>
        <v>#N/A</v>
      </c>
      <c r="D1165" s="76" t="e">
        <f t="shared" si="73"/>
        <v>#N/A</v>
      </c>
      <c r="E1165" s="77" t="e">
        <f t="shared" si="74"/>
        <v>#N/A</v>
      </c>
      <c r="F1165" s="81"/>
      <c r="H1165" s="61"/>
      <c r="I1165" s="60" t="e">
        <f t="shared" si="75"/>
        <v>#REF!</v>
      </c>
      <c r="J1165" s="60" t="e">
        <f>#REF!</f>
        <v>#REF!</v>
      </c>
      <c r="K1165" s="53" t="e">
        <f>IF(OR(#REF!="管理者",#REF!="サービス管理責任者"),0,#REF!)</f>
        <v>#REF!</v>
      </c>
    </row>
    <row r="1166" spans="2:11">
      <c r="B1166" s="75">
        <v>1164</v>
      </c>
      <c r="C1166" s="76" t="e">
        <f t="shared" si="72"/>
        <v>#N/A</v>
      </c>
      <c r="D1166" s="76" t="e">
        <f t="shared" si="73"/>
        <v>#N/A</v>
      </c>
      <c r="E1166" s="77" t="e">
        <f t="shared" si="74"/>
        <v>#N/A</v>
      </c>
      <c r="F1166" s="81"/>
      <c r="H1166" s="61"/>
      <c r="I1166" s="60" t="e">
        <f t="shared" si="75"/>
        <v>#REF!</v>
      </c>
      <c r="J1166" s="60" t="e">
        <f>#REF!</f>
        <v>#REF!</v>
      </c>
      <c r="K1166" s="53" t="e">
        <f>IF(OR(#REF!="管理者",#REF!="サービス管理責任者"),0,#REF!)</f>
        <v>#REF!</v>
      </c>
    </row>
    <row r="1167" spans="2:11">
      <c r="B1167" s="75">
        <v>1165</v>
      </c>
      <c r="C1167" s="76" t="e">
        <f t="shared" si="72"/>
        <v>#N/A</v>
      </c>
      <c r="D1167" s="76" t="e">
        <f t="shared" si="73"/>
        <v>#N/A</v>
      </c>
      <c r="E1167" s="77" t="e">
        <f t="shared" si="74"/>
        <v>#N/A</v>
      </c>
      <c r="F1167" s="81"/>
      <c r="H1167" s="61"/>
      <c r="I1167" s="60" t="e">
        <f t="shared" si="75"/>
        <v>#REF!</v>
      </c>
      <c r="J1167" s="60" t="e">
        <f>#REF!</f>
        <v>#REF!</v>
      </c>
      <c r="K1167" s="53" t="e">
        <f>IF(OR(#REF!="管理者",#REF!="サービス管理責任者"),0,#REF!)</f>
        <v>#REF!</v>
      </c>
    </row>
    <row r="1168" spans="2:11">
      <c r="B1168" s="75">
        <v>1166</v>
      </c>
      <c r="C1168" s="76" t="e">
        <f t="shared" si="72"/>
        <v>#N/A</v>
      </c>
      <c r="D1168" s="76" t="e">
        <f t="shared" si="73"/>
        <v>#N/A</v>
      </c>
      <c r="E1168" s="77" t="e">
        <f t="shared" si="74"/>
        <v>#N/A</v>
      </c>
      <c r="F1168" s="81"/>
      <c r="H1168" s="61"/>
      <c r="I1168" s="60" t="e">
        <f t="shared" si="75"/>
        <v>#REF!</v>
      </c>
      <c r="J1168" s="60" t="e">
        <f>#REF!</f>
        <v>#REF!</v>
      </c>
      <c r="K1168" s="53" t="e">
        <f>IF(OR(#REF!="管理者",#REF!="サービス管理責任者"),0,#REF!)</f>
        <v>#REF!</v>
      </c>
    </row>
    <row r="1169" spans="2:11">
      <c r="B1169" s="75">
        <v>1167</v>
      </c>
      <c r="C1169" s="76" t="e">
        <f t="shared" si="72"/>
        <v>#N/A</v>
      </c>
      <c r="D1169" s="76" t="e">
        <f t="shared" si="73"/>
        <v>#N/A</v>
      </c>
      <c r="E1169" s="77" t="e">
        <f t="shared" si="74"/>
        <v>#N/A</v>
      </c>
      <c r="F1169" s="81"/>
      <c r="H1169" s="61"/>
      <c r="I1169" s="60" t="e">
        <f t="shared" si="75"/>
        <v>#REF!</v>
      </c>
      <c r="J1169" s="60" t="e">
        <f>#REF!</f>
        <v>#REF!</v>
      </c>
      <c r="K1169" s="53" t="e">
        <f>IF(OR(#REF!="管理者",#REF!="サービス管理責任者"),0,#REF!)</f>
        <v>#REF!</v>
      </c>
    </row>
    <row r="1170" spans="2:11">
      <c r="B1170" s="75">
        <v>1168</v>
      </c>
      <c r="C1170" s="76" t="e">
        <f t="shared" si="72"/>
        <v>#N/A</v>
      </c>
      <c r="D1170" s="76" t="e">
        <f t="shared" si="73"/>
        <v>#N/A</v>
      </c>
      <c r="E1170" s="77" t="e">
        <f t="shared" si="74"/>
        <v>#N/A</v>
      </c>
      <c r="F1170" s="81"/>
      <c r="H1170" s="61"/>
      <c r="I1170" s="60" t="e">
        <f t="shared" si="75"/>
        <v>#REF!</v>
      </c>
      <c r="J1170" s="60" t="e">
        <f>#REF!</f>
        <v>#REF!</v>
      </c>
      <c r="K1170" s="53" t="e">
        <f>IF(OR(#REF!="管理者",#REF!="サービス管理責任者"),0,#REF!)</f>
        <v>#REF!</v>
      </c>
    </row>
    <row r="1171" spans="2:11">
      <c r="B1171" s="75">
        <v>1169</v>
      </c>
      <c r="C1171" s="76" t="e">
        <f t="shared" si="72"/>
        <v>#N/A</v>
      </c>
      <c r="D1171" s="76" t="e">
        <f t="shared" si="73"/>
        <v>#N/A</v>
      </c>
      <c r="E1171" s="77" t="e">
        <f t="shared" si="74"/>
        <v>#N/A</v>
      </c>
      <c r="F1171" s="81"/>
      <c r="H1171" s="61"/>
      <c r="I1171" s="60" t="e">
        <f t="shared" si="75"/>
        <v>#REF!</v>
      </c>
      <c r="J1171" s="60" t="e">
        <f>#REF!</f>
        <v>#REF!</v>
      </c>
      <c r="K1171" s="53" t="e">
        <f>IF(OR(#REF!="管理者",#REF!="サービス管理責任者"),0,#REF!)</f>
        <v>#REF!</v>
      </c>
    </row>
    <row r="1172" spans="2:11">
      <c r="B1172" s="75">
        <v>1170</v>
      </c>
      <c r="C1172" s="76" t="e">
        <f t="shared" si="72"/>
        <v>#N/A</v>
      </c>
      <c r="D1172" s="76" t="e">
        <f t="shared" si="73"/>
        <v>#N/A</v>
      </c>
      <c r="E1172" s="77" t="e">
        <f t="shared" si="74"/>
        <v>#N/A</v>
      </c>
      <c r="F1172" s="81"/>
      <c r="H1172" s="61"/>
      <c r="I1172" s="60" t="e">
        <f t="shared" si="75"/>
        <v>#REF!</v>
      </c>
      <c r="J1172" s="60" t="e">
        <f>#REF!</f>
        <v>#REF!</v>
      </c>
      <c r="K1172" s="53" t="e">
        <f>IF(OR(#REF!="管理者",#REF!="サービス管理責任者"),0,#REF!)</f>
        <v>#REF!</v>
      </c>
    </row>
    <row r="1173" spans="2:11">
      <c r="B1173" s="75">
        <v>1171</v>
      </c>
      <c r="C1173" s="76" t="e">
        <f t="shared" si="72"/>
        <v>#N/A</v>
      </c>
      <c r="D1173" s="76" t="e">
        <f t="shared" si="73"/>
        <v>#N/A</v>
      </c>
      <c r="E1173" s="77" t="e">
        <f t="shared" si="74"/>
        <v>#N/A</v>
      </c>
      <c r="F1173" s="81"/>
      <c r="H1173" s="61"/>
      <c r="I1173" s="60" t="e">
        <f t="shared" si="75"/>
        <v>#REF!</v>
      </c>
      <c r="J1173" s="60" t="e">
        <f>#REF!</f>
        <v>#REF!</v>
      </c>
      <c r="K1173" s="53" t="e">
        <f>IF(OR(#REF!="管理者",#REF!="サービス管理責任者"),0,#REF!)</f>
        <v>#REF!</v>
      </c>
    </row>
    <row r="1174" spans="2:11">
      <c r="B1174" s="75">
        <v>1172</v>
      </c>
      <c r="C1174" s="76" t="e">
        <f t="shared" si="72"/>
        <v>#N/A</v>
      </c>
      <c r="D1174" s="76" t="e">
        <f t="shared" si="73"/>
        <v>#N/A</v>
      </c>
      <c r="E1174" s="77" t="e">
        <f t="shared" si="74"/>
        <v>#N/A</v>
      </c>
      <c r="F1174" s="81"/>
      <c r="H1174" s="61"/>
      <c r="I1174" s="60" t="e">
        <f t="shared" si="75"/>
        <v>#REF!</v>
      </c>
      <c r="J1174" s="60" t="e">
        <f>#REF!</f>
        <v>#REF!</v>
      </c>
      <c r="K1174" s="53" t="e">
        <f>IF(OR(#REF!="管理者",#REF!="サービス管理責任者"),0,#REF!)</f>
        <v>#REF!</v>
      </c>
    </row>
    <row r="1175" spans="2:11">
      <c r="B1175" s="75">
        <v>1173</v>
      </c>
      <c r="C1175" s="76" t="e">
        <f t="shared" si="72"/>
        <v>#N/A</v>
      </c>
      <c r="D1175" s="76" t="e">
        <f t="shared" si="73"/>
        <v>#N/A</v>
      </c>
      <c r="E1175" s="77" t="e">
        <f t="shared" si="74"/>
        <v>#N/A</v>
      </c>
      <c r="F1175" s="81"/>
      <c r="H1175" s="61"/>
      <c r="I1175" s="60" t="e">
        <f t="shared" si="75"/>
        <v>#REF!</v>
      </c>
      <c r="J1175" s="60" t="e">
        <f>#REF!</f>
        <v>#REF!</v>
      </c>
      <c r="K1175" s="53" t="e">
        <f>IF(OR(#REF!="管理者",#REF!="サービス管理責任者"),0,#REF!)</f>
        <v>#REF!</v>
      </c>
    </row>
    <row r="1176" spans="2:11">
      <c r="B1176" s="75">
        <v>1174</v>
      </c>
      <c r="C1176" s="76" t="e">
        <f t="shared" si="72"/>
        <v>#N/A</v>
      </c>
      <c r="D1176" s="76" t="e">
        <f t="shared" si="73"/>
        <v>#N/A</v>
      </c>
      <c r="E1176" s="77" t="e">
        <f t="shared" si="74"/>
        <v>#N/A</v>
      </c>
      <c r="F1176" s="81"/>
      <c r="H1176" s="61"/>
      <c r="I1176" s="60" t="e">
        <f t="shared" si="75"/>
        <v>#REF!</v>
      </c>
      <c r="J1176" s="60" t="e">
        <f>#REF!</f>
        <v>#REF!</v>
      </c>
      <c r="K1176" s="53" t="e">
        <f>IF(OR(#REF!="管理者",#REF!="サービス管理責任者"),0,#REF!)</f>
        <v>#REF!</v>
      </c>
    </row>
    <row r="1177" spans="2:11">
      <c r="B1177" s="75">
        <v>1175</v>
      </c>
      <c r="C1177" s="76" t="e">
        <f t="shared" si="72"/>
        <v>#N/A</v>
      </c>
      <c r="D1177" s="76" t="e">
        <f t="shared" si="73"/>
        <v>#N/A</v>
      </c>
      <c r="E1177" s="77" t="e">
        <f t="shared" si="74"/>
        <v>#N/A</v>
      </c>
      <c r="F1177" s="81"/>
      <c r="H1177" s="61"/>
      <c r="I1177" s="60" t="e">
        <f t="shared" si="75"/>
        <v>#REF!</v>
      </c>
      <c r="J1177" s="60" t="e">
        <f>#REF!</f>
        <v>#REF!</v>
      </c>
      <c r="K1177" s="53" t="e">
        <f>IF(OR(#REF!="管理者",#REF!="サービス管理責任者"),0,#REF!)</f>
        <v>#REF!</v>
      </c>
    </row>
    <row r="1178" spans="2:11">
      <c r="B1178" s="75">
        <v>1176</v>
      </c>
      <c r="C1178" s="76" t="e">
        <f t="shared" si="72"/>
        <v>#N/A</v>
      </c>
      <c r="D1178" s="76" t="e">
        <f t="shared" si="73"/>
        <v>#N/A</v>
      </c>
      <c r="E1178" s="77" t="e">
        <f t="shared" si="74"/>
        <v>#N/A</v>
      </c>
      <c r="F1178" s="81"/>
      <c r="H1178" s="61"/>
      <c r="I1178" s="60" t="e">
        <f t="shared" si="75"/>
        <v>#REF!</v>
      </c>
      <c r="J1178" s="60" t="e">
        <f>#REF!</f>
        <v>#REF!</v>
      </c>
      <c r="K1178" s="53" t="e">
        <f>IF(OR(#REF!="管理者",#REF!="サービス管理責任者"),0,#REF!)</f>
        <v>#REF!</v>
      </c>
    </row>
    <row r="1179" spans="2:11">
      <c r="B1179" s="75">
        <v>1177</v>
      </c>
      <c r="C1179" s="76" t="e">
        <f t="shared" si="72"/>
        <v>#N/A</v>
      </c>
      <c r="D1179" s="76" t="e">
        <f t="shared" si="73"/>
        <v>#N/A</v>
      </c>
      <c r="E1179" s="77" t="e">
        <f t="shared" si="74"/>
        <v>#N/A</v>
      </c>
      <c r="F1179" s="81"/>
      <c r="H1179" s="61"/>
      <c r="I1179" s="60" t="e">
        <f t="shared" si="75"/>
        <v>#REF!</v>
      </c>
      <c r="J1179" s="60" t="e">
        <f>#REF!</f>
        <v>#REF!</v>
      </c>
      <c r="K1179" s="53" t="e">
        <f>IF(OR(#REF!="管理者",#REF!="サービス管理責任者"),0,#REF!)</f>
        <v>#REF!</v>
      </c>
    </row>
    <row r="1180" spans="2:11">
      <c r="B1180" s="75">
        <v>1178</v>
      </c>
      <c r="C1180" s="76" t="e">
        <f t="shared" si="72"/>
        <v>#N/A</v>
      </c>
      <c r="D1180" s="76" t="e">
        <f t="shared" si="73"/>
        <v>#N/A</v>
      </c>
      <c r="E1180" s="77" t="e">
        <f t="shared" si="74"/>
        <v>#N/A</v>
      </c>
      <c r="F1180" s="81"/>
      <c r="H1180" s="61"/>
      <c r="I1180" s="60" t="e">
        <f t="shared" si="75"/>
        <v>#REF!</v>
      </c>
      <c r="J1180" s="60" t="e">
        <f>#REF!</f>
        <v>#REF!</v>
      </c>
      <c r="K1180" s="53" t="e">
        <f>IF(OR(#REF!="管理者",#REF!="サービス管理責任者"),0,#REF!)</f>
        <v>#REF!</v>
      </c>
    </row>
    <row r="1181" spans="2:11">
      <c r="B1181" s="75">
        <v>1179</v>
      </c>
      <c r="C1181" s="76" t="e">
        <f t="shared" si="72"/>
        <v>#N/A</v>
      </c>
      <c r="D1181" s="76" t="e">
        <f t="shared" si="73"/>
        <v>#N/A</v>
      </c>
      <c r="E1181" s="77" t="e">
        <f t="shared" si="74"/>
        <v>#N/A</v>
      </c>
      <c r="F1181" s="81"/>
      <c r="H1181" s="61"/>
      <c r="I1181" s="60" t="e">
        <f t="shared" si="75"/>
        <v>#REF!</v>
      </c>
      <c r="J1181" s="60" t="e">
        <f>#REF!</f>
        <v>#REF!</v>
      </c>
      <c r="K1181" s="53" t="e">
        <f>IF(OR(#REF!="管理者",#REF!="サービス管理責任者"),0,#REF!)</f>
        <v>#REF!</v>
      </c>
    </row>
    <row r="1182" spans="2:11">
      <c r="B1182" s="75">
        <v>1180</v>
      </c>
      <c r="C1182" s="76" t="e">
        <f t="shared" si="72"/>
        <v>#N/A</v>
      </c>
      <c r="D1182" s="76" t="e">
        <f t="shared" si="73"/>
        <v>#N/A</v>
      </c>
      <c r="E1182" s="77" t="e">
        <f t="shared" si="74"/>
        <v>#N/A</v>
      </c>
      <c r="F1182" s="81"/>
      <c r="H1182" s="61"/>
      <c r="I1182" s="60" t="e">
        <f t="shared" si="75"/>
        <v>#REF!</v>
      </c>
      <c r="J1182" s="60" t="e">
        <f>#REF!</f>
        <v>#REF!</v>
      </c>
      <c r="K1182" s="53" t="e">
        <f>IF(OR(#REF!="管理者",#REF!="サービス管理責任者"),0,#REF!)</f>
        <v>#REF!</v>
      </c>
    </row>
    <row r="1183" spans="2:11">
      <c r="B1183" s="75">
        <v>1181</v>
      </c>
      <c r="C1183" s="76" t="e">
        <f t="shared" si="72"/>
        <v>#N/A</v>
      </c>
      <c r="D1183" s="76" t="e">
        <f t="shared" si="73"/>
        <v>#N/A</v>
      </c>
      <c r="E1183" s="77" t="e">
        <f t="shared" si="74"/>
        <v>#N/A</v>
      </c>
      <c r="F1183" s="81"/>
      <c r="H1183" s="61"/>
      <c r="I1183" s="60" t="e">
        <f t="shared" si="75"/>
        <v>#REF!</v>
      </c>
      <c r="J1183" s="60" t="e">
        <f>#REF!</f>
        <v>#REF!</v>
      </c>
      <c r="K1183" s="53" t="e">
        <f>IF(OR(#REF!="管理者",#REF!="サービス管理責任者"),0,#REF!)</f>
        <v>#REF!</v>
      </c>
    </row>
    <row r="1184" spans="2:11">
      <c r="B1184" s="75">
        <v>1182</v>
      </c>
      <c r="C1184" s="76" t="e">
        <f t="shared" si="72"/>
        <v>#N/A</v>
      </c>
      <c r="D1184" s="76" t="e">
        <f t="shared" si="73"/>
        <v>#N/A</v>
      </c>
      <c r="E1184" s="77" t="e">
        <f t="shared" si="74"/>
        <v>#N/A</v>
      </c>
      <c r="F1184" s="81"/>
      <c r="H1184" s="61"/>
      <c r="I1184" s="60" t="e">
        <f t="shared" si="75"/>
        <v>#REF!</v>
      </c>
      <c r="J1184" s="60" t="e">
        <f>#REF!</f>
        <v>#REF!</v>
      </c>
      <c r="K1184" s="53" t="e">
        <f>IF(OR(#REF!="管理者",#REF!="サービス管理責任者"),0,#REF!)</f>
        <v>#REF!</v>
      </c>
    </row>
    <row r="1185" spans="2:11">
      <c r="B1185" s="75">
        <v>1183</v>
      </c>
      <c r="C1185" s="76" t="e">
        <f t="shared" si="72"/>
        <v>#N/A</v>
      </c>
      <c r="D1185" s="76" t="e">
        <f t="shared" si="73"/>
        <v>#N/A</v>
      </c>
      <c r="E1185" s="77" t="e">
        <f t="shared" si="74"/>
        <v>#N/A</v>
      </c>
      <c r="F1185" s="81"/>
      <c r="H1185" s="61"/>
      <c r="I1185" s="60" t="e">
        <f t="shared" si="75"/>
        <v>#REF!</v>
      </c>
      <c r="J1185" s="60" t="e">
        <f>#REF!</f>
        <v>#REF!</v>
      </c>
      <c r="K1185" s="53" t="e">
        <f>IF(OR(#REF!="管理者",#REF!="サービス管理責任者"),0,#REF!)</f>
        <v>#REF!</v>
      </c>
    </row>
    <row r="1186" spans="2:11">
      <c r="B1186" s="75">
        <v>1184</v>
      </c>
      <c r="C1186" s="76" t="e">
        <f t="shared" si="72"/>
        <v>#N/A</v>
      </c>
      <c r="D1186" s="76" t="e">
        <f t="shared" si="73"/>
        <v>#N/A</v>
      </c>
      <c r="E1186" s="77" t="e">
        <f t="shared" si="74"/>
        <v>#N/A</v>
      </c>
      <c r="F1186" s="81"/>
      <c r="H1186" s="61"/>
      <c r="I1186" s="60" t="e">
        <f t="shared" si="75"/>
        <v>#REF!</v>
      </c>
      <c r="J1186" s="60" t="e">
        <f>#REF!</f>
        <v>#REF!</v>
      </c>
      <c r="K1186" s="53" t="e">
        <f>IF(OR(#REF!="管理者",#REF!="サービス管理責任者"),0,#REF!)</f>
        <v>#REF!</v>
      </c>
    </row>
    <row r="1187" spans="2:11">
      <c r="B1187" s="75">
        <v>1185</v>
      </c>
      <c r="C1187" s="76" t="e">
        <f t="shared" si="72"/>
        <v>#N/A</v>
      </c>
      <c r="D1187" s="76" t="e">
        <f t="shared" si="73"/>
        <v>#N/A</v>
      </c>
      <c r="E1187" s="77" t="e">
        <f t="shared" si="74"/>
        <v>#N/A</v>
      </c>
      <c r="F1187" s="81"/>
      <c r="H1187" s="61"/>
      <c r="I1187" s="60" t="e">
        <f t="shared" si="75"/>
        <v>#REF!</v>
      </c>
      <c r="J1187" s="60" t="e">
        <f>#REF!</f>
        <v>#REF!</v>
      </c>
      <c r="K1187" s="53" t="e">
        <f>IF(OR(#REF!="管理者",#REF!="サービス管理責任者"),0,#REF!)</f>
        <v>#REF!</v>
      </c>
    </row>
    <row r="1188" spans="2:11">
      <c r="B1188" s="75">
        <v>1186</v>
      </c>
      <c r="C1188" s="76" t="e">
        <f t="shared" si="72"/>
        <v>#N/A</v>
      </c>
      <c r="D1188" s="76" t="e">
        <f t="shared" si="73"/>
        <v>#N/A</v>
      </c>
      <c r="E1188" s="77" t="e">
        <f t="shared" si="74"/>
        <v>#N/A</v>
      </c>
      <c r="F1188" s="81"/>
      <c r="H1188" s="61"/>
      <c r="I1188" s="60" t="e">
        <f t="shared" si="75"/>
        <v>#REF!</v>
      </c>
      <c r="J1188" s="60" t="e">
        <f>#REF!</f>
        <v>#REF!</v>
      </c>
      <c r="K1188" s="53" t="e">
        <f>IF(OR(#REF!="管理者",#REF!="サービス管理責任者"),0,#REF!)</f>
        <v>#REF!</v>
      </c>
    </row>
    <row r="1189" spans="2:11">
      <c r="B1189" s="75">
        <v>1187</v>
      </c>
      <c r="C1189" s="76" t="e">
        <f t="shared" si="72"/>
        <v>#N/A</v>
      </c>
      <c r="D1189" s="76" t="e">
        <f t="shared" si="73"/>
        <v>#N/A</v>
      </c>
      <c r="E1189" s="77" t="e">
        <f t="shared" si="74"/>
        <v>#N/A</v>
      </c>
      <c r="F1189" s="81"/>
      <c r="H1189" s="61"/>
      <c r="I1189" s="60" t="e">
        <f t="shared" si="75"/>
        <v>#REF!</v>
      </c>
      <c r="J1189" s="60" t="e">
        <f>#REF!</f>
        <v>#REF!</v>
      </c>
      <c r="K1189" s="53" t="e">
        <f>IF(OR(#REF!="管理者",#REF!="サービス管理責任者"),0,#REF!)</f>
        <v>#REF!</v>
      </c>
    </row>
    <row r="1190" spans="2:11">
      <c r="B1190" s="75">
        <v>1188</v>
      </c>
      <c r="C1190" s="76" t="e">
        <f t="shared" si="72"/>
        <v>#N/A</v>
      </c>
      <c r="D1190" s="76" t="e">
        <f t="shared" si="73"/>
        <v>#N/A</v>
      </c>
      <c r="E1190" s="77" t="e">
        <f t="shared" si="74"/>
        <v>#N/A</v>
      </c>
      <c r="F1190" s="81"/>
      <c r="H1190" s="61"/>
      <c r="I1190" s="60" t="e">
        <f t="shared" si="75"/>
        <v>#REF!</v>
      </c>
      <c r="J1190" s="60" t="e">
        <f>#REF!</f>
        <v>#REF!</v>
      </c>
      <c r="K1190" s="53" t="e">
        <f>IF(OR(#REF!="管理者",#REF!="サービス管理責任者"),0,#REF!)</f>
        <v>#REF!</v>
      </c>
    </row>
    <row r="1191" spans="2:11">
      <c r="B1191" s="75">
        <v>1189</v>
      </c>
      <c r="C1191" s="76" t="e">
        <f t="shared" si="72"/>
        <v>#N/A</v>
      </c>
      <c r="D1191" s="76" t="e">
        <f t="shared" si="73"/>
        <v>#N/A</v>
      </c>
      <c r="E1191" s="77" t="e">
        <f t="shared" si="74"/>
        <v>#N/A</v>
      </c>
      <c r="F1191" s="81"/>
      <c r="H1191" s="61"/>
      <c r="I1191" s="60" t="e">
        <f t="shared" si="75"/>
        <v>#REF!</v>
      </c>
      <c r="J1191" s="60" t="e">
        <f>#REF!</f>
        <v>#REF!</v>
      </c>
      <c r="K1191" s="53" t="e">
        <f>IF(OR(#REF!="管理者",#REF!="サービス管理責任者"),0,#REF!)</f>
        <v>#REF!</v>
      </c>
    </row>
    <row r="1192" spans="2:11">
      <c r="B1192" s="75">
        <v>1190</v>
      </c>
      <c r="C1192" s="76" t="e">
        <f t="shared" si="72"/>
        <v>#N/A</v>
      </c>
      <c r="D1192" s="76" t="e">
        <f t="shared" si="73"/>
        <v>#N/A</v>
      </c>
      <c r="E1192" s="77" t="e">
        <f t="shared" si="74"/>
        <v>#N/A</v>
      </c>
      <c r="F1192" s="81"/>
      <c r="H1192" s="61"/>
      <c r="I1192" s="60" t="e">
        <f t="shared" si="75"/>
        <v>#REF!</v>
      </c>
      <c r="J1192" s="60" t="e">
        <f>#REF!</f>
        <v>#REF!</v>
      </c>
      <c r="K1192" s="53" t="e">
        <f>IF(OR(#REF!="管理者",#REF!="サービス管理責任者"),0,#REF!)</f>
        <v>#REF!</v>
      </c>
    </row>
    <row r="1193" spans="2:11">
      <c r="B1193" s="75">
        <v>1191</v>
      </c>
      <c r="C1193" s="76" t="e">
        <f t="shared" si="72"/>
        <v>#N/A</v>
      </c>
      <c r="D1193" s="76" t="e">
        <f t="shared" si="73"/>
        <v>#N/A</v>
      </c>
      <c r="E1193" s="77" t="e">
        <f t="shared" si="74"/>
        <v>#N/A</v>
      </c>
      <c r="F1193" s="81"/>
      <c r="H1193" s="61"/>
      <c r="I1193" s="60" t="e">
        <f t="shared" si="75"/>
        <v>#REF!</v>
      </c>
      <c r="J1193" s="60" t="e">
        <f>#REF!</f>
        <v>#REF!</v>
      </c>
      <c r="K1193" s="53" t="e">
        <f>IF(OR(#REF!="管理者",#REF!="サービス管理責任者"),0,#REF!)</f>
        <v>#REF!</v>
      </c>
    </row>
    <row r="1194" spans="2:11">
      <c r="B1194" s="75">
        <v>1192</v>
      </c>
      <c r="C1194" s="76" t="e">
        <f t="shared" si="72"/>
        <v>#N/A</v>
      </c>
      <c r="D1194" s="76" t="e">
        <f t="shared" si="73"/>
        <v>#N/A</v>
      </c>
      <c r="E1194" s="77" t="e">
        <f t="shared" si="74"/>
        <v>#N/A</v>
      </c>
      <c r="F1194" s="81"/>
      <c r="H1194" s="61"/>
      <c r="I1194" s="60" t="e">
        <f t="shared" si="75"/>
        <v>#REF!</v>
      </c>
      <c r="J1194" s="60" t="e">
        <f>#REF!</f>
        <v>#REF!</v>
      </c>
      <c r="K1194" s="53" t="e">
        <f>IF(OR(#REF!="管理者",#REF!="サービス管理責任者"),0,#REF!)</f>
        <v>#REF!</v>
      </c>
    </row>
    <row r="1195" spans="2:11">
      <c r="B1195" s="75">
        <v>1193</v>
      </c>
      <c r="C1195" s="76" t="e">
        <f t="shared" si="72"/>
        <v>#N/A</v>
      </c>
      <c r="D1195" s="76" t="e">
        <f t="shared" si="73"/>
        <v>#N/A</v>
      </c>
      <c r="E1195" s="77" t="e">
        <f t="shared" si="74"/>
        <v>#N/A</v>
      </c>
      <c r="F1195" s="81"/>
      <c r="H1195" s="61"/>
      <c r="I1195" s="60" t="e">
        <f t="shared" si="75"/>
        <v>#REF!</v>
      </c>
      <c r="J1195" s="60" t="e">
        <f>#REF!</f>
        <v>#REF!</v>
      </c>
      <c r="K1195" s="53" t="e">
        <f>IF(OR(#REF!="管理者",#REF!="サービス管理責任者"),0,#REF!)</f>
        <v>#REF!</v>
      </c>
    </row>
    <row r="1196" spans="2:11">
      <c r="B1196" s="75">
        <v>1194</v>
      </c>
      <c r="C1196" s="76" t="e">
        <f t="shared" si="72"/>
        <v>#N/A</v>
      </c>
      <c r="D1196" s="76" t="e">
        <f t="shared" si="73"/>
        <v>#N/A</v>
      </c>
      <c r="E1196" s="77" t="e">
        <f t="shared" si="74"/>
        <v>#N/A</v>
      </c>
      <c r="F1196" s="81"/>
      <c r="H1196" s="61"/>
      <c r="I1196" s="60" t="e">
        <f t="shared" si="75"/>
        <v>#REF!</v>
      </c>
      <c r="J1196" s="60" t="e">
        <f>#REF!</f>
        <v>#REF!</v>
      </c>
      <c r="K1196" s="53" t="e">
        <f>IF(OR(#REF!="管理者",#REF!="サービス管理責任者"),0,#REF!)</f>
        <v>#REF!</v>
      </c>
    </row>
    <row r="1197" spans="2:11">
      <c r="B1197" s="75">
        <v>1195</v>
      </c>
      <c r="C1197" s="76" t="e">
        <f t="shared" si="72"/>
        <v>#N/A</v>
      </c>
      <c r="D1197" s="76" t="e">
        <f t="shared" si="73"/>
        <v>#N/A</v>
      </c>
      <c r="E1197" s="77" t="e">
        <f t="shared" si="74"/>
        <v>#N/A</v>
      </c>
      <c r="F1197" s="81"/>
      <c r="H1197" s="61"/>
      <c r="I1197" s="60" t="e">
        <f t="shared" si="75"/>
        <v>#REF!</v>
      </c>
      <c r="J1197" s="60" t="e">
        <f>#REF!</f>
        <v>#REF!</v>
      </c>
      <c r="K1197" s="53" t="e">
        <f>IF(OR(#REF!="管理者",#REF!="サービス管理責任者"),0,#REF!)</f>
        <v>#REF!</v>
      </c>
    </row>
    <row r="1198" spans="2:11">
      <c r="B1198" s="75">
        <v>1196</v>
      </c>
      <c r="C1198" s="76" t="e">
        <f t="shared" si="72"/>
        <v>#N/A</v>
      </c>
      <c r="D1198" s="76" t="e">
        <f t="shared" si="73"/>
        <v>#N/A</v>
      </c>
      <c r="E1198" s="77" t="e">
        <f t="shared" si="74"/>
        <v>#N/A</v>
      </c>
      <c r="F1198" s="81"/>
      <c r="H1198" s="61"/>
      <c r="I1198" s="60" t="e">
        <f t="shared" si="75"/>
        <v>#REF!</v>
      </c>
      <c r="J1198" s="60" t="e">
        <f>#REF!</f>
        <v>#REF!</v>
      </c>
      <c r="K1198" s="53" t="e">
        <f>IF(OR(#REF!="管理者",#REF!="サービス管理責任者"),0,#REF!)</f>
        <v>#REF!</v>
      </c>
    </row>
    <row r="1199" spans="2:11">
      <c r="B1199" s="75">
        <v>1197</v>
      </c>
      <c r="C1199" s="76" t="e">
        <f t="shared" si="72"/>
        <v>#N/A</v>
      </c>
      <c r="D1199" s="76" t="e">
        <f t="shared" si="73"/>
        <v>#N/A</v>
      </c>
      <c r="E1199" s="77" t="e">
        <f t="shared" si="74"/>
        <v>#N/A</v>
      </c>
      <c r="F1199" s="81"/>
      <c r="H1199" s="61"/>
      <c r="I1199" s="60" t="e">
        <f t="shared" si="75"/>
        <v>#REF!</v>
      </c>
      <c r="J1199" s="60" t="e">
        <f>#REF!</f>
        <v>#REF!</v>
      </c>
      <c r="K1199" s="53" t="e">
        <f>IF(OR(#REF!="管理者",#REF!="サービス管理責任者"),0,#REF!)</f>
        <v>#REF!</v>
      </c>
    </row>
    <row r="1200" spans="2:11">
      <c r="B1200" s="75">
        <v>1198</v>
      </c>
      <c r="C1200" s="76" t="e">
        <f t="shared" si="72"/>
        <v>#N/A</v>
      </c>
      <c r="D1200" s="76" t="e">
        <f t="shared" si="73"/>
        <v>#N/A</v>
      </c>
      <c r="E1200" s="77" t="e">
        <f t="shared" si="74"/>
        <v>#N/A</v>
      </c>
      <c r="F1200" s="81"/>
      <c r="H1200" s="61"/>
      <c r="I1200" s="60" t="e">
        <f t="shared" si="75"/>
        <v>#REF!</v>
      </c>
      <c r="J1200" s="60" t="e">
        <f>#REF!</f>
        <v>#REF!</v>
      </c>
      <c r="K1200" s="53" t="e">
        <f>IF(OR(#REF!="管理者",#REF!="サービス管理責任者"),0,#REF!)</f>
        <v>#REF!</v>
      </c>
    </row>
    <row r="1201" spans="2:12">
      <c r="B1201" s="75">
        <v>1199</v>
      </c>
      <c r="C1201" s="76" t="e">
        <f t="shared" si="72"/>
        <v>#N/A</v>
      </c>
      <c r="D1201" s="76" t="e">
        <f t="shared" si="73"/>
        <v>#N/A</v>
      </c>
      <c r="E1201" s="77" t="e">
        <f t="shared" si="74"/>
        <v>#N/A</v>
      </c>
      <c r="F1201" s="81"/>
      <c r="H1201" s="61"/>
      <c r="I1201" s="60" t="e">
        <f t="shared" si="75"/>
        <v>#REF!</v>
      </c>
      <c r="J1201" s="60" t="e">
        <f>#REF!</f>
        <v>#REF!</v>
      </c>
      <c r="K1201" s="53" t="e">
        <f>IF(OR(#REF!="管理者",#REF!="サービス管理責任者"),0,#REF!)</f>
        <v>#REF!</v>
      </c>
    </row>
    <row r="1202" spans="2:12">
      <c r="B1202" s="75">
        <v>1200</v>
      </c>
      <c r="C1202" s="76" t="e">
        <f t="shared" si="72"/>
        <v>#N/A</v>
      </c>
      <c r="D1202" s="76" t="e">
        <f t="shared" si="73"/>
        <v>#N/A</v>
      </c>
      <c r="E1202" s="77" t="e">
        <f t="shared" si="74"/>
        <v>#N/A</v>
      </c>
      <c r="F1202" s="81"/>
      <c r="H1202" s="61"/>
      <c r="I1202" s="60" t="e">
        <f t="shared" si="75"/>
        <v>#REF!</v>
      </c>
      <c r="J1202" s="60" t="e">
        <f>#REF!</f>
        <v>#REF!</v>
      </c>
      <c r="K1202" s="53" t="e">
        <f>IF(OR(#REF!="管理者",#REF!="サービス管理責任者"),0,#REF!)</f>
        <v>#REF!</v>
      </c>
    </row>
    <row r="1203" spans="2:12">
      <c r="B1203" s="75">
        <v>1201</v>
      </c>
      <c r="C1203" s="76" t="e">
        <f t="shared" si="72"/>
        <v>#N/A</v>
      </c>
      <c r="D1203" s="76" t="e">
        <f t="shared" si="73"/>
        <v>#N/A</v>
      </c>
      <c r="E1203" s="77" t="e">
        <f t="shared" si="74"/>
        <v>#N/A</v>
      </c>
      <c r="F1203" s="81"/>
      <c r="H1203" s="62"/>
      <c r="I1203" s="60" t="e">
        <f t="shared" si="75"/>
        <v>#REF!</v>
      </c>
      <c r="J1203" s="60" t="e">
        <f>#REF!</f>
        <v>#REF!</v>
      </c>
      <c r="K1203" s="53" t="e">
        <f>IF(OR(#REF!="管理者",#REF!="サービス管理責任者"),0,#REF!)</f>
        <v>#REF!</v>
      </c>
    </row>
    <row r="1204" spans="2:12">
      <c r="B1204" s="75">
        <v>1202</v>
      </c>
      <c r="C1204" s="76" t="e">
        <f t="shared" si="72"/>
        <v>#N/A</v>
      </c>
      <c r="D1204" s="76" t="e">
        <f t="shared" si="73"/>
        <v>#N/A</v>
      </c>
      <c r="E1204" s="77" t="e">
        <f t="shared" si="74"/>
        <v>#N/A</v>
      </c>
      <c r="F1204" s="81"/>
      <c r="H1204" s="56" t="s">
        <v>125</v>
      </c>
      <c r="I1204" s="56" t="e">
        <f t="shared" si="75"/>
        <v>#REF!</v>
      </c>
      <c r="J1204" s="56" t="e">
        <f>#REF!</f>
        <v>#REF!</v>
      </c>
      <c r="K1204" s="53" t="e">
        <f>IF(OR(#REF!="管理者",#REF!="サービス管理責任者"),0,#REF!)</f>
        <v>#REF!</v>
      </c>
    </row>
    <row r="1205" spans="2:12">
      <c r="B1205" s="75">
        <v>1203</v>
      </c>
      <c r="C1205" s="76" t="e">
        <f t="shared" si="72"/>
        <v>#N/A</v>
      </c>
      <c r="D1205" s="76" t="e">
        <f t="shared" si="73"/>
        <v>#N/A</v>
      </c>
      <c r="E1205" s="77" t="e">
        <f t="shared" si="74"/>
        <v>#N/A</v>
      </c>
      <c r="F1205" s="81"/>
      <c r="H1205" s="57"/>
      <c r="I1205" s="56" t="e">
        <f t="shared" si="75"/>
        <v>#REF!</v>
      </c>
      <c r="J1205" s="56" t="e">
        <f>#REF!</f>
        <v>#REF!</v>
      </c>
      <c r="K1205" s="53" t="e">
        <f>IF(OR(#REF!="管理者",#REF!="サービス管理責任者"),0,#REF!)</f>
        <v>#REF!</v>
      </c>
    </row>
    <row r="1206" spans="2:12">
      <c r="B1206" s="75">
        <v>1204</v>
      </c>
      <c r="C1206" s="76" t="e">
        <f t="shared" si="72"/>
        <v>#N/A</v>
      </c>
      <c r="D1206" s="76" t="e">
        <f t="shared" si="73"/>
        <v>#N/A</v>
      </c>
      <c r="E1206" s="77" t="e">
        <f t="shared" si="74"/>
        <v>#N/A</v>
      </c>
      <c r="F1206" s="81"/>
      <c r="H1206" s="57"/>
      <c r="I1206" s="56" t="e">
        <f t="shared" si="75"/>
        <v>#REF!</v>
      </c>
      <c r="J1206" s="56" t="e">
        <f>#REF!</f>
        <v>#REF!</v>
      </c>
      <c r="K1206" s="53" t="e">
        <f>IF(OR(#REF!="管理者",#REF!="サービス管理責任者"),0,#REF!)</f>
        <v>#REF!</v>
      </c>
      <c r="L1206" s="51"/>
    </row>
    <row r="1207" spans="2:12">
      <c r="B1207" s="75">
        <v>1205</v>
      </c>
      <c r="C1207" s="76" t="e">
        <f t="shared" si="72"/>
        <v>#N/A</v>
      </c>
      <c r="D1207" s="76" t="e">
        <f t="shared" si="73"/>
        <v>#N/A</v>
      </c>
      <c r="E1207" s="77" t="e">
        <f t="shared" si="74"/>
        <v>#N/A</v>
      </c>
      <c r="F1207" s="81"/>
      <c r="H1207" s="57"/>
      <c r="I1207" s="56" t="e">
        <f t="shared" si="75"/>
        <v>#REF!</v>
      </c>
      <c r="J1207" s="56" t="e">
        <f>#REF!</f>
        <v>#REF!</v>
      </c>
      <c r="K1207" s="53" t="e">
        <f>IF(OR(#REF!="管理者",#REF!="サービス管理責任者"),0,#REF!)</f>
        <v>#REF!</v>
      </c>
    </row>
    <row r="1208" spans="2:12">
      <c r="B1208" s="75">
        <v>1206</v>
      </c>
      <c r="C1208" s="76" t="e">
        <f t="shared" si="72"/>
        <v>#N/A</v>
      </c>
      <c r="D1208" s="76" t="e">
        <f t="shared" si="73"/>
        <v>#N/A</v>
      </c>
      <c r="E1208" s="77" t="e">
        <f t="shared" si="74"/>
        <v>#N/A</v>
      </c>
      <c r="F1208" s="81"/>
      <c r="H1208" s="57"/>
      <c r="I1208" s="56" t="e">
        <f t="shared" si="75"/>
        <v>#REF!</v>
      </c>
      <c r="J1208" s="56" t="e">
        <f>#REF!</f>
        <v>#REF!</v>
      </c>
      <c r="K1208" s="53" t="e">
        <f>IF(OR(#REF!="管理者",#REF!="サービス管理責任者"),0,#REF!)</f>
        <v>#REF!</v>
      </c>
    </row>
    <row r="1209" spans="2:12">
      <c r="B1209" s="75">
        <v>1207</v>
      </c>
      <c r="C1209" s="76" t="e">
        <f t="shared" si="72"/>
        <v>#N/A</v>
      </c>
      <c r="D1209" s="76" t="e">
        <f t="shared" si="73"/>
        <v>#N/A</v>
      </c>
      <c r="E1209" s="77" t="e">
        <f t="shared" si="74"/>
        <v>#N/A</v>
      </c>
      <c r="F1209" s="81"/>
      <c r="H1209" s="57"/>
      <c r="I1209" s="56" t="e">
        <f t="shared" si="75"/>
        <v>#REF!</v>
      </c>
      <c r="J1209" s="56" t="e">
        <f>#REF!</f>
        <v>#REF!</v>
      </c>
      <c r="K1209" s="53" t="e">
        <f>IF(OR(#REF!="管理者",#REF!="サービス管理責任者"),0,#REF!)</f>
        <v>#REF!</v>
      </c>
    </row>
    <row r="1210" spans="2:12">
      <c r="B1210" s="75">
        <v>1208</v>
      </c>
      <c r="C1210" s="76" t="e">
        <f t="shared" si="72"/>
        <v>#N/A</v>
      </c>
      <c r="D1210" s="76" t="e">
        <f t="shared" si="73"/>
        <v>#N/A</v>
      </c>
      <c r="E1210" s="77" t="e">
        <f t="shared" si="74"/>
        <v>#N/A</v>
      </c>
      <c r="F1210" s="81"/>
      <c r="H1210" s="57"/>
      <c r="I1210" s="56" t="e">
        <f t="shared" si="75"/>
        <v>#REF!</v>
      </c>
      <c r="J1210" s="56" t="e">
        <f>#REF!</f>
        <v>#REF!</v>
      </c>
      <c r="K1210" s="53" t="e">
        <f>IF(OR(#REF!="管理者",#REF!="サービス管理責任者"),0,#REF!)</f>
        <v>#REF!</v>
      </c>
    </row>
    <row r="1211" spans="2:12">
      <c r="B1211" s="75">
        <v>1209</v>
      </c>
      <c r="C1211" s="76" t="e">
        <f t="shared" si="72"/>
        <v>#N/A</v>
      </c>
      <c r="D1211" s="76" t="e">
        <f t="shared" si="73"/>
        <v>#N/A</v>
      </c>
      <c r="E1211" s="77" t="e">
        <f t="shared" si="74"/>
        <v>#N/A</v>
      </c>
      <c r="F1211" s="81"/>
      <c r="H1211" s="57"/>
      <c r="I1211" s="56" t="e">
        <f t="shared" si="75"/>
        <v>#REF!</v>
      </c>
      <c r="J1211" s="56" t="e">
        <f>#REF!</f>
        <v>#REF!</v>
      </c>
      <c r="K1211" s="53" t="e">
        <f>IF(OR(#REF!="管理者",#REF!="サービス管理責任者"),0,#REF!)</f>
        <v>#REF!</v>
      </c>
    </row>
    <row r="1212" spans="2:12">
      <c r="B1212" s="75">
        <v>1210</v>
      </c>
      <c r="C1212" s="76" t="e">
        <f t="shared" si="72"/>
        <v>#N/A</v>
      </c>
      <c r="D1212" s="76" t="e">
        <f t="shared" si="73"/>
        <v>#N/A</v>
      </c>
      <c r="E1212" s="77" t="e">
        <f t="shared" si="74"/>
        <v>#N/A</v>
      </c>
      <c r="F1212" s="81"/>
      <c r="H1212" s="57"/>
      <c r="I1212" s="56" t="e">
        <f t="shared" si="75"/>
        <v>#REF!</v>
      </c>
      <c r="J1212" s="56" t="e">
        <f>#REF!</f>
        <v>#REF!</v>
      </c>
      <c r="K1212" s="53" t="e">
        <f>IF(OR(#REF!="管理者",#REF!="サービス管理責任者"),0,#REF!)</f>
        <v>#REF!</v>
      </c>
    </row>
    <row r="1213" spans="2:12">
      <c r="B1213" s="75">
        <v>1211</v>
      </c>
      <c r="C1213" s="76" t="e">
        <f t="shared" si="72"/>
        <v>#N/A</v>
      </c>
      <c r="D1213" s="76" t="e">
        <f t="shared" si="73"/>
        <v>#N/A</v>
      </c>
      <c r="E1213" s="77" t="e">
        <f t="shared" si="74"/>
        <v>#N/A</v>
      </c>
      <c r="F1213" s="81"/>
      <c r="H1213" s="57"/>
      <c r="I1213" s="56" t="e">
        <f t="shared" si="75"/>
        <v>#REF!</v>
      </c>
      <c r="J1213" s="56" t="e">
        <f>#REF!</f>
        <v>#REF!</v>
      </c>
      <c r="K1213" s="53" t="e">
        <f>IF(OR(#REF!="管理者",#REF!="サービス管理責任者"),0,#REF!)</f>
        <v>#REF!</v>
      </c>
    </row>
    <row r="1214" spans="2:12">
      <c r="B1214" s="75">
        <v>1212</v>
      </c>
      <c r="C1214" s="76" t="e">
        <f t="shared" si="72"/>
        <v>#N/A</v>
      </c>
      <c r="D1214" s="76" t="e">
        <f t="shared" si="73"/>
        <v>#N/A</v>
      </c>
      <c r="E1214" s="77" t="e">
        <f t="shared" si="74"/>
        <v>#N/A</v>
      </c>
      <c r="F1214" s="81"/>
      <c r="H1214" s="57"/>
      <c r="I1214" s="56" t="e">
        <f t="shared" si="75"/>
        <v>#REF!</v>
      </c>
      <c r="J1214" s="56" t="e">
        <f>#REF!</f>
        <v>#REF!</v>
      </c>
      <c r="K1214" s="53" t="e">
        <f>IF(OR(#REF!="管理者",#REF!="サービス管理責任者"),0,#REF!)</f>
        <v>#REF!</v>
      </c>
    </row>
    <row r="1215" spans="2:12">
      <c r="B1215" s="75">
        <v>1213</v>
      </c>
      <c r="C1215" s="76" t="e">
        <f t="shared" si="72"/>
        <v>#N/A</v>
      </c>
      <c r="D1215" s="76" t="e">
        <f t="shared" si="73"/>
        <v>#N/A</v>
      </c>
      <c r="E1215" s="77" t="e">
        <f t="shared" si="74"/>
        <v>#N/A</v>
      </c>
      <c r="F1215" s="81"/>
      <c r="H1215" s="57"/>
      <c r="I1215" s="56" t="e">
        <f t="shared" si="75"/>
        <v>#REF!</v>
      </c>
      <c r="J1215" s="56" t="e">
        <f>#REF!</f>
        <v>#REF!</v>
      </c>
      <c r="K1215" s="53" t="e">
        <f>IF(OR(#REF!="管理者",#REF!="サービス管理責任者"),0,#REF!)</f>
        <v>#REF!</v>
      </c>
    </row>
    <row r="1216" spans="2:12">
      <c r="B1216" s="75">
        <v>1214</v>
      </c>
      <c r="C1216" s="76" t="e">
        <f t="shared" si="72"/>
        <v>#N/A</v>
      </c>
      <c r="D1216" s="76" t="e">
        <f t="shared" si="73"/>
        <v>#N/A</v>
      </c>
      <c r="E1216" s="77" t="e">
        <f t="shared" si="74"/>
        <v>#N/A</v>
      </c>
      <c r="F1216" s="81"/>
      <c r="H1216" s="57"/>
      <c r="I1216" s="56" t="e">
        <f t="shared" si="75"/>
        <v>#REF!</v>
      </c>
      <c r="J1216" s="56" t="e">
        <f>#REF!</f>
        <v>#REF!</v>
      </c>
      <c r="K1216" s="53" t="e">
        <f>IF(OR(#REF!="管理者",#REF!="サービス管理責任者"),0,#REF!)</f>
        <v>#REF!</v>
      </c>
    </row>
    <row r="1217" spans="2:11">
      <c r="B1217" s="75">
        <v>1215</v>
      </c>
      <c r="C1217" s="76" t="e">
        <f t="shared" si="72"/>
        <v>#N/A</v>
      </c>
      <c r="D1217" s="76" t="e">
        <f t="shared" si="73"/>
        <v>#N/A</v>
      </c>
      <c r="E1217" s="77" t="e">
        <f t="shared" si="74"/>
        <v>#N/A</v>
      </c>
      <c r="F1217" s="81"/>
      <c r="H1217" s="57"/>
      <c r="I1217" s="56" t="e">
        <f t="shared" si="75"/>
        <v>#REF!</v>
      </c>
      <c r="J1217" s="56" t="e">
        <f>#REF!</f>
        <v>#REF!</v>
      </c>
      <c r="K1217" s="53" t="e">
        <f>IF(OR(#REF!="管理者",#REF!="サービス管理責任者"),0,#REF!)</f>
        <v>#REF!</v>
      </c>
    </row>
    <row r="1218" spans="2:11">
      <c r="B1218" s="75">
        <v>1216</v>
      </c>
      <c r="C1218" s="76" t="e">
        <f t="shared" si="72"/>
        <v>#N/A</v>
      </c>
      <c r="D1218" s="76" t="e">
        <f t="shared" si="73"/>
        <v>#N/A</v>
      </c>
      <c r="E1218" s="77" t="e">
        <f t="shared" si="74"/>
        <v>#N/A</v>
      </c>
      <c r="F1218" s="81"/>
      <c r="H1218" s="57"/>
      <c r="I1218" s="56" t="e">
        <f t="shared" si="75"/>
        <v>#REF!</v>
      </c>
      <c r="J1218" s="56" t="e">
        <f>#REF!</f>
        <v>#REF!</v>
      </c>
      <c r="K1218" s="53" t="e">
        <f>IF(OR(#REF!="管理者",#REF!="サービス管理責任者"),0,#REF!)</f>
        <v>#REF!</v>
      </c>
    </row>
    <row r="1219" spans="2:11">
      <c r="B1219" s="75">
        <v>1217</v>
      </c>
      <c r="C1219" s="76" t="e">
        <f t="shared" ref="C1219:C1282" si="76">VLOOKUP(B1219,$I:$K,2,FALSE)</f>
        <v>#N/A</v>
      </c>
      <c r="D1219" s="76" t="e">
        <f t="shared" ref="D1219:D1282" si="77">VLOOKUP(B1219,$I:$K,3,FALSE)</f>
        <v>#N/A</v>
      </c>
      <c r="E1219" s="77" t="e">
        <f t="shared" si="74"/>
        <v>#N/A</v>
      </c>
      <c r="F1219" s="81"/>
      <c r="H1219" s="57"/>
      <c r="I1219" s="56" t="e">
        <f t="shared" si="75"/>
        <v>#REF!</v>
      </c>
      <c r="J1219" s="56" t="e">
        <f>#REF!</f>
        <v>#REF!</v>
      </c>
      <c r="K1219" s="53" t="e">
        <f>IF(OR(#REF!="管理者",#REF!="サービス管理責任者"),0,#REF!)</f>
        <v>#REF!</v>
      </c>
    </row>
    <row r="1220" spans="2:11">
      <c r="B1220" s="75">
        <v>1218</v>
      </c>
      <c r="C1220" s="76" t="e">
        <f t="shared" si="76"/>
        <v>#N/A</v>
      </c>
      <c r="D1220" s="76" t="e">
        <f t="shared" si="77"/>
        <v>#N/A</v>
      </c>
      <c r="E1220" s="77" t="e">
        <f t="shared" ref="E1220:E1283" si="78">SUMIF($C:$C,C1220,$D:$D)</f>
        <v>#N/A</v>
      </c>
      <c r="F1220" s="81"/>
      <c r="H1220" s="57"/>
      <c r="I1220" s="56" t="e">
        <f t="shared" si="75"/>
        <v>#REF!</v>
      </c>
      <c r="J1220" s="56" t="e">
        <f>#REF!</f>
        <v>#REF!</v>
      </c>
      <c r="K1220" s="53" t="e">
        <f>IF(OR(#REF!="管理者",#REF!="サービス管理責任者"),0,#REF!)</f>
        <v>#REF!</v>
      </c>
    </row>
    <row r="1221" spans="2:11">
      <c r="B1221" s="75">
        <v>1219</v>
      </c>
      <c r="C1221" s="76" t="e">
        <f t="shared" si="76"/>
        <v>#N/A</v>
      </c>
      <c r="D1221" s="76" t="e">
        <f t="shared" si="77"/>
        <v>#N/A</v>
      </c>
      <c r="E1221" s="77" t="e">
        <f t="shared" si="78"/>
        <v>#N/A</v>
      </c>
      <c r="F1221" s="81"/>
      <c r="H1221" s="57"/>
      <c r="I1221" s="56" t="e">
        <f t="shared" ref="I1221:I1284" si="79">IF(J1221=0,I1220,I1220+1)</f>
        <v>#REF!</v>
      </c>
      <c r="J1221" s="56" t="e">
        <f>#REF!</f>
        <v>#REF!</v>
      </c>
      <c r="K1221" s="53" t="e">
        <f>IF(OR(#REF!="管理者",#REF!="サービス管理責任者"),0,#REF!)</f>
        <v>#REF!</v>
      </c>
    </row>
    <row r="1222" spans="2:11">
      <c r="B1222" s="75">
        <v>1220</v>
      </c>
      <c r="C1222" s="76" t="e">
        <f t="shared" si="76"/>
        <v>#N/A</v>
      </c>
      <c r="D1222" s="76" t="e">
        <f t="shared" si="77"/>
        <v>#N/A</v>
      </c>
      <c r="E1222" s="77" t="e">
        <f t="shared" si="78"/>
        <v>#N/A</v>
      </c>
      <c r="F1222" s="81"/>
      <c r="H1222" s="57"/>
      <c r="I1222" s="56" t="e">
        <f t="shared" si="79"/>
        <v>#REF!</v>
      </c>
      <c r="J1222" s="56" t="e">
        <f>#REF!</f>
        <v>#REF!</v>
      </c>
      <c r="K1222" s="53" t="e">
        <f>IF(OR(#REF!="管理者",#REF!="サービス管理責任者"),0,#REF!)</f>
        <v>#REF!</v>
      </c>
    </row>
    <row r="1223" spans="2:11">
      <c r="B1223" s="75">
        <v>1221</v>
      </c>
      <c r="C1223" s="76" t="e">
        <f t="shared" si="76"/>
        <v>#N/A</v>
      </c>
      <c r="D1223" s="76" t="e">
        <f t="shared" si="77"/>
        <v>#N/A</v>
      </c>
      <c r="E1223" s="77" t="e">
        <f t="shared" si="78"/>
        <v>#N/A</v>
      </c>
      <c r="F1223" s="81"/>
      <c r="H1223" s="57"/>
      <c r="I1223" s="56" t="e">
        <f t="shared" si="79"/>
        <v>#REF!</v>
      </c>
      <c r="J1223" s="56" t="e">
        <f>#REF!</f>
        <v>#REF!</v>
      </c>
      <c r="K1223" s="53" t="e">
        <f>IF(OR(#REF!="管理者",#REF!="サービス管理責任者"),0,#REF!)</f>
        <v>#REF!</v>
      </c>
    </row>
    <row r="1224" spans="2:11">
      <c r="B1224" s="75">
        <v>1222</v>
      </c>
      <c r="C1224" s="76" t="e">
        <f t="shared" si="76"/>
        <v>#N/A</v>
      </c>
      <c r="D1224" s="76" t="e">
        <f t="shared" si="77"/>
        <v>#N/A</v>
      </c>
      <c r="E1224" s="77" t="e">
        <f t="shared" si="78"/>
        <v>#N/A</v>
      </c>
      <c r="F1224" s="81"/>
      <c r="H1224" s="57"/>
      <c r="I1224" s="56" t="e">
        <f t="shared" si="79"/>
        <v>#REF!</v>
      </c>
      <c r="J1224" s="56" t="e">
        <f>#REF!</f>
        <v>#REF!</v>
      </c>
      <c r="K1224" s="53" t="e">
        <f>IF(OR(#REF!="管理者",#REF!="サービス管理責任者"),0,#REF!)</f>
        <v>#REF!</v>
      </c>
    </row>
    <row r="1225" spans="2:11">
      <c r="B1225" s="75">
        <v>1223</v>
      </c>
      <c r="C1225" s="76" t="e">
        <f t="shared" si="76"/>
        <v>#N/A</v>
      </c>
      <c r="D1225" s="76" t="e">
        <f t="shared" si="77"/>
        <v>#N/A</v>
      </c>
      <c r="E1225" s="77" t="e">
        <f t="shared" si="78"/>
        <v>#N/A</v>
      </c>
      <c r="F1225" s="81"/>
      <c r="H1225" s="57"/>
      <c r="I1225" s="56" t="e">
        <f t="shared" si="79"/>
        <v>#REF!</v>
      </c>
      <c r="J1225" s="56" t="e">
        <f>#REF!</f>
        <v>#REF!</v>
      </c>
      <c r="K1225" s="53" t="e">
        <f>IF(OR(#REF!="管理者",#REF!="サービス管理責任者"),0,#REF!)</f>
        <v>#REF!</v>
      </c>
    </row>
    <row r="1226" spans="2:11">
      <c r="B1226" s="75">
        <v>1224</v>
      </c>
      <c r="C1226" s="76" t="e">
        <f t="shared" si="76"/>
        <v>#N/A</v>
      </c>
      <c r="D1226" s="76" t="e">
        <f t="shared" si="77"/>
        <v>#N/A</v>
      </c>
      <c r="E1226" s="77" t="e">
        <f t="shared" si="78"/>
        <v>#N/A</v>
      </c>
      <c r="F1226" s="81"/>
      <c r="H1226" s="57"/>
      <c r="I1226" s="56" t="e">
        <f t="shared" si="79"/>
        <v>#REF!</v>
      </c>
      <c r="J1226" s="56" t="e">
        <f>#REF!</f>
        <v>#REF!</v>
      </c>
      <c r="K1226" s="53" t="e">
        <f>IF(OR(#REF!="管理者",#REF!="サービス管理責任者"),0,#REF!)</f>
        <v>#REF!</v>
      </c>
    </row>
    <row r="1227" spans="2:11">
      <c r="B1227" s="75">
        <v>1225</v>
      </c>
      <c r="C1227" s="76" t="e">
        <f t="shared" si="76"/>
        <v>#N/A</v>
      </c>
      <c r="D1227" s="76" t="e">
        <f t="shared" si="77"/>
        <v>#N/A</v>
      </c>
      <c r="E1227" s="77" t="e">
        <f t="shared" si="78"/>
        <v>#N/A</v>
      </c>
      <c r="F1227" s="81"/>
      <c r="H1227" s="57"/>
      <c r="I1227" s="56" t="e">
        <f t="shared" si="79"/>
        <v>#REF!</v>
      </c>
      <c r="J1227" s="56" t="e">
        <f>#REF!</f>
        <v>#REF!</v>
      </c>
      <c r="K1227" s="53" t="e">
        <f>IF(OR(#REF!="管理者",#REF!="サービス管理責任者"),0,#REF!)</f>
        <v>#REF!</v>
      </c>
    </row>
    <row r="1228" spans="2:11">
      <c r="B1228" s="75">
        <v>1226</v>
      </c>
      <c r="C1228" s="76" t="e">
        <f t="shared" si="76"/>
        <v>#N/A</v>
      </c>
      <c r="D1228" s="76" t="e">
        <f t="shared" si="77"/>
        <v>#N/A</v>
      </c>
      <c r="E1228" s="77" t="e">
        <f t="shared" si="78"/>
        <v>#N/A</v>
      </c>
      <c r="F1228" s="81"/>
      <c r="H1228" s="57"/>
      <c r="I1228" s="56" t="e">
        <f t="shared" si="79"/>
        <v>#REF!</v>
      </c>
      <c r="J1228" s="56" t="e">
        <f>#REF!</f>
        <v>#REF!</v>
      </c>
      <c r="K1228" s="53" t="e">
        <f>IF(OR(#REF!="管理者",#REF!="サービス管理責任者"),0,#REF!)</f>
        <v>#REF!</v>
      </c>
    </row>
    <row r="1229" spans="2:11">
      <c r="B1229" s="75">
        <v>1227</v>
      </c>
      <c r="C1229" s="76" t="e">
        <f t="shared" si="76"/>
        <v>#N/A</v>
      </c>
      <c r="D1229" s="76" t="e">
        <f t="shared" si="77"/>
        <v>#N/A</v>
      </c>
      <c r="E1229" s="77" t="e">
        <f t="shared" si="78"/>
        <v>#N/A</v>
      </c>
      <c r="F1229" s="81"/>
      <c r="H1229" s="57"/>
      <c r="I1229" s="56" t="e">
        <f t="shared" si="79"/>
        <v>#REF!</v>
      </c>
      <c r="J1229" s="56" t="e">
        <f>#REF!</f>
        <v>#REF!</v>
      </c>
      <c r="K1229" s="53" t="e">
        <f>IF(OR(#REF!="管理者",#REF!="サービス管理責任者"),0,#REF!)</f>
        <v>#REF!</v>
      </c>
    </row>
    <row r="1230" spans="2:11">
      <c r="B1230" s="75">
        <v>1228</v>
      </c>
      <c r="C1230" s="76" t="e">
        <f t="shared" si="76"/>
        <v>#N/A</v>
      </c>
      <c r="D1230" s="76" t="e">
        <f t="shared" si="77"/>
        <v>#N/A</v>
      </c>
      <c r="E1230" s="77" t="e">
        <f t="shared" si="78"/>
        <v>#N/A</v>
      </c>
      <c r="F1230" s="81"/>
      <c r="H1230" s="57"/>
      <c r="I1230" s="56" t="e">
        <f t="shared" si="79"/>
        <v>#REF!</v>
      </c>
      <c r="J1230" s="56" t="e">
        <f>#REF!</f>
        <v>#REF!</v>
      </c>
      <c r="K1230" s="53" t="e">
        <f>IF(OR(#REF!="管理者",#REF!="サービス管理責任者"),0,#REF!)</f>
        <v>#REF!</v>
      </c>
    </row>
    <row r="1231" spans="2:11">
      <c r="B1231" s="75">
        <v>1229</v>
      </c>
      <c r="C1231" s="76" t="e">
        <f t="shared" si="76"/>
        <v>#N/A</v>
      </c>
      <c r="D1231" s="76" t="e">
        <f t="shared" si="77"/>
        <v>#N/A</v>
      </c>
      <c r="E1231" s="77" t="e">
        <f t="shared" si="78"/>
        <v>#N/A</v>
      </c>
      <c r="F1231" s="81"/>
      <c r="H1231" s="57"/>
      <c r="I1231" s="56" t="e">
        <f t="shared" si="79"/>
        <v>#REF!</v>
      </c>
      <c r="J1231" s="56" t="e">
        <f>#REF!</f>
        <v>#REF!</v>
      </c>
      <c r="K1231" s="53" t="e">
        <f>IF(OR(#REF!="管理者",#REF!="サービス管理責任者"),0,#REF!)</f>
        <v>#REF!</v>
      </c>
    </row>
    <row r="1232" spans="2:11">
      <c r="B1232" s="75">
        <v>1230</v>
      </c>
      <c r="C1232" s="76" t="e">
        <f t="shared" si="76"/>
        <v>#N/A</v>
      </c>
      <c r="D1232" s="76" t="e">
        <f t="shared" si="77"/>
        <v>#N/A</v>
      </c>
      <c r="E1232" s="77" t="e">
        <f t="shared" si="78"/>
        <v>#N/A</v>
      </c>
      <c r="F1232" s="81"/>
      <c r="H1232" s="57"/>
      <c r="I1232" s="56" t="e">
        <f t="shared" si="79"/>
        <v>#REF!</v>
      </c>
      <c r="J1232" s="56" t="e">
        <f>#REF!</f>
        <v>#REF!</v>
      </c>
      <c r="K1232" s="53" t="e">
        <f>IF(OR(#REF!="管理者",#REF!="サービス管理責任者"),0,#REF!)</f>
        <v>#REF!</v>
      </c>
    </row>
    <row r="1233" spans="2:11">
      <c r="B1233" s="75">
        <v>1231</v>
      </c>
      <c r="C1233" s="76" t="e">
        <f t="shared" si="76"/>
        <v>#N/A</v>
      </c>
      <c r="D1233" s="76" t="e">
        <f t="shared" si="77"/>
        <v>#N/A</v>
      </c>
      <c r="E1233" s="77" t="e">
        <f t="shared" si="78"/>
        <v>#N/A</v>
      </c>
      <c r="F1233" s="81"/>
      <c r="H1233" s="57"/>
      <c r="I1233" s="56" t="e">
        <f t="shared" si="79"/>
        <v>#REF!</v>
      </c>
      <c r="J1233" s="56" t="e">
        <f>#REF!</f>
        <v>#REF!</v>
      </c>
      <c r="K1233" s="53" t="e">
        <f>IF(OR(#REF!="管理者",#REF!="サービス管理責任者"),0,#REF!)</f>
        <v>#REF!</v>
      </c>
    </row>
    <row r="1234" spans="2:11">
      <c r="B1234" s="75">
        <v>1232</v>
      </c>
      <c r="C1234" s="76" t="e">
        <f t="shared" si="76"/>
        <v>#N/A</v>
      </c>
      <c r="D1234" s="76" t="e">
        <f t="shared" si="77"/>
        <v>#N/A</v>
      </c>
      <c r="E1234" s="77" t="e">
        <f t="shared" si="78"/>
        <v>#N/A</v>
      </c>
      <c r="F1234" s="81"/>
      <c r="H1234" s="57"/>
      <c r="I1234" s="56" t="e">
        <f t="shared" si="79"/>
        <v>#REF!</v>
      </c>
      <c r="J1234" s="56" t="e">
        <f>#REF!</f>
        <v>#REF!</v>
      </c>
      <c r="K1234" s="53" t="e">
        <f>IF(OR(#REF!="管理者",#REF!="サービス管理責任者"),0,#REF!)</f>
        <v>#REF!</v>
      </c>
    </row>
    <row r="1235" spans="2:11">
      <c r="B1235" s="75">
        <v>1233</v>
      </c>
      <c r="C1235" s="76" t="e">
        <f t="shared" si="76"/>
        <v>#N/A</v>
      </c>
      <c r="D1235" s="76" t="e">
        <f t="shared" si="77"/>
        <v>#N/A</v>
      </c>
      <c r="E1235" s="77" t="e">
        <f t="shared" si="78"/>
        <v>#N/A</v>
      </c>
      <c r="F1235" s="81"/>
      <c r="H1235" s="57"/>
      <c r="I1235" s="56" t="e">
        <f t="shared" si="79"/>
        <v>#REF!</v>
      </c>
      <c r="J1235" s="56" t="e">
        <f>#REF!</f>
        <v>#REF!</v>
      </c>
      <c r="K1235" s="53" t="e">
        <f>IF(OR(#REF!="管理者",#REF!="サービス管理責任者"),0,#REF!)</f>
        <v>#REF!</v>
      </c>
    </row>
    <row r="1236" spans="2:11">
      <c r="B1236" s="75">
        <v>1234</v>
      </c>
      <c r="C1236" s="76" t="e">
        <f t="shared" si="76"/>
        <v>#N/A</v>
      </c>
      <c r="D1236" s="76" t="e">
        <f t="shared" si="77"/>
        <v>#N/A</v>
      </c>
      <c r="E1236" s="77" t="e">
        <f t="shared" si="78"/>
        <v>#N/A</v>
      </c>
      <c r="F1236" s="81"/>
      <c r="H1236" s="57"/>
      <c r="I1236" s="56" t="e">
        <f t="shared" si="79"/>
        <v>#REF!</v>
      </c>
      <c r="J1236" s="56" t="e">
        <f>#REF!</f>
        <v>#REF!</v>
      </c>
      <c r="K1236" s="53" t="e">
        <f>IF(OR(#REF!="管理者",#REF!="サービス管理責任者"),0,#REF!)</f>
        <v>#REF!</v>
      </c>
    </row>
    <row r="1237" spans="2:11">
      <c r="B1237" s="75">
        <v>1235</v>
      </c>
      <c r="C1237" s="76" t="e">
        <f t="shared" si="76"/>
        <v>#N/A</v>
      </c>
      <c r="D1237" s="76" t="e">
        <f t="shared" si="77"/>
        <v>#N/A</v>
      </c>
      <c r="E1237" s="77" t="e">
        <f t="shared" si="78"/>
        <v>#N/A</v>
      </c>
      <c r="F1237" s="81"/>
      <c r="H1237" s="57"/>
      <c r="I1237" s="56" t="e">
        <f t="shared" si="79"/>
        <v>#REF!</v>
      </c>
      <c r="J1237" s="56" t="e">
        <f>#REF!</f>
        <v>#REF!</v>
      </c>
      <c r="K1237" s="53" t="e">
        <f>IF(OR(#REF!="管理者",#REF!="サービス管理責任者"),0,#REF!)</f>
        <v>#REF!</v>
      </c>
    </row>
    <row r="1238" spans="2:11">
      <c r="B1238" s="75">
        <v>1236</v>
      </c>
      <c r="C1238" s="76" t="e">
        <f t="shared" si="76"/>
        <v>#N/A</v>
      </c>
      <c r="D1238" s="76" t="e">
        <f t="shared" si="77"/>
        <v>#N/A</v>
      </c>
      <c r="E1238" s="77" t="e">
        <f t="shared" si="78"/>
        <v>#N/A</v>
      </c>
      <c r="F1238" s="81"/>
      <c r="H1238" s="57"/>
      <c r="I1238" s="56" t="e">
        <f t="shared" si="79"/>
        <v>#REF!</v>
      </c>
      <c r="J1238" s="56" t="e">
        <f>#REF!</f>
        <v>#REF!</v>
      </c>
      <c r="K1238" s="53" t="e">
        <f>IF(OR(#REF!="管理者",#REF!="サービス管理責任者"),0,#REF!)</f>
        <v>#REF!</v>
      </c>
    </row>
    <row r="1239" spans="2:11">
      <c r="B1239" s="75">
        <v>1237</v>
      </c>
      <c r="C1239" s="76" t="e">
        <f t="shared" si="76"/>
        <v>#N/A</v>
      </c>
      <c r="D1239" s="76" t="e">
        <f t="shared" si="77"/>
        <v>#N/A</v>
      </c>
      <c r="E1239" s="77" t="e">
        <f t="shared" si="78"/>
        <v>#N/A</v>
      </c>
      <c r="F1239" s="81"/>
      <c r="H1239" s="57"/>
      <c r="I1239" s="56" t="e">
        <f t="shared" si="79"/>
        <v>#REF!</v>
      </c>
      <c r="J1239" s="56" t="e">
        <f>#REF!</f>
        <v>#REF!</v>
      </c>
      <c r="K1239" s="53" t="e">
        <f>IF(OR(#REF!="管理者",#REF!="サービス管理責任者"),0,#REF!)</f>
        <v>#REF!</v>
      </c>
    </row>
    <row r="1240" spans="2:11">
      <c r="B1240" s="75">
        <v>1238</v>
      </c>
      <c r="C1240" s="76" t="e">
        <f t="shared" si="76"/>
        <v>#N/A</v>
      </c>
      <c r="D1240" s="76" t="e">
        <f t="shared" si="77"/>
        <v>#N/A</v>
      </c>
      <c r="E1240" s="77" t="e">
        <f t="shared" si="78"/>
        <v>#N/A</v>
      </c>
      <c r="F1240" s="81"/>
      <c r="H1240" s="57"/>
      <c r="I1240" s="56" t="e">
        <f t="shared" si="79"/>
        <v>#REF!</v>
      </c>
      <c r="J1240" s="56" t="e">
        <f>#REF!</f>
        <v>#REF!</v>
      </c>
      <c r="K1240" s="53" t="e">
        <f>IF(OR(#REF!="管理者",#REF!="サービス管理責任者"),0,#REF!)</f>
        <v>#REF!</v>
      </c>
    </row>
    <row r="1241" spans="2:11">
      <c r="B1241" s="75">
        <v>1239</v>
      </c>
      <c r="C1241" s="76" t="e">
        <f t="shared" si="76"/>
        <v>#N/A</v>
      </c>
      <c r="D1241" s="76" t="e">
        <f t="shared" si="77"/>
        <v>#N/A</v>
      </c>
      <c r="E1241" s="77" t="e">
        <f t="shared" si="78"/>
        <v>#N/A</v>
      </c>
      <c r="F1241" s="81"/>
      <c r="H1241" s="57"/>
      <c r="I1241" s="56" t="e">
        <f t="shared" si="79"/>
        <v>#REF!</v>
      </c>
      <c r="J1241" s="56" t="e">
        <f>#REF!</f>
        <v>#REF!</v>
      </c>
      <c r="K1241" s="53" t="e">
        <f>IF(OR(#REF!="管理者",#REF!="サービス管理責任者"),0,#REF!)</f>
        <v>#REF!</v>
      </c>
    </row>
    <row r="1242" spans="2:11">
      <c r="B1242" s="75">
        <v>1240</v>
      </c>
      <c r="C1242" s="76" t="e">
        <f t="shared" si="76"/>
        <v>#N/A</v>
      </c>
      <c r="D1242" s="76" t="e">
        <f t="shared" si="77"/>
        <v>#N/A</v>
      </c>
      <c r="E1242" s="77" t="e">
        <f t="shared" si="78"/>
        <v>#N/A</v>
      </c>
      <c r="F1242" s="81"/>
      <c r="H1242" s="57"/>
      <c r="I1242" s="56" t="e">
        <f t="shared" si="79"/>
        <v>#REF!</v>
      </c>
      <c r="J1242" s="56" t="e">
        <f>#REF!</f>
        <v>#REF!</v>
      </c>
      <c r="K1242" s="53" t="e">
        <f>IF(OR(#REF!="管理者",#REF!="サービス管理責任者"),0,#REF!)</f>
        <v>#REF!</v>
      </c>
    </row>
    <row r="1243" spans="2:11">
      <c r="B1243" s="75">
        <v>1241</v>
      </c>
      <c r="C1243" s="76" t="e">
        <f t="shared" si="76"/>
        <v>#N/A</v>
      </c>
      <c r="D1243" s="76" t="e">
        <f t="shared" si="77"/>
        <v>#N/A</v>
      </c>
      <c r="E1243" s="77" t="e">
        <f t="shared" si="78"/>
        <v>#N/A</v>
      </c>
      <c r="F1243" s="81"/>
      <c r="H1243" s="57"/>
      <c r="I1243" s="56" t="e">
        <f t="shared" si="79"/>
        <v>#REF!</v>
      </c>
      <c r="J1243" s="56" t="e">
        <f>#REF!</f>
        <v>#REF!</v>
      </c>
      <c r="K1243" s="53" t="e">
        <f>IF(OR(#REF!="管理者",#REF!="サービス管理責任者"),0,#REF!)</f>
        <v>#REF!</v>
      </c>
    </row>
    <row r="1244" spans="2:11">
      <c r="B1244" s="75">
        <v>1242</v>
      </c>
      <c r="C1244" s="76" t="e">
        <f t="shared" si="76"/>
        <v>#N/A</v>
      </c>
      <c r="D1244" s="76" t="e">
        <f t="shared" si="77"/>
        <v>#N/A</v>
      </c>
      <c r="E1244" s="77" t="e">
        <f t="shared" si="78"/>
        <v>#N/A</v>
      </c>
      <c r="F1244" s="81"/>
      <c r="H1244" s="57"/>
      <c r="I1244" s="56" t="e">
        <f t="shared" si="79"/>
        <v>#REF!</v>
      </c>
      <c r="J1244" s="56" t="e">
        <f>#REF!</f>
        <v>#REF!</v>
      </c>
      <c r="K1244" s="53" t="e">
        <f>IF(OR(#REF!="管理者",#REF!="サービス管理責任者"),0,#REF!)</f>
        <v>#REF!</v>
      </c>
    </row>
    <row r="1245" spans="2:11">
      <c r="B1245" s="75">
        <v>1243</v>
      </c>
      <c r="C1245" s="76" t="e">
        <f t="shared" si="76"/>
        <v>#N/A</v>
      </c>
      <c r="D1245" s="76" t="e">
        <f t="shared" si="77"/>
        <v>#N/A</v>
      </c>
      <c r="E1245" s="77" t="e">
        <f t="shared" si="78"/>
        <v>#N/A</v>
      </c>
      <c r="F1245" s="81"/>
      <c r="H1245" s="57"/>
      <c r="I1245" s="56" t="e">
        <f t="shared" si="79"/>
        <v>#REF!</v>
      </c>
      <c r="J1245" s="56" t="e">
        <f>#REF!</f>
        <v>#REF!</v>
      </c>
      <c r="K1245" s="53" t="e">
        <f>IF(OR(#REF!="管理者",#REF!="サービス管理責任者"),0,#REF!)</f>
        <v>#REF!</v>
      </c>
    </row>
    <row r="1246" spans="2:11">
      <c r="B1246" s="75">
        <v>1244</v>
      </c>
      <c r="C1246" s="76" t="e">
        <f t="shared" si="76"/>
        <v>#N/A</v>
      </c>
      <c r="D1246" s="76" t="e">
        <f t="shared" si="77"/>
        <v>#N/A</v>
      </c>
      <c r="E1246" s="77" t="e">
        <f t="shared" si="78"/>
        <v>#N/A</v>
      </c>
      <c r="F1246" s="81"/>
      <c r="H1246" s="57"/>
      <c r="I1246" s="56" t="e">
        <f t="shared" si="79"/>
        <v>#REF!</v>
      </c>
      <c r="J1246" s="56" t="e">
        <f>#REF!</f>
        <v>#REF!</v>
      </c>
      <c r="K1246" s="53" t="e">
        <f>IF(OR(#REF!="管理者",#REF!="サービス管理責任者"),0,#REF!)</f>
        <v>#REF!</v>
      </c>
    </row>
    <row r="1247" spans="2:11">
      <c r="B1247" s="75">
        <v>1245</v>
      </c>
      <c r="C1247" s="76" t="e">
        <f t="shared" si="76"/>
        <v>#N/A</v>
      </c>
      <c r="D1247" s="76" t="e">
        <f t="shared" si="77"/>
        <v>#N/A</v>
      </c>
      <c r="E1247" s="77" t="e">
        <f t="shared" si="78"/>
        <v>#N/A</v>
      </c>
      <c r="F1247" s="81"/>
      <c r="H1247" s="57"/>
      <c r="I1247" s="56" t="e">
        <f t="shared" si="79"/>
        <v>#REF!</v>
      </c>
      <c r="J1247" s="56" t="e">
        <f>#REF!</f>
        <v>#REF!</v>
      </c>
      <c r="K1247" s="53" t="e">
        <f>IF(OR(#REF!="管理者",#REF!="サービス管理責任者"),0,#REF!)</f>
        <v>#REF!</v>
      </c>
    </row>
    <row r="1248" spans="2:11">
      <c r="B1248" s="75">
        <v>1246</v>
      </c>
      <c r="C1248" s="76" t="e">
        <f t="shared" si="76"/>
        <v>#N/A</v>
      </c>
      <c r="D1248" s="76" t="e">
        <f t="shared" si="77"/>
        <v>#N/A</v>
      </c>
      <c r="E1248" s="77" t="e">
        <f t="shared" si="78"/>
        <v>#N/A</v>
      </c>
      <c r="F1248" s="81"/>
      <c r="H1248" s="57"/>
      <c r="I1248" s="56" t="e">
        <f t="shared" si="79"/>
        <v>#REF!</v>
      </c>
      <c r="J1248" s="56" t="e">
        <f>#REF!</f>
        <v>#REF!</v>
      </c>
      <c r="K1248" s="53" t="e">
        <f>IF(OR(#REF!="管理者",#REF!="サービス管理責任者"),0,#REF!)</f>
        <v>#REF!</v>
      </c>
    </row>
    <row r="1249" spans="2:11">
      <c r="B1249" s="75">
        <v>1247</v>
      </c>
      <c r="C1249" s="76" t="e">
        <f t="shared" si="76"/>
        <v>#N/A</v>
      </c>
      <c r="D1249" s="76" t="e">
        <f t="shared" si="77"/>
        <v>#N/A</v>
      </c>
      <c r="E1249" s="77" t="e">
        <f t="shared" si="78"/>
        <v>#N/A</v>
      </c>
      <c r="F1249" s="81"/>
      <c r="H1249" s="57"/>
      <c r="I1249" s="56" t="e">
        <f t="shared" si="79"/>
        <v>#REF!</v>
      </c>
      <c r="J1249" s="56" t="e">
        <f>#REF!</f>
        <v>#REF!</v>
      </c>
      <c r="K1249" s="53" t="e">
        <f>IF(OR(#REF!="管理者",#REF!="サービス管理責任者"),0,#REF!)</f>
        <v>#REF!</v>
      </c>
    </row>
    <row r="1250" spans="2:11">
      <c r="B1250" s="75">
        <v>1248</v>
      </c>
      <c r="C1250" s="76" t="e">
        <f t="shared" si="76"/>
        <v>#N/A</v>
      </c>
      <c r="D1250" s="76" t="e">
        <f t="shared" si="77"/>
        <v>#N/A</v>
      </c>
      <c r="E1250" s="77" t="e">
        <f t="shared" si="78"/>
        <v>#N/A</v>
      </c>
      <c r="F1250" s="81"/>
      <c r="H1250" s="57"/>
      <c r="I1250" s="56" t="e">
        <f t="shared" si="79"/>
        <v>#REF!</v>
      </c>
      <c r="J1250" s="56" t="e">
        <f>#REF!</f>
        <v>#REF!</v>
      </c>
      <c r="K1250" s="53" t="e">
        <f>IF(OR(#REF!="管理者",#REF!="サービス管理責任者"),0,#REF!)</f>
        <v>#REF!</v>
      </c>
    </row>
    <row r="1251" spans="2:11">
      <c r="B1251" s="75">
        <v>1249</v>
      </c>
      <c r="C1251" s="76" t="e">
        <f t="shared" si="76"/>
        <v>#N/A</v>
      </c>
      <c r="D1251" s="76" t="e">
        <f t="shared" si="77"/>
        <v>#N/A</v>
      </c>
      <c r="E1251" s="77" t="e">
        <f t="shared" si="78"/>
        <v>#N/A</v>
      </c>
      <c r="F1251" s="81"/>
      <c r="H1251" s="57"/>
      <c r="I1251" s="56" t="e">
        <f t="shared" si="79"/>
        <v>#REF!</v>
      </c>
      <c r="J1251" s="56" t="e">
        <f>#REF!</f>
        <v>#REF!</v>
      </c>
      <c r="K1251" s="53" t="e">
        <f>IF(OR(#REF!="管理者",#REF!="サービス管理責任者"),0,#REF!)</f>
        <v>#REF!</v>
      </c>
    </row>
    <row r="1252" spans="2:11">
      <c r="B1252" s="75">
        <v>1250</v>
      </c>
      <c r="C1252" s="76" t="e">
        <f t="shared" si="76"/>
        <v>#N/A</v>
      </c>
      <c r="D1252" s="76" t="e">
        <f t="shared" si="77"/>
        <v>#N/A</v>
      </c>
      <c r="E1252" s="77" t="e">
        <f t="shared" si="78"/>
        <v>#N/A</v>
      </c>
      <c r="F1252" s="81"/>
      <c r="H1252" s="57"/>
      <c r="I1252" s="56" t="e">
        <f t="shared" si="79"/>
        <v>#REF!</v>
      </c>
      <c r="J1252" s="56" t="e">
        <f>#REF!</f>
        <v>#REF!</v>
      </c>
      <c r="K1252" s="53" t="e">
        <f>IF(OR(#REF!="管理者",#REF!="サービス管理責任者"),0,#REF!)</f>
        <v>#REF!</v>
      </c>
    </row>
    <row r="1253" spans="2:11">
      <c r="B1253" s="75">
        <v>1251</v>
      </c>
      <c r="C1253" s="76" t="e">
        <f t="shared" si="76"/>
        <v>#N/A</v>
      </c>
      <c r="D1253" s="76" t="e">
        <f t="shared" si="77"/>
        <v>#N/A</v>
      </c>
      <c r="E1253" s="77" t="e">
        <f t="shared" si="78"/>
        <v>#N/A</v>
      </c>
      <c r="F1253" s="81"/>
      <c r="H1253" s="57"/>
      <c r="I1253" s="56" t="e">
        <f t="shared" si="79"/>
        <v>#REF!</v>
      </c>
      <c r="J1253" s="56" t="e">
        <f>#REF!</f>
        <v>#REF!</v>
      </c>
      <c r="K1253" s="53" t="e">
        <f>IF(OR(#REF!="管理者",#REF!="サービス管理責任者"),0,#REF!)</f>
        <v>#REF!</v>
      </c>
    </row>
    <row r="1254" spans="2:11">
      <c r="B1254" s="75">
        <v>1252</v>
      </c>
      <c r="C1254" s="76" t="e">
        <f t="shared" si="76"/>
        <v>#N/A</v>
      </c>
      <c r="D1254" s="76" t="e">
        <f t="shared" si="77"/>
        <v>#N/A</v>
      </c>
      <c r="E1254" s="77" t="e">
        <f t="shared" si="78"/>
        <v>#N/A</v>
      </c>
      <c r="F1254" s="81"/>
      <c r="H1254" s="57"/>
      <c r="I1254" s="56" t="e">
        <f t="shared" si="79"/>
        <v>#REF!</v>
      </c>
      <c r="J1254" s="56" t="e">
        <f>#REF!</f>
        <v>#REF!</v>
      </c>
      <c r="K1254" s="53" t="e">
        <f>IF(OR(#REF!="管理者",#REF!="サービス管理責任者"),0,#REF!)</f>
        <v>#REF!</v>
      </c>
    </row>
    <row r="1255" spans="2:11">
      <c r="B1255" s="75">
        <v>1253</v>
      </c>
      <c r="C1255" s="76" t="e">
        <f t="shared" si="76"/>
        <v>#N/A</v>
      </c>
      <c r="D1255" s="76" t="e">
        <f t="shared" si="77"/>
        <v>#N/A</v>
      </c>
      <c r="E1255" s="77" t="e">
        <f t="shared" si="78"/>
        <v>#N/A</v>
      </c>
      <c r="F1255" s="81"/>
      <c r="H1255" s="57"/>
      <c r="I1255" s="56" t="e">
        <f t="shared" si="79"/>
        <v>#REF!</v>
      </c>
      <c r="J1255" s="56" t="e">
        <f>#REF!</f>
        <v>#REF!</v>
      </c>
      <c r="K1255" s="53" t="e">
        <f>IF(OR(#REF!="管理者",#REF!="サービス管理責任者"),0,#REF!)</f>
        <v>#REF!</v>
      </c>
    </row>
    <row r="1256" spans="2:11">
      <c r="B1256" s="75">
        <v>1254</v>
      </c>
      <c r="C1256" s="76" t="e">
        <f t="shared" si="76"/>
        <v>#N/A</v>
      </c>
      <c r="D1256" s="76" t="e">
        <f t="shared" si="77"/>
        <v>#N/A</v>
      </c>
      <c r="E1256" s="77" t="e">
        <f t="shared" si="78"/>
        <v>#N/A</v>
      </c>
      <c r="F1256" s="81"/>
      <c r="H1256" s="57"/>
      <c r="I1256" s="56" t="e">
        <f t="shared" si="79"/>
        <v>#REF!</v>
      </c>
      <c r="J1256" s="56" t="e">
        <f>#REF!</f>
        <v>#REF!</v>
      </c>
      <c r="K1256" s="53" t="e">
        <f>IF(OR(#REF!="管理者",#REF!="サービス管理責任者"),0,#REF!)</f>
        <v>#REF!</v>
      </c>
    </row>
    <row r="1257" spans="2:11">
      <c r="B1257" s="75">
        <v>1255</v>
      </c>
      <c r="C1257" s="76" t="e">
        <f t="shared" si="76"/>
        <v>#N/A</v>
      </c>
      <c r="D1257" s="76" t="e">
        <f t="shared" si="77"/>
        <v>#N/A</v>
      </c>
      <c r="E1257" s="77" t="e">
        <f t="shared" si="78"/>
        <v>#N/A</v>
      </c>
      <c r="F1257" s="81"/>
      <c r="H1257" s="57"/>
      <c r="I1257" s="56" t="e">
        <f t="shared" si="79"/>
        <v>#REF!</v>
      </c>
      <c r="J1257" s="56" t="e">
        <f>#REF!</f>
        <v>#REF!</v>
      </c>
      <c r="K1257" s="53" t="e">
        <f>IF(OR(#REF!="管理者",#REF!="サービス管理責任者"),0,#REF!)</f>
        <v>#REF!</v>
      </c>
    </row>
    <row r="1258" spans="2:11">
      <c r="B1258" s="75">
        <v>1256</v>
      </c>
      <c r="C1258" s="76" t="e">
        <f t="shared" si="76"/>
        <v>#N/A</v>
      </c>
      <c r="D1258" s="76" t="e">
        <f t="shared" si="77"/>
        <v>#N/A</v>
      </c>
      <c r="E1258" s="77" t="e">
        <f t="shared" si="78"/>
        <v>#N/A</v>
      </c>
      <c r="F1258" s="81"/>
      <c r="H1258" s="57"/>
      <c r="I1258" s="56" t="e">
        <f t="shared" si="79"/>
        <v>#REF!</v>
      </c>
      <c r="J1258" s="56" t="e">
        <f>#REF!</f>
        <v>#REF!</v>
      </c>
      <c r="K1258" s="53" t="e">
        <f>IF(OR(#REF!="管理者",#REF!="サービス管理責任者"),0,#REF!)</f>
        <v>#REF!</v>
      </c>
    </row>
    <row r="1259" spans="2:11">
      <c r="B1259" s="75">
        <v>1257</v>
      </c>
      <c r="C1259" s="76" t="e">
        <f t="shared" si="76"/>
        <v>#N/A</v>
      </c>
      <c r="D1259" s="76" t="e">
        <f t="shared" si="77"/>
        <v>#N/A</v>
      </c>
      <c r="E1259" s="77" t="e">
        <f t="shared" si="78"/>
        <v>#N/A</v>
      </c>
      <c r="F1259" s="81"/>
      <c r="H1259" s="57"/>
      <c r="I1259" s="56" t="e">
        <f t="shared" si="79"/>
        <v>#REF!</v>
      </c>
      <c r="J1259" s="56" t="e">
        <f>#REF!</f>
        <v>#REF!</v>
      </c>
      <c r="K1259" s="53" t="e">
        <f>IF(OR(#REF!="管理者",#REF!="サービス管理責任者"),0,#REF!)</f>
        <v>#REF!</v>
      </c>
    </row>
    <row r="1260" spans="2:11">
      <c r="B1260" s="75">
        <v>1258</v>
      </c>
      <c r="C1260" s="76" t="e">
        <f t="shared" si="76"/>
        <v>#N/A</v>
      </c>
      <c r="D1260" s="76" t="e">
        <f t="shared" si="77"/>
        <v>#N/A</v>
      </c>
      <c r="E1260" s="77" t="e">
        <f t="shared" si="78"/>
        <v>#N/A</v>
      </c>
      <c r="F1260" s="81"/>
      <c r="H1260" s="57"/>
      <c r="I1260" s="56" t="e">
        <f t="shared" si="79"/>
        <v>#REF!</v>
      </c>
      <c r="J1260" s="56" t="e">
        <f>#REF!</f>
        <v>#REF!</v>
      </c>
      <c r="K1260" s="53" t="e">
        <f>IF(OR(#REF!="管理者",#REF!="サービス管理責任者"),0,#REF!)</f>
        <v>#REF!</v>
      </c>
    </row>
    <row r="1261" spans="2:11">
      <c r="B1261" s="75">
        <v>1259</v>
      </c>
      <c r="C1261" s="76" t="e">
        <f t="shared" si="76"/>
        <v>#N/A</v>
      </c>
      <c r="D1261" s="76" t="e">
        <f t="shared" si="77"/>
        <v>#N/A</v>
      </c>
      <c r="E1261" s="77" t="e">
        <f t="shared" si="78"/>
        <v>#N/A</v>
      </c>
      <c r="F1261" s="81"/>
      <c r="H1261" s="57"/>
      <c r="I1261" s="56" t="e">
        <f t="shared" si="79"/>
        <v>#REF!</v>
      </c>
      <c r="J1261" s="56" t="e">
        <f>#REF!</f>
        <v>#REF!</v>
      </c>
      <c r="K1261" s="53" t="e">
        <f>IF(OR(#REF!="管理者",#REF!="サービス管理責任者"),0,#REF!)</f>
        <v>#REF!</v>
      </c>
    </row>
    <row r="1262" spans="2:11">
      <c r="B1262" s="75">
        <v>1260</v>
      </c>
      <c r="C1262" s="76" t="e">
        <f t="shared" si="76"/>
        <v>#N/A</v>
      </c>
      <c r="D1262" s="76" t="e">
        <f t="shared" si="77"/>
        <v>#N/A</v>
      </c>
      <c r="E1262" s="77" t="e">
        <f t="shared" si="78"/>
        <v>#N/A</v>
      </c>
      <c r="F1262" s="81"/>
      <c r="H1262" s="57"/>
      <c r="I1262" s="56" t="e">
        <f t="shared" si="79"/>
        <v>#REF!</v>
      </c>
      <c r="J1262" s="56" t="e">
        <f>#REF!</f>
        <v>#REF!</v>
      </c>
      <c r="K1262" s="53" t="e">
        <f>IF(OR(#REF!="管理者",#REF!="サービス管理責任者"),0,#REF!)</f>
        <v>#REF!</v>
      </c>
    </row>
    <row r="1263" spans="2:11">
      <c r="B1263" s="75">
        <v>1261</v>
      </c>
      <c r="C1263" s="76" t="e">
        <f t="shared" si="76"/>
        <v>#N/A</v>
      </c>
      <c r="D1263" s="76" t="e">
        <f t="shared" si="77"/>
        <v>#N/A</v>
      </c>
      <c r="E1263" s="77" t="e">
        <f t="shared" si="78"/>
        <v>#N/A</v>
      </c>
      <c r="F1263" s="81"/>
      <c r="H1263" s="57"/>
      <c r="I1263" s="56" t="e">
        <f t="shared" si="79"/>
        <v>#REF!</v>
      </c>
      <c r="J1263" s="56" t="e">
        <f>#REF!</f>
        <v>#REF!</v>
      </c>
      <c r="K1263" s="53" t="e">
        <f>IF(OR(#REF!="管理者",#REF!="サービス管理責任者"),0,#REF!)</f>
        <v>#REF!</v>
      </c>
    </row>
    <row r="1264" spans="2:11">
      <c r="B1264" s="75">
        <v>1262</v>
      </c>
      <c r="C1264" s="76" t="e">
        <f t="shared" si="76"/>
        <v>#N/A</v>
      </c>
      <c r="D1264" s="76" t="e">
        <f t="shared" si="77"/>
        <v>#N/A</v>
      </c>
      <c r="E1264" s="77" t="e">
        <f t="shared" si="78"/>
        <v>#N/A</v>
      </c>
      <c r="F1264" s="81"/>
      <c r="H1264" s="57"/>
      <c r="I1264" s="56" t="e">
        <f t="shared" si="79"/>
        <v>#REF!</v>
      </c>
      <c r="J1264" s="56" t="e">
        <f>#REF!</f>
        <v>#REF!</v>
      </c>
      <c r="K1264" s="53" t="e">
        <f>IF(OR(#REF!="管理者",#REF!="サービス管理責任者"),0,#REF!)</f>
        <v>#REF!</v>
      </c>
    </row>
    <row r="1265" spans="2:11">
      <c r="B1265" s="75">
        <v>1263</v>
      </c>
      <c r="C1265" s="76" t="e">
        <f t="shared" si="76"/>
        <v>#N/A</v>
      </c>
      <c r="D1265" s="76" t="e">
        <f t="shared" si="77"/>
        <v>#N/A</v>
      </c>
      <c r="E1265" s="77" t="e">
        <f t="shared" si="78"/>
        <v>#N/A</v>
      </c>
      <c r="F1265" s="81"/>
      <c r="H1265" s="57"/>
      <c r="I1265" s="56" t="e">
        <f t="shared" si="79"/>
        <v>#REF!</v>
      </c>
      <c r="J1265" s="56" t="e">
        <f>#REF!</f>
        <v>#REF!</v>
      </c>
      <c r="K1265" s="53" t="e">
        <f>IF(OR(#REF!="管理者",#REF!="サービス管理責任者"),0,#REF!)</f>
        <v>#REF!</v>
      </c>
    </row>
    <row r="1266" spans="2:11">
      <c r="B1266" s="75">
        <v>1264</v>
      </c>
      <c r="C1266" s="76" t="e">
        <f t="shared" si="76"/>
        <v>#N/A</v>
      </c>
      <c r="D1266" s="76" t="e">
        <f t="shared" si="77"/>
        <v>#N/A</v>
      </c>
      <c r="E1266" s="77" t="e">
        <f t="shared" si="78"/>
        <v>#N/A</v>
      </c>
      <c r="F1266" s="81"/>
      <c r="H1266" s="57"/>
      <c r="I1266" s="56" t="e">
        <f t="shared" si="79"/>
        <v>#REF!</v>
      </c>
      <c r="J1266" s="56" t="e">
        <f>#REF!</f>
        <v>#REF!</v>
      </c>
      <c r="K1266" s="53" t="e">
        <f>IF(OR(#REF!="管理者",#REF!="サービス管理責任者"),0,#REF!)</f>
        <v>#REF!</v>
      </c>
    </row>
    <row r="1267" spans="2:11">
      <c r="B1267" s="75">
        <v>1265</v>
      </c>
      <c r="C1267" s="76" t="e">
        <f t="shared" si="76"/>
        <v>#N/A</v>
      </c>
      <c r="D1267" s="76" t="e">
        <f t="shared" si="77"/>
        <v>#N/A</v>
      </c>
      <c r="E1267" s="77" t="e">
        <f t="shared" si="78"/>
        <v>#N/A</v>
      </c>
      <c r="F1267" s="81"/>
      <c r="H1267" s="57"/>
      <c r="I1267" s="56" t="e">
        <f t="shared" si="79"/>
        <v>#REF!</v>
      </c>
      <c r="J1267" s="56" t="e">
        <f>#REF!</f>
        <v>#REF!</v>
      </c>
      <c r="K1267" s="53" t="e">
        <f>IF(OR(#REF!="管理者",#REF!="サービス管理責任者"),0,#REF!)</f>
        <v>#REF!</v>
      </c>
    </row>
    <row r="1268" spans="2:11">
      <c r="B1268" s="75">
        <v>1266</v>
      </c>
      <c r="C1268" s="76" t="e">
        <f t="shared" si="76"/>
        <v>#N/A</v>
      </c>
      <c r="D1268" s="76" t="e">
        <f t="shared" si="77"/>
        <v>#N/A</v>
      </c>
      <c r="E1268" s="77" t="e">
        <f t="shared" si="78"/>
        <v>#N/A</v>
      </c>
      <c r="F1268" s="81"/>
      <c r="H1268" s="57"/>
      <c r="I1268" s="56" t="e">
        <f t="shared" si="79"/>
        <v>#REF!</v>
      </c>
      <c r="J1268" s="56" t="e">
        <f>#REF!</f>
        <v>#REF!</v>
      </c>
      <c r="K1268" s="53" t="e">
        <f>IF(OR(#REF!="管理者",#REF!="サービス管理責任者"),0,#REF!)</f>
        <v>#REF!</v>
      </c>
    </row>
    <row r="1269" spans="2:11">
      <c r="B1269" s="75">
        <v>1267</v>
      </c>
      <c r="C1269" s="76" t="e">
        <f t="shared" si="76"/>
        <v>#N/A</v>
      </c>
      <c r="D1269" s="76" t="e">
        <f t="shared" si="77"/>
        <v>#N/A</v>
      </c>
      <c r="E1269" s="77" t="e">
        <f t="shared" si="78"/>
        <v>#N/A</v>
      </c>
      <c r="F1269" s="81"/>
      <c r="H1269" s="57"/>
      <c r="I1269" s="56" t="e">
        <f t="shared" si="79"/>
        <v>#REF!</v>
      </c>
      <c r="J1269" s="56" t="e">
        <f>#REF!</f>
        <v>#REF!</v>
      </c>
      <c r="K1269" s="53" t="e">
        <f>IF(OR(#REF!="管理者",#REF!="サービス管理責任者"),0,#REF!)</f>
        <v>#REF!</v>
      </c>
    </row>
    <row r="1270" spans="2:11">
      <c r="B1270" s="75">
        <v>1268</v>
      </c>
      <c r="C1270" s="76" t="e">
        <f t="shared" si="76"/>
        <v>#N/A</v>
      </c>
      <c r="D1270" s="76" t="e">
        <f t="shared" si="77"/>
        <v>#N/A</v>
      </c>
      <c r="E1270" s="77" t="e">
        <f t="shared" si="78"/>
        <v>#N/A</v>
      </c>
      <c r="F1270" s="81"/>
      <c r="H1270" s="57"/>
      <c r="I1270" s="56" t="e">
        <f t="shared" si="79"/>
        <v>#REF!</v>
      </c>
      <c r="J1270" s="56" t="e">
        <f>#REF!</f>
        <v>#REF!</v>
      </c>
      <c r="K1270" s="53" t="e">
        <f>IF(OR(#REF!="管理者",#REF!="サービス管理責任者"),0,#REF!)</f>
        <v>#REF!</v>
      </c>
    </row>
    <row r="1271" spans="2:11">
      <c r="B1271" s="75">
        <v>1269</v>
      </c>
      <c r="C1271" s="76" t="e">
        <f t="shared" si="76"/>
        <v>#N/A</v>
      </c>
      <c r="D1271" s="76" t="e">
        <f t="shared" si="77"/>
        <v>#N/A</v>
      </c>
      <c r="E1271" s="77" t="e">
        <f t="shared" si="78"/>
        <v>#N/A</v>
      </c>
      <c r="F1271" s="81"/>
      <c r="H1271" s="57"/>
      <c r="I1271" s="56" t="e">
        <f t="shared" si="79"/>
        <v>#REF!</v>
      </c>
      <c r="J1271" s="56" t="e">
        <f>#REF!</f>
        <v>#REF!</v>
      </c>
      <c r="K1271" s="53" t="e">
        <f>IF(OR(#REF!="管理者",#REF!="サービス管理責任者"),0,#REF!)</f>
        <v>#REF!</v>
      </c>
    </row>
    <row r="1272" spans="2:11">
      <c r="B1272" s="75">
        <v>1270</v>
      </c>
      <c r="C1272" s="76" t="e">
        <f t="shared" si="76"/>
        <v>#N/A</v>
      </c>
      <c r="D1272" s="76" t="e">
        <f t="shared" si="77"/>
        <v>#N/A</v>
      </c>
      <c r="E1272" s="77" t="e">
        <f t="shared" si="78"/>
        <v>#N/A</v>
      </c>
      <c r="F1272" s="81"/>
      <c r="H1272" s="57"/>
      <c r="I1272" s="56" t="e">
        <f t="shared" si="79"/>
        <v>#REF!</v>
      </c>
      <c r="J1272" s="56" t="e">
        <f>#REF!</f>
        <v>#REF!</v>
      </c>
      <c r="K1272" s="53" t="e">
        <f>IF(OR(#REF!="管理者",#REF!="サービス管理責任者"),0,#REF!)</f>
        <v>#REF!</v>
      </c>
    </row>
    <row r="1273" spans="2:11">
      <c r="B1273" s="75">
        <v>1271</v>
      </c>
      <c r="C1273" s="76" t="e">
        <f t="shared" si="76"/>
        <v>#N/A</v>
      </c>
      <c r="D1273" s="76" t="e">
        <f t="shared" si="77"/>
        <v>#N/A</v>
      </c>
      <c r="E1273" s="77" t="e">
        <f t="shared" si="78"/>
        <v>#N/A</v>
      </c>
      <c r="F1273" s="81"/>
      <c r="H1273" s="57"/>
      <c r="I1273" s="56" t="e">
        <f t="shared" si="79"/>
        <v>#REF!</v>
      </c>
      <c r="J1273" s="56" t="e">
        <f>#REF!</f>
        <v>#REF!</v>
      </c>
      <c r="K1273" s="53" t="e">
        <f>IF(OR(#REF!="管理者",#REF!="サービス管理責任者"),0,#REF!)</f>
        <v>#REF!</v>
      </c>
    </row>
    <row r="1274" spans="2:11">
      <c r="B1274" s="75">
        <v>1272</v>
      </c>
      <c r="C1274" s="76" t="e">
        <f t="shared" si="76"/>
        <v>#N/A</v>
      </c>
      <c r="D1274" s="76" t="e">
        <f t="shared" si="77"/>
        <v>#N/A</v>
      </c>
      <c r="E1274" s="77" t="e">
        <f t="shared" si="78"/>
        <v>#N/A</v>
      </c>
      <c r="F1274" s="81"/>
      <c r="H1274" s="57"/>
      <c r="I1274" s="56" t="e">
        <f t="shared" si="79"/>
        <v>#REF!</v>
      </c>
      <c r="J1274" s="56" t="e">
        <f>#REF!</f>
        <v>#REF!</v>
      </c>
      <c r="K1274" s="53" t="e">
        <f>IF(OR(#REF!="管理者",#REF!="サービス管理責任者"),0,#REF!)</f>
        <v>#REF!</v>
      </c>
    </row>
    <row r="1275" spans="2:11">
      <c r="B1275" s="75">
        <v>1273</v>
      </c>
      <c r="C1275" s="76" t="e">
        <f t="shared" si="76"/>
        <v>#N/A</v>
      </c>
      <c r="D1275" s="76" t="e">
        <f t="shared" si="77"/>
        <v>#N/A</v>
      </c>
      <c r="E1275" s="77" t="e">
        <f t="shared" si="78"/>
        <v>#N/A</v>
      </c>
      <c r="F1275" s="81"/>
      <c r="H1275" s="57"/>
      <c r="I1275" s="56" t="e">
        <f t="shared" si="79"/>
        <v>#REF!</v>
      </c>
      <c r="J1275" s="56" t="e">
        <f>#REF!</f>
        <v>#REF!</v>
      </c>
      <c r="K1275" s="53" t="e">
        <f>IF(OR(#REF!="管理者",#REF!="サービス管理責任者"),0,#REF!)</f>
        <v>#REF!</v>
      </c>
    </row>
    <row r="1276" spans="2:11">
      <c r="B1276" s="75">
        <v>1274</v>
      </c>
      <c r="C1276" s="76" t="e">
        <f t="shared" si="76"/>
        <v>#N/A</v>
      </c>
      <c r="D1276" s="76" t="e">
        <f t="shared" si="77"/>
        <v>#N/A</v>
      </c>
      <c r="E1276" s="77" t="e">
        <f t="shared" si="78"/>
        <v>#N/A</v>
      </c>
      <c r="F1276" s="81"/>
      <c r="H1276" s="57"/>
      <c r="I1276" s="56" t="e">
        <f t="shared" si="79"/>
        <v>#REF!</v>
      </c>
      <c r="J1276" s="56" t="e">
        <f>#REF!</f>
        <v>#REF!</v>
      </c>
      <c r="K1276" s="53" t="e">
        <f>IF(OR(#REF!="管理者",#REF!="サービス管理責任者"),0,#REF!)</f>
        <v>#REF!</v>
      </c>
    </row>
    <row r="1277" spans="2:11">
      <c r="B1277" s="75">
        <v>1275</v>
      </c>
      <c r="C1277" s="76" t="e">
        <f t="shared" si="76"/>
        <v>#N/A</v>
      </c>
      <c r="D1277" s="76" t="e">
        <f t="shared" si="77"/>
        <v>#N/A</v>
      </c>
      <c r="E1277" s="77" t="e">
        <f t="shared" si="78"/>
        <v>#N/A</v>
      </c>
      <c r="F1277" s="81"/>
      <c r="H1277" s="57"/>
      <c r="I1277" s="56" t="e">
        <f t="shared" si="79"/>
        <v>#REF!</v>
      </c>
      <c r="J1277" s="56" t="e">
        <f>#REF!</f>
        <v>#REF!</v>
      </c>
      <c r="K1277" s="53" t="e">
        <f>IF(OR(#REF!="管理者",#REF!="サービス管理責任者"),0,#REF!)</f>
        <v>#REF!</v>
      </c>
    </row>
    <row r="1278" spans="2:11">
      <c r="B1278" s="75">
        <v>1276</v>
      </c>
      <c r="C1278" s="76" t="e">
        <f t="shared" si="76"/>
        <v>#N/A</v>
      </c>
      <c r="D1278" s="76" t="e">
        <f t="shared" si="77"/>
        <v>#N/A</v>
      </c>
      <c r="E1278" s="77" t="e">
        <f t="shared" si="78"/>
        <v>#N/A</v>
      </c>
      <c r="F1278" s="81"/>
      <c r="H1278" s="57"/>
      <c r="I1278" s="56" t="e">
        <f t="shared" si="79"/>
        <v>#REF!</v>
      </c>
      <c r="J1278" s="56" t="e">
        <f>#REF!</f>
        <v>#REF!</v>
      </c>
      <c r="K1278" s="53" t="e">
        <f>IF(OR(#REF!="管理者",#REF!="サービス管理責任者"),0,#REF!)</f>
        <v>#REF!</v>
      </c>
    </row>
    <row r="1279" spans="2:11">
      <c r="B1279" s="75">
        <v>1277</v>
      </c>
      <c r="C1279" s="76" t="e">
        <f t="shared" si="76"/>
        <v>#N/A</v>
      </c>
      <c r="D1279" s="76" t="e">
        <f t="shared" si="77"/>
        <v>#N/A</v>
      </c>
      <c r="E1279" s="77" t="e">
        <f t="shared" si="78"/>
        <v>#N/A</v>
      </c>
      <c r="F1279" s="81"/>
      <c r="H1279" s="57"/>
      <c r="I1279" s="56" t="e">
        <f t="shared" si="79"/>
        <v>#REF!</v>
      </c>
      <c r="J1279" s="56" t="e">
        <f>#REF!</f>
        <v>#REF!</v>
      </c>
      <c r="K1279" s="53" t="e">
        <f>IF(OR(#REF!="管理者",#REF!="サービス管理責任者"),0,#REF!)</f>
        <v>#REF!</v>
      </c>
    </row>
    <row r="1280" spans="2:11">
      <c r="B1280" s="75">
        <v>1278</v>
      </c>
      <c r="C1280" s="76" t="e">
        <f t="shared" si="76"/>
        <v>#N/A</v>
      </c>
      <c r="D1280" s="76" t="e">
        <f t="shared" si="77"/>
        <v>#N/A</v>
      </c>
      <c r="E1280" s="77" t="e">
        <f t="shared" si="78"/>
        <v>#N/A</v>
      </c>
      <c r="F1280" s="81"/>
      <c r="H1280" s="57"/>
      <c r="I1280" s="56" t="e">
        <f t="shared" si="79"/>
        <v>#REF!</v>
      </c>
      <c r="J1280" s="56" t="e">
        <f>#REF!</f>
        <v>#REF!</v>
      </c>
      <c r="K1280" s="53" t="e">
        <f>IF(OR(#REF!="管理者",#REF!="サービス管理責任者"),0,#REF!)</f>
        <v>#REF!</v>
      </c>
    </row>
    <row r="1281" spans="2:11">
      <c r="B1281" s="75">
        <v>1279</v>
      </c>
      <c r="C1281" s="76" t="e">
        <f t="shared" si="76"/>
        <v>#N/A</v>
      </c>
      <c r="D1281" s="76" t="e">
        <f t="shared" si="77"/>
        <v>#N/A</v>
      </c>
      <c r="E1281" s="77" t="e">
        <f t="shared" si="78"/>
        <v>#N/A</v>
      </c>
      <c r="F1281" s="81"/>
      <c r="H1281" s="57"/>
      <c r="I1281" s="56" t="e">
        <f t="shared" si="79"/>
        <v>#REF!</v>
      </c>
      <c r="J1281" s="56" t="e">
        <f>#REF!</f>
        <v>#REF!</v>
      </c>
      <c r="K1281" s="53" t="e">
        <f>IF(OR(#REF!="管理者",#REF!="サービス管理責任者"),0,#REF!)</f>
        <v>#REF!</v>
      </c>
    </row>
    <row r="1282" spans="2:11">
      <c r="B1282" s="75">
        <v>1280</v>
      </c>
      <c r="C1282" s="76" t="e">
        <f t="shared" si="76"/>
        <v>#N/A</v>
      </c>
      <c r="D1282" s="76" t="e">
        <f t="shared" si="77"/>
        <v>#N/A</v>
      </c>
      <c r="E1282" s="77" t="e">
        <f t="shared" si="78"/>
        <v>#N/A</v>
      </c>
      <c r="F1282" s="81"/>
      <c r="H1282" s="57"/>
      <c r="I1282" s="56" t="e">
        <f t="shared" si="79"/>
        <v>#REF!</v>
      </c>
      <c r="J1282" s="56" t="e">
        <f>#REF!</f>
        <v>#REF!</v>
      </c>
      <c r="K1282" s="53" t="e">
        <f>IF(OR(#REF!="管理者",#REF!="サービス管理責任者"),0,#REF!)</f>
        <v>#REF!</v>
      </c>
    </row>
    <row r="1283" spans="2:11">
      <c r="B1283" s="75">
        <v>1281</v>
      </c>
      <c r="C1283" s="76" t="e">
        <f t="shared" ref="C1283:C1346" si="80">VLOOKUP(B1283,$I:$K,2,FALSE)</f>
        <v>#N/A</v>
      </c>
      <c r="D1283" s="76" t="e">
        <f t="shared" ref="D1283:D1346" si="81">VLOOKUP(B1283,$I:$K,3,FALSE)</f>
        <v>#N/A</v>
      </c>
      <c r="E1283" s="77" t="e">
        <f t="shared" si="78"/>
        <v>#N/A</v>
      </c>
      <c r="F1283" s="81"/>
      <c r="H1283" s="57"/>
      <c r="I1283" s="56" t="e">
        <f t="shared" si="79"/>
        <v>#REF!</v>
      </c>
      <c r="J1283" s="56" t="e">
        <f>#REF!</f>
        <v>#REF!</v>
      </c>
      <c r="K1283" s="53" t="e">
        <f>IF(OR(#REF!="管理者",#REF!="サービス管理責任者"),0,#REF!)</f>
        <v>#REF!</v>
      </c>
    </row>
    <row r="1284" spans="2:11">
      <c r="B1284" s="75">
        <v>1282</v>
      </c>
      <c r="C1284" s="76" t="e">
        <f t="shared" si="80"/>
        <v>#N/A</v>
      </c>
      <c r="D1284" s="76" t="e">
        <f t="shared" si="81"/>
        <v>#N/A</v>
      </c>
      <c r="E1284" s="77" t="e">
        <f t="shared" ref="E1284:E1347" si="82">SUMIF($C:$C,C1284,$D:$D)</f>
        <v>#N/A</v>
      </c>
      <c r="F1284" s="81"/>
      <c r="H1284" s="57"/>
      <c r="I1284" s="56" t="e">
        <f t="shared" si="79"/>
        <v>#REF!</v>
      </c>
      <c r="J1284" s="56" t="e">
        <f>#REF!</f>
        <v>#REF!</v>
      </c>
      <c r="K1284" s="53" t="e">
        <f>IF(OR(#REF!="管理者",#REF!="サービス管理責任者"),0,#REF!)</f>
        <v>#REF!</v>
      </c>
    </row>
    <row r="1285" spans="2:11">
      <c r="B1285" s="75">
        <v>1283</v>
      </c>
      <c r="C1285" s="76" t="e">
        <f t="shared" si="80"/>
        <v>#N/A</v>
      </c>
      <c r="D1285" s="76" t="e">
        <f t="shared" si="81"/>
        <v>#N/A</v>
      </c>
      <c r="E1285" s="77" t="e">
        <f t="shared" si="82"/>
        <v>#N/A</v>
      </c>
      <c r="F1285" s="81"/>
      <c r="H1285" s="57"/>
      <c r="I1285" s="56" t="e">
        <f t="shared" ref="I1285:I1348" si="83">IF(J1285=0,I1284,I1284+1)</f>
        <v>#REF!</v>
      </c>
      <c r="J1285" s="56" t="e">
        <f>#REF!</f>
        <v>#REF!</v>
      </c>
      <c r="K1285" s="53" t="e">
        <f>IF(OR(#REF!="管理者",#REF!="サービス管理責任者"),0,#REF!)</f>
        <v>#REF!</v>
      </c>
    </row>
    <row r="1286" spans="2:11">
      <c r="B1286" s="75">
        <v>1284</v>
      </c>
      <c r="C1286" s="76" t="e">
        <f t="shared" si="80"/>
        <v>#N/A</v>
      </c>
      <c r="D1286" s="76" t="e">
        <f t="shared" si="81"/>
        <v>#N/A</v>
      </c>
      <c r="E1286" s="77" t="e">
        <f t="shared" si="82"/>
        <v>#N/A</v>
      </c>
      <c r="F1286" s="81"/>
      <c r="H1286" s="57"/>
      <c r="I1286" s="56" t="e">
        <f t="shared" si="83"/>
        <v>#REF!</v>
      </c>
      <c r="J1286" s="56" t="e">
        <f>#REF!</f>
        <v>#REF!</v>
      </c>
      <c r="K1286" s="53" t="e">
        <f>IF(OR(#REF!="管理者",#REF!="サービス管理責任者"),0,#REF!)</f>
        <v>#REF!</v>
      </c>
    </row>
    <row r="1287" spans="2:11">
      <c r="B1287" s="75">
        <v>1285</v>
      </c>
      <c r="C1287" s="76" t="e">
        <f t="shared" si="80"/>
        <v>#N/A</v>
      </c>
      <c r="D1287" s="76" t="e">
        <f t="shared" si="81"/>
        <v>#N/A</v>
      </c>
      <c r="E1287" s="77" t="e">
        <f t="shared" si="82"/>
        <v>#N/A</v>
      </c>
      <c r="F1287" s="81"/>
      <c r="H1287" s="57"/>
      <c r="I1287" s="56" t="e">
        <f t="shared" si="83"/>
        <v>#REF!</v>
      </c>
      <c r="J1287" s="56" t="e">
        <f>#REF!</f>
        <v>#REF!</v>
      </c>
      <c r="K1287" s="53" t="e">
        <f>IF(OR(#REF!="管理者",#REF!="サービス管理責任者"),0,#REF!)</f>
        <v>#REF!</v>
      </c>
    </row>
    <row r="1288" spans="2:11">
      <c r="B1288" s="75">
        <v>1286</v>
      </c>
      <c r="C1288" s="76" t="e">
        <f t="shared" si="80"/>
        <v>#N/A</v>
      </c>
      <c r="D1288" s="76" t="e">
        <f t="shared" si="81"/>
        <v>#N/A</v>
      </c>
      <c r="E1288" s="77" t="e">
        <f t="shared" si="82"/>
        <v>#N/A</v>
      </c>
      <c r="F1288" s="81"/>
      <c r="H1288" s="57"/>
      <c r="I1288" s="56" t="e">
        <f t="shared" si="83"/>
        <v>#REF!</v>
      </c>
      <c r="J1288" s="56" t="e">
        <f>#REF!</f>
        <v>#REF!</v>
      </c>
      <c r="K1288" s="53" t="e">
        <f>IF(OR(#REF!="管理者",#REF!="サービス管理責任者"),0,#REF!)</f>
        <v>#REF!</v>
      </c>
    </row>
    <row r="1289" spans="2:11">
      <c r="B1289" s="75">
        <v>1287</v>
      </c>
      <c r="C1289" s="76" t="e">
        <f t="shared" si="80"/>
        <v>#N/A</v>
      </c>
      <c r="D1289" s="76" t="e">
        <f t="shared" si="81"/>
        <v>#N/A</v>
      </c>
      <c r="E1289" s="77" t="e">
        <f t="shared" si="82"/>
        <v>#N/A</v>
      </c>
      <c r="F1289" s="81"/>
      <c r="H1289" s="57"/>
      <c r="I1289" s="56" t="e">
        <f t="shared" si="83"/>
        <v>#REF!</v>
      </c>
      <c r="J1289" s="56" t="e">
        <f>#REF!</f>
        <v>#REF!</v>
      </c>
      <c r="K1289" s="53" t="e">
        <f>IF(OR(#REF!="管理者",#REF!="サービス管理責任者"),0,#REF!)</f>
        <v>#REF!</v>
      </c>
    </row>
    <row r="1290" spans="2:11">
      <c r="B1290" s="75">
        <v>1288</v>
      </c>
      <c r="C1290" s="76" t="e">
        <f t="shared" si="80"/>
        <v>#N/A</v>
      </c>
      <c r="D1290" s="76" t="e">
        <f t="shared" si="81"/>
        <v>#N/A</v>
      </c>
      <c r="E1290" s="77" t="e">
        <f t="shared" si="82"/>
        <v>#N/A</v>
      </c>
      <c r="F1290" s="81"/>
      <c r="H1290" s="57"/>
      <c r="I1290" s="56" t="e">
        <f t="shared" si="83"/>
        <v>#REF!</v>
      </c>
      <c r="J1290" s="56" t="e">
        <f>#REF!</f>
        <v>#REF!</v>
      </c>
      <c r="K1290" s="53" t="e">
        <f>IF(OR(#REF!="管理者",#REF!="サービス管理責任者"),0,#REF!)</f>
        <v>#REF!</v>
      </c>
    </row>
    <row r="1291" spans="2:11">
      <c r="B1291" s="75">
        <v>1289</v>
      </c>
      <c r="C1291" s="76" t="e">
        <f t="shared" si="80"/>
        <v>#N/A</v>
      </c>
      <c r="D1291" s="76" t="e">
        <f t="shared" si="81"/>
        <v>#N/A</v>
      </c>
      <c r="E1291" s="77" t="e">
        <f t="shared" si="82"/>
        <v>#N/A</v>
      </c>
      <c r="F1291" s="81"/>
      <c r="H1291" s="57"/>
      <c r="I1291" s="56" t="e">
        <f t="shared" si="83"/>
        <v>#REF!</v>
      </c>
      <c r="J1291" s="56" t="e">
        <f>#REF!</f>
        <v>#REF!</v>
      </c>
      <c r="K1291" s="53" t="e">
        <f>IF(OR(#REF!="管理者",#REF!="サービス管理責任者"),0,#REF!)</f>
        <v>#REF!</v>
      </c>
    </row>
    <row r="1292" spans="2:11">
      <c r="B1292" s="75">
        <v>1290</v>
      </c>
      <c r="C1292" s="76" t="e">
        <f t="shared" si="80"/>
        <v>#N/A</v>
      </c>
      <c r="D1292" s="76" t="e">
        <f t="shared" si="81"/>
        <v>#N/A</v>
      </c>
      <c r="E1292" s="77" t="e">
        <f t="shared" si="82"/>
        <v>#N/A</v>
      </c>
      <c r="F1292" s="81"/>
      <c r="H1292" s="57"/>
      <c r="I1292" s="56" t="e">
        <f t="shared" si="83"/>
        <v>#REF!</v>
      </c>
      <c r="J1292" s="56" t="e">
        <f>#REF!</f>
        <v>#REF!</v>
      </c>
      <c r="K1292" s="53" t="e">
        <f>IF(OR(#REF!="管理者",#REF!="サービス管理責任者"),0,#REF!)</f>
        <v>#REF!</v>
      </c>
    </row>
    <row r="1293" spans="2:11">
      <c r="B1293" s="75">
        <v>1291</v>
      </c>
      <c r="C1293" s="76" t="e">
        <f t="shared" si="80"/>
        <v>#N/A</v>
      </c>
      <c r="D1293" s="76" t="e">
        <f t="shared" si="81"/>
        <v>#N/A</v>
      </c>
      <c r="E1293" s="77" t="e">
        <f t="shared" si="82"/>
        <v>#N/A</v>
      </c>
      <c r="F1293" s="81"/>
      <c r="H1293" s="57"/>
      <c r="I1293" s="56" t="e">
        <f t="shared" si="83"/>
        <v>#REF!</v>
      </c>
      <c r="J1293" s="56" t="e">
        <f>#REF!</f>
        <v>#REF!</v>
      </c>
      <c r="K1293" s="53" t="e">
        <f>IF(OR(#REF!="管理者",#REF!="サービス管理責任者"),0,#REF!)</f>
        <v>#REF!</v>
      </c>
    </row>
    <row r="1294" spans="2:11">
      <c r="B1294" s="75">
        <v>1292</v>
      </c>
      <c r="C1294" s="76" t="e">
        <f t="shared" si="80"/>
        <v>#N/A</v>
      </c>
      <c r="D1294" s="76" t="e">
        <f t="shared" si="81"/>
        <v>#N/A</v>
      </c>
      <c r="E1294" s="77" t="e">
        <f t="shared" si="82"/>
        <v>#N/A</v>
      </c>
      <c r="F1294" s="81"/>
      <c r="H1294" s="57"/>
      <c r="I1294" s="56" t="e">
        <f t="shared" si="83"/>
        <v>#REF!</v>
      </c>
      <c r="J1294" s="56" t="e">
        <f>#REF!</f>
        <v>#REF!</v>
      </c>
      <c r="K1294" s="53" t="e">
        <f>IF(OR(#REF!="管理者",#REF!="サービス管理責任者"),0,#REF!)</f>
        <v>#REF!</v>
      </c>
    </row>
    <row r="1295" spans="2:11">
      <c r="B1295" s="75">
        <v>1293</v>
      </c>
      <c r="C1295" s="76" t="e">
        <f t="shared" si="80"/>
        <v>#N/A</v>
      </c>
      <c r="D1295" s="76" t="e">
        <f t="shared" si="81"/>
        <v>#N/A</v>
      </c>
      <c r="E1295" s="77" t="e">
        <f t="shared" si="82"/>
        <v>#N/A</v>
      </c>
      <c r="F1295" s="81"/>
      <c r="H1295" s="57"/>
      <c r="I1295" s="56" t="e">
        <f t="shared" si="83"/>
        <v>#REF!</v>
      </c>
      <c r="J1295" s="56" t="e">
        <f>#REF!</f>
        <v>#REF!</v>
      </c>
      <c r="K1295" s="53" t="e">
        <f>IF(OR(#REF!="管理者",#REF!="サービス管理責任者"),0,#REF!)</f>
        <v>#REF!</v>
      </c>
    </row>
    <row r="1296" spans="2:11">
      <c r="B1296" s="75">
        <v>1294</v>
      </c>
      <c r="C1296" s="76" t="e">
        <f t="shared" si="80"/>
        <v>#N/A</v>
      </c>
      <c r="D1296" s="76" t="e">
        <f t="shared" si="81"/>
        <v>#N/A</v>
      </c>
      <c r="E1296" s="77" t="e">
        <f t="shared" si="82"/>
        <v>#N/A</v>
      </c>
      <c r="F1296" s="81"/>
      <c r="H1296" s="57"/>
      <c r="I1296" s="56" t="e">
        <f t="shared" si="83"/>
        <v>#REF!</v>
      </c>
      <c r="J1296" s="56" t="e">
        <f>#REF!</f>
        <v>#REF!</v>
      </c>
      <c r="K1296" s="53" t="e">
        <f>IF(OR(#REF!="管理者",#REF!="サービス管理責任者"),0,#REF!)</f>
        <v>#REF!</v>
      </c>
    </row>
    <row r="1297" spans="2:11">
      <c r="B1297" s="75">
        <v>1295</v>
      </c>
      <c r="C1297" s="76" t="e">
        <f t="shared" si="80"/>
        <v>#N/A</v>
      </c>
      <c r="D1297" s="76" t="e">
        <f t="shared" si="81"/>
        <v>#N/A</v>
      </c>
      <c r="E1297" s="77" t="e">
        <f t="shared" si="82"/>
        <v>#N/A</v>
      </c>
      <c r="F1297" s="81"/>
      <c r="H1297" s="57"/>
      <c r="I1297" s="56" t="e">
        <f t="shared" si="83"/>
        <v>#REF!</v>
      </c>
      <c r="J1297" s="56" t="e">
        <f>#REF!</f>
        <v>#REF!</v>
      </c>
      <c r="K1297" s="53" t="e">
        <f>IF(OR(#REF!="管理者",#REF!="サービス管理責任者"),0,#REF!)</f>
        <v>#REF!</v>
      </c>
    </row>
    <row r="1298" spans="2:11">
      <c r="B1298" s="75">
        <v>1296</v>
      </c>
      <c r="C1298" s="76" t="e">
        <f t="shared" si="80"/>
        <v>#N/A</v>
      </c>
      <c r="D1298" s="76" t="e">
        <f t="shared" si="81"/>
        <v>#N/A</v>
      </c>
      <c r="E1298" s="77" t="e">
        <f t="shared" si="82"/>
        <v>#N/A</v>
      </c>
      <c r="F1298" s="81"/>
      <c r="H1298" s="57"/>
      <c r="I1298" s="56" t="e">
        <f t="shared" si="83"/>
        <v>#REF!</v>
      </c>
      <c r="J1298" s="56" t="e">
        <f>#REF!</f>
        <v>#REF!</v>
      </c>
      <c r="K1298" s="53" t="e">
        <f>IF(OR(#REF!="管理者",#REF!="サービス管理責任者"),0,#REF!)</f>
        <v>#REF!</v>
      </c>
    </row>
    <row r="1299" spans="2:11">
      <c r="B1299" s="75">
        <v>1297</v>
      </c>
      <c r="C1299" s="76" t="e">
        <f t="shared" si="80"/>
        <v>#N/A</v>
      </c>
      <c r="D1299" s="76" t="e">
        <f t="shared" si="81"/>
        <v>#N/A</v>
      </c>
      <c r="E1299" s="77" t="e">
        <f t="shared" si="82"/>
        <v>#N/A</v>
      </c>
      <c r="F1299" s="81"/>
      <c r="H1299" s="57"/>
      <c r="I1299" s="56" t="e">
        <f t="shared" si="83"/>
        <v>#REF!</v>
      </c>
      <c r="J1299" s="56" t="e">
        <f>#REF!</f>
        <v>#REF!</v>
      </c>
      <c r="K1299" s="53" t="e">
        <f>IF(OR(#REF!="管理者",#REF!="サービス管理責任者"),0,#REF!)</f>
        <v>#REF!</v>
      </c>
    </row>
    <row r="1300" spans="2:11">
      <c r="B1300" s="75">
        <v>1298</v>
      </c>
      <c r="C1300" s="76" t="e">
        <f t="shared" si="80"/>
        <v>#N/A</v>
      </c>
      <c r="D1300" s="76" t="e">
        <f t="shared" si="81"/>
        <v>#N/A</v>
      </c>
      <c r="E1300" s="77" t="e">
        <f t="shared" si="82"/>
        <v>#N/A</v>
      </c>
      <c r="F1300" s="81"/>
      <c r="H1300" s="57"/>
      <c r="I1300" s="56" t="e">
        <f t="shared" si="83"/>
        <v>#REF!</v>
      </c>
      <c r="J1300" s="56" t="e">
        <f>#REF!</f>
        <v>#REF!</v>
      </c>
      <c r="K1300" s="53" t="e">
        <f>IF(OR(#REF!="管理者",#REF!="サービス管理責任者"),0,#REF!)</f>
        <v>#REF!</v>
      </c>
    </row>
    <row r="1301" spans="2:11">
      <c r="B1301" s="75">
        <v>1299</v>
      </c>
      <c r="C1301" s="76" t="e">
        <f t="shared" si="80"/>
        <v>#N/A</v>
      </c>
      <c r="D1301" s="76" t="e">
        <f t="shared" si="81"/>
        <v>#N/A</v>
      </c>
      <c r="E1301" s="77" t="e">
        <f t="shared" si="82"/>
        <v>#N/A</v>
      </c>
      <c r="F1301" s="81"/>
      <c r="H1301" s="57"/>
      <c r="I1301" s="56" t="e">
        <f t="shared" si="83"/>
        <v>#REF!</v>
      </c>
      <c r="J1301" s="56" t="e">
        <f>#REF!</f>
        <v>#REF!</v>
      </c>
      <c r="K1301" s="53" t="e">
        <f>IF(OR(#REF!="管理者",#REF!="サービス管理責任者"),0,#REF!)</f>
        <v>#REF!</v>
      </c>
    </row>
    <row r="1302" spans="2:11">
      <c r="B1302" s="75">
        <v>1300</v>
      </c>
      <c r="C1302" s="76" t="e">
        <f t="shared" si="80"/>
        <v>#N/A</v>
      </c>
      <c r="D1302" s="76" t="e">
        <f t="shared" si="81"/>
        <v>#N/A</v>
      </c>
      <c r="E1302" s="77" t="e">
        <f t="shared" si="82"/>
        <v>#N/A</v>
      </c>
      <c r="F1302" s="81"/>
      <c r="H1302" s="57"/>
      <c r="I1302" s="56" t="e">
        <f t="shared" si="83"/>
        <v>#REF!</v>
      </c>
      <c r="J1302" s="56" t="e">
        <f>#REF!</f>
        <v>#REF!</v>
      </c>
      <c r="K1302" s="53" t="e">
        <f>IF(OR(#REF!="管理者",#REF!="サービス管理責任者"),0,#REF!)</f>
        <v>#REF!</v>
      </c>
    </row>
    <row r="1303" spans="2:11">
      <c r="B1303" s="75">
        <v>1301</v>
      </c>
      <c r="C1303" s="76" t="e">
        <f t="shared" si="80"/>
        <v>#N/A</v>
      </c>
      <c r="D1303" s="76" t="e">
        <f t="shared" si="81"/>
        <v>#N/A</v>
      </c>
      <c r="E1303" s="77" t="e">
        <f t="shared" si="82"/>
        <v>#N/A</v>
      </c>
      <c r="F1303" s="81"/>
      <c r="H1303" s="57"/>
      <c r="I1303" s="56" t="e">
        <f t="shared" si="83"/>
        <v>#REF!</v>
      </c>
      <c r="J1303" s="56" t="e">
        <f>#REF!</f>
        <v>#REF!</v>
      </c>
      <c r="K1303" s="53" t="e">
        <f>IF(OR(#REF!="管理者",#REF!="サービス管理責任者"),0,#REF!)</f>
        <v>#REF!</v>
      </c>
    </row>
    <row r="1304" spans="2:11">
      <c r="B1304" s="75">
        <v>1302</v>
      </c>
      <c r="C1304" s="76" t="e">
        <f t="shared" si="80"/>
        <v>#N/A</v>
      </c>
      <c r="D1304" s="76" t="e">
        <f t="shared" si="81"/>
        <v>#N/A</v>
      </c>
      <c r="E1304" s="77" t="e">
        <f t="shared" si="82"/>
        <v>#N/A</v>
      </c>
      <c r="F1304" s="81"/>
      <c r="H1304" s="57"/>
      <c r="I1304" s="56" t="e">
        <f t="shared" si="83"/>
        <v>#REF!</v>
      </c>
      <c r="J1304" s="56" t="e">
        <f>#REF!</f>
        <v>#REF!</v>
      </c>
      <c r="K1304" s="53" t="e">
        <f>IF(OR(#REF!="管理者",#REF!="サービス管理責任者"),0,#REF!)</f>
        <v>#REF!</v>
      </c>
    </row>
    <row r="1305" spans="2:11">
      <c r="B1305" s="75">
        <v>1303</v>
      </c>
      <c r="C1305" s="76" t="e">
        <f t="shared" si="80"/>
        <v>#N/A</v>
      </c>
      <c r="D1305" s="76" t="e">
        <f t="shared" si="81"/>
        <v>#N/A</v>
      </c>
      <c r="E1305" s="77" t="e">
        <f t="shared" si="82"/>
        <v>#N/A</v>
      </c>
      <c r="F1305" s="81"/>
      <c r="H1305" s="57"/>
      <c r="I1305" s="56" t="e">
        <f t="shared" si="83"/>
        <v>#REF!</v>
      </c>
      <c r="J1305" s="56" t="e">
        <f>#REF!</f>
        <v>#REF!</v>
      </c>
      <c r="K1305" s="53" t="e">
        <f>IF(OR(#REF!="管理者",#REF!="サービス管理責任者"),0,#REF!)</f>
        <v>#REF!</v>
      </c>
    </row>
    <row r="1306" spans="2:11">
      <c r="B1306" s="75">
        <v>1304</v>
      </c>
      <c r="C1306" s="76" t="e">
        <f t="shared" si="80"/>
        <v>#N/A</v>
      </c>
      <c r="D1306" s="76" t="e">
        <f t="shared" si="81"/>
        <v>#N/A</v>
      </c>
      <c r="E1306" s="77" t="e">
        <f t="shared" si="82"/>
        <v>#N/A</v>
      </c>
      <c r="F1306" s="81"/>
      <c r="H1306" s="57"/>
      <c r="I1306" s="56" t="e">
        <f t="shared" si="83"/>
        <v>#REF!</v>
      </c>
      <c r="J1306" s="56" t="e">
        <f>#REF!</f>
        <v>#REF!</v>
      </c>
      <c r="K1306" s="53" t="e">
        <f>IF(OR(#REF!="管理者",#REF!="サービス管理責任者"),0,#REF!)</f>
        <v>#REF!</v>
      </c>
    </row>
    <row r="1307" spans="2:11">
      <c r="B1307" s="75">
        <v>1305</v>
      </c>
      <c r="C1307" s="76" t="e">
        <f t="shared" si="80"/>
        <v>#N/A</v>
      </c>
      <c r="D1307" s="76" t="e">
        <f t="shared" si="81"/>
        <v>#N/A</v>
      </c>
      <c r="E1307" s="77" t="e">
        <f t="shared" si="82"/>
        <v>#N/A</v>
      </c>
      <c r="F1307" s="81"/>
      <c r="H1307" s="57"/>
      <c r="I1307" s="56" t="e">
        <f t="shared" si="83"/>
        <v>#REF!</v>
      </c>
      <c r="J1307" s="56" t="e">
        <f>#REF!</f>
        <v>#REF!</v>
      </c>
      <c r="K1307" s="53" t="e">
        <f>IF(OR(#REF!="管理者",#REF!="サービス管理責任者"),0,#REF!)</f>
        <v>#REF!</v>
      </c>
    </row>
    <row r="1308" spans="2:11">
      <c r="B1308" s="75">
        <v>1306</v>
      </c>
      <c r="C1308" s="76" t="e">
        <f t="shared" si="80"/>
        <v>#N/A</v>
      </c>
      <c r="D1308" s="76" t="e">
        <f t="shared" si="81"/>
        <v>#N/A</v>
      </c>
      <c r="E1308" s="77" t="e">
        <f t="shared" si="82"/>
        <v>#N/A</v>
      </c>
      <c r="F1308" s="81"/>
      <c r="H1308" s="57"/>
      <c r="I1308" s="56" t="e">
        <f t="shared" si="83"/>
        <v>#REF!</v>
      </c>
      <c r="J1308" s="56" t="e">
        <f>#REF!</f>
        <v>#REF!</v>
      </c>
      <c r="K1308" s="53" t="e">
        <f>IF(OR(#REF!="管理者",#REF!="サービス管理責任者"),0,#REF!)</f>
        <v>#REF!</v>
      </c>
    </row>
    <row r="1309" spans="2:11">
      <c r="B1309" s="75">
        <v>1307</v>
      </c>
      <c r="C1309" s="76" t="e">
        <f t="shared" si="80"/>
        <v>#N/A</v>
      </c>
      <c r="D1309" s="76" t="e">
        <f t="shared" si="81"/>
        <v>#N/A</v>
      </c>
      <c r="E1309" s="77" t="e">
        <f t="shared" si="82"/>
        <v>#N/A</v>
      </c>
      <c r="F1309" s="81"/>
      <c r="H1309" s="57"/>
      <c r="I1309" s="56" t="e">
        <f t="shared" si="83"/>
        <v>#REF!</v>
      </c>
      <c r="J1309" s="56" t="e">
        <f>#REF!</f>
        <v>#REF!</v>
      </c>
      <c r="K1309" s="53" t="e">
        <f>IF(OR(#REF!="管理者",#REF!="サービス管理責任者"),0,#REF!)</f>
        <v>#REF!</v>
      </c>
    </row>
    <row r="1310" spans="2:11">
      <c r="B1310" s="75">
        <v>1308</v>
      </c>
      <c r="C1310" s="76" t="e">
        <f t="shared" si="80"/>
        <v>#N/A</v>
      </c>
      <c r="D1310" s="76" t="e">
        <f t="shared" si="81"/>
        <v>#N/A</v>
      </c>
      <c r="E1310" s="77" t="e">
        <f t="shared" si="82"/>
        <v>#N/A</v>
      </c>
      <c r="F1310" s="81"/>
      <c r="H1310" s="57"/>
      <c r="I1310" s="56" t="e">
        <f t="shared" si="83"/>
        <v>#REF!</v>
      </c>
      <c r="J1310" s="56" t="e">
        <f>#REF!</f>
        <v>#REF!</v>
      </c>
      <c r="K1310" s="53" t="e">
        <f>IF(OR(#REF!="管理者",#REF!="サービス管理責任者"),0,#REF!)</f>
        <v>#REF!</v>
      </c>
    </row>
    <row r="1311" spans="2:11">
      <c r="B1311" s="75">
        <v>1309</v>
      </c>
      <c r="C1311" s="76" t="e">
        <f t="shared" si="80"/>
        <v>#N/A</v>
      </c>
      <c r="D1311" s="76" t="e">
        <f t="shared" si="81"/>
        <v>#N/A</v>
      </c>
      <c r="E1311" s="77" t="e">
        <f t="shared" si="82"/>
        <v>#N/A</v>
      </c>
      <c r="F1311" s="81"/>
      <c r="H1311" s="57"/>
      <c r="I1311" s="56" t="e">
        <f t="shared" si="83"/>
        <v>#REF!</v>
      </c>
      <c r="J1311" s="56" t="e">
        <f>#REF!</f>
        <v>#REF!</v>
      </c>
      <c r="K1311" s="53" t="e">
        <f>IF(OR(#REF!="管理者",#REF!="サービス管理責任者"),0,#REF!)</f>
        <v>#REF!</v>
      </c>
    </row>
    <row r="1312" spans="2:11">
      <c r="B1312" s="75">
        <v>1310</v>
      </c>
      <c r="C1312" s="76" t="e">
        <f t="shared" si="80"/>
        <v>#N/A</v>
      </c>
      <c r="D1312" s="76" t="e">
        <f t="shared" si="81"/>
        <v>#N/A</v>
      </c>
      <c r="E1312" s="77" t="e">
        <f t="shared" si="82"/>
        <v>#N/A</v>
      </c>
      <c r="F1312" s="81"/>
      <c r="H1312" s="57"/>
      <c r="I1312" s="56" t="e">
        <f t="shared" si="83"/>
        <v>#REF!</v>
      </c>
      <c r="J1312" s="56" t="e">
        <f>#REF!</f>
        <v>#REF!</v>
      </c>
      <c r="K1312" s="53" t="e">
        <f>IF(OR(#REF!="管理者",#REF!="サービス管理責任者"),0,#REF!)</f>
        <v>#REF!</v>
      </c>
    </row>
    <row r="1313" spans="2:11">
      <c r="B1313" s="75">
        <v>1311</v>
      </c>
      <c r="C1313" s="76" t="e">
        <f t="shared" si="80"/>
        <v>#N/A</v>
      </c>
      <c r="D1313" s="76" t="e">
        <f t="shared" si="81"/>
        <v>#N/A</v>
      </c>
      <c r="E1313" s="77" t="e">
        <f t="shared" si="82"/>
        <v>#N/A</v>
      </c>
      <c r="F1313" s="81"/>
      <c r="H1313" s="57"/>
      <c r="I1313" s="56" t="e">
        <f t="shared" si="83"/>
        <v>#REF!</v>
      </c>
      <c r="J1313" s="56" t="e">
        <f>#REF!</f>
        <v>#REF!</v>
      </c>
      <c r="K1313" s="53" t="e">
        <f>IF(OR(#REF!="管理者",#REF!="サービス管理責任者"),0,#REF!)</f>
        <v>#REF!</v>
      </c>
    </row>
    <row r="1314" spans="2:11">
      <c r="B1314" s="75">
        <v>1312</v>
      </c>
      <c r="C1314" s="76" t="e">
        <f t="shared" si="80"/>
        <v>#N/A</v>
      </c>
      <c r="D1314" s="76" t="e">
        <f t="shared" si="81"/>
        <v>#N/A</v>
      </c>
      <c r="E1314" s="77" t="e">
        <f t="shared" si="82"/>
        <v>#N/A</v>
      </c>
      <c r="F1314" s="81"/>
      <c r="H1314" s="57"/>
      <c r="I1314" s="56" t="e">
        <f t="shared" si="83"/>
        <v>#REF!</v>
      </c>
      <c r="J1314" s="56" t="e">
        <f>#REF!</f>
        <v>#REF!</v>
      </c>
      <c r="K1314" s="53" t="e">
        <f>IF(OR(#REF!="管理者",#REF!="サービス管理責任者"),0,#REF!)</f>
        <v>#REF!</v>
      </c>
    </row>
    <row r="1315" spans="2:11">
      <c r="B1315" s="75">
        <v>1313</v>
      </c>
      <c r="C1315" s="76" t="e">
        <f t="shared" si="80"/>
        <v>#N/A</v>
      </c>
      <c r="D1315" s="76" t="e">
        <f t="shared" si="81"/>
        <v>#N/A</v>
      </c>
      <c r="E1315" s="77" t="e">
        <f t="shared" si="82"/>
        <v>#N/A</v>
      </c>
      <c r="F1315" s="81"/>
      <c r="H1315" s="57"/>
      <c r="I1315" s="56" t="e">
        <f t="shared" si="83"/>
        <v>#REF!</v>
      </c>
      <c r="J1315" s="56" t="e">
        <f>#REF!</f>
        <v>#REF!</v>
      </c>
      <c r="K1315" s="53" t="e">
        <f>IF(OR(#REF!="管理者",#REF!="サービス管理責任者"),0,#REF!)</f>
        <v>#REF!</v>
      </c>
    </row>
    <row r="1316" spans="2:11">
      <c r="B1316" s="75">
        <v>1314</v>
      </c>
      <c r="C1316" s="76" t="e">
        <f t="shared" si="80"/>
        <v>#N/A</v>
      </c>
      <c r="D1316" s="76" t="e">
        <f t="shared" si="81"/>
        <v>#N/A</v>
      </c>
      <c r="E1316" s="77" t="e">
        <f t="shared" si="82"/>
        <v>#N/A</v>
      </c>
      <c r="F1316" s="81"/>
      <c r="H1316" s="57"/>
      <c r="I1316" s="56" t="e">
        <f t="shared" si="83"/>
        <v>#REF!</v>
      </c>
      <c r="J1316" s="56" t="e">
        <f>#REF!</f>
        <v>#REF!</v>
      </c>
      <c r="K1316" s="53" t="e">
        <f>IF(OR(#REF!="管理者",#REF!="サービス管理責任者"),0,#REF!)</f>
        <v>#REF!</v>
      </c>
    </row>
    <row r="1317" spans="2:11">
      <c r="B1317" s="75">
        <v>1315</v>
      </c>
      <c r="C1317" s="76" t="e">
        <f t="shared" si="80"/>
        <v>#N/A</v>
      </c>
      <c r="D1317" s="76" t="e">
        <f t="shared" si="81"/>
        <v>#N/A</v>
      </c>
      <c r="E1317" s="77" t="e">
        <f t="shared" si="82"/>
        <v>#N/A</v>
      </c>
      <c r="F1317" s="81"/>
      <c r="H1317" s="57"/>
      <c r="I1317" s="56" t="e">
        <f t="shared" si="83"/>
        <v>#REF!</v>
      </c>
      <c r="J1317" s="56" t="e">
        <f>#REF!</f>
        <v>#REF!</v>
      </c>
      <c r="K1317" s="53" t="e">
        <f>IF(OR(#REF!="管理者",#REF!="サービス管理責任者"),0,#REF!)</f>
        <v>#REF!</v>
      </c>
    </row>
    <row r="1318" spans="2:11">
      <c r="B1318" s="75">
        <v>1316</v>
      </c>
      <c r="C1318" s="76" t="e">
        <f t="shared" si="80"/>
        <v>#N/A</v>
      </c>
      <c r="D1318" s="76" t="e">
        <f t="shared" si="81"/>
        <v>#N/A</v>
      </c>
      <c r="E1318" s="77" t="e">
        <f t="shared" si="82"/>
        <v>#N/A</v>
      </c>
      <c r="F1318" s="81"/>
      <c r="H1318" s="57"/>
      <c r="I1318" s="56" t="e">
        <f t="shared" si="83"/>
        <v>#REF!</v>
      </c>
      <c r="J1318" s="56" t="e">
        <f>#REF!</f>
        <v>#REF!</v>
      </c>
      <c r="K1318" s="53" t="e">
        <f>IF(OR(#REF!="管理者",#REF!="サービス管理責任者"),0,#REF!)</f>
        <v>#REF!</v>
      </c>
    </row>
    <row r="1319" spans="2:11">
      <c r="B1319" s="75">
        <v>1317</v>
      </c>
      <c r="C1319" s="76" t="e">
        <f t="shared" si="80"/>
        <v>#N/A</v>
      </c>
      <c r="D1319" s="76" t="e">
        <f t="shared" si="81"/>
        <v>#N/A</v>
      </c>
      <c r="E1319" s="77" t="e">
        <f t="shared" si="82"/>
        <v>#N/A</v>
      </c>
      <c r="F1319" s="81"/>
      <c r="H1319" s="57"/>
      <c r="I1319" s="56" t="e">
        <f t="shared" si="83"/>
        <v>#REF!</v>
      </c>
      <c r="J1319" s="56" t="e">
        <f>#REF!</f>
        <v>#REF!</v>
      </c>
      <c r="K1319" s="53" t="e">
        <f>IF(OR(#REF!="管理者",#REF!="サービス管理責任者"),0,#REF!)</f>
        <v>#REF!</v>
      </c>
    </row>
    <row r="1320" spans="2:11">
      <c r="B1320" s="75">
        <v>1318</v>
      </c>
      <c r="C1320" s="76" t="e">
        <f t="shared" si="80"/>
        <v>#N/A</v>
      </c>
      <c r="D1320" s="76" t="e">
        <f t="shared" si="81"/>
        <v>#N/A</v>
      </c>
      <c r="E1320" s="77" t="e">
        <f t="shared" si="82"/>
        <v>#N/A</v>
      </c>
      <c r="F1320" s="81"/>
      <c r="H1320" s="57"/>
      <c r="I1320" s="56" t="e">
        <f t="shared" si="83"/>
        <v>#REF!</v>
      </c>
      <c r="J1320" s="56" t="e">
        <f>#REF!</f>
        <v>#REF!</v>
      </c>
      <c r="K1320" s="53" t="e">
        <f>IF(OR(#REF!="管理者",#REF!="サービス管理責任者"),0,#REF!)</f>
        <v>#REF!</v>
      </c>
    </row>
    <row r="1321" spans="2:11">
      <c r="B1321" s="75">
        <v>1319</v>
      </c>
      <c r="C1321" s="76" t="e">
        <f t="shared" si="80"/>
        <v>#N/A</v>
      </c>
      <c r="D1321" s="76" t="e">
        <f t="shared" si="81"/>
        <v>#N/A</v>
      </c>
      <c r="E1321" s="77" t="e">
        <f t="shared" si="82"/>
        <v>#N/A</v>
      </c>
      <c r="F1321" s="81"/>
      <c r="H1321" s="57"/>
      <c r="I1321" s="56" t="e">
        <f t="shared" si="83"/>
        <v>#REF!</v>
      </c>
      <c r="J1321" s="56" t="e">
        <f>#REF!</f>
        <v>#REF!</v>
      </c>
      <c r="K1321" s="53" t="e">
        <f>IF(OR(#REF!="管理者",#REF!="サービス管理責任者"),0,#REF!)</f>
        <v>#REF!</v>
      </c>
    </row>
    <row r="1322" spans="2:11">
      <c r="B1322" s="75">
        <v>1320</v>
      </c>
      <c r="C1322" s="76" t="e">
        <f t="shared" si="80"/>
        <v>#N/A</v>
      </c>
      <c r="D1322" s="76" t="e">
        <f t="shared" si="81"/>
        <v>#N/A</v>
      </c>
      <c r="E1322" s="77" t="e">
        <f t="shared" si="82"/>
        <v>#N/A</v>
      </c>
      <c r="F1322" s="81"/>
      <c r="H1322" s="57"/>
      <c r="I1322" s="56" t="e">
        <f t="shared" si="83"/>
        <v>#REF!</v>
      </c>
      <c r="J1322" s="56" t="e">
        <f>#REF!</f>
        <v>#REF!</v>
      </c>
      <c r="K1322" s="53" t="e">
        <f>IF(OR(#REF!="管理者",#REF!="サービス管理責任者"),0,#REF!)</f>
        <v>#REF!</v>
      </c>
    </row>
    <row r="1323" spans="2:11">
      <c r="B1323" s="75">
        <v>1321</v>
      </c>
      <c r="C1323" s="76" t="e">
        <f t="shared" si="80"/>
        <v>#N/A</v>
      </c>
      <c r="D1323" s="76" t="e">
        <f t="shared" si="81"/>
        <v>#N/A</v>
      </c>
      <c r="E1323" s="77" t="e">
        <f t="shared" si="82"/>
        <v>#N/A</v>
      </c>
      <c r="F1323" s="81"/>
      <c r="H1323" s="57"/>
      <c r="I1323" s="56" t="e">
        <f t="shared" si="83"/>
        <v>#REF!</v>
      </c>
      <c r="J1323" s="56" t="e">
        <f>#REF!</f>
        <v>#REF!</v>
      </c>
      <c r="K1323" s="53" t="e">
        <f>IF(OR(#REF!="管理者",#REF!="サービス管理責任者"),0,#REF!)</f>
        <v>#REF!</v>
      </c>
    </row>
    <row r="1324" spans="2:11">
      <c r="B1324" s="75">
        <v>1322</v>
      </c>
      <c r="C1324" s="76" t="e">
        <f t="shared" si="80"/>
        <v>#N/A</v>
      </c>
      <c r="D1324" s="76" t="e">
        <f t="shared" si="81"/>
        <v>#N/A</v>
      </c>
      <c r="E1324" s="77" t="e">
        <f t="shared" si="82"/>
        <v>#N/A</v>
      </c>
      <c r="F1324" s="81"/>
      <c r="H1324" s="57"/>
      <c r="I1324" s="56" t="e">
        <f t="shared" si="83"/>
        <v>#REF!</v>
      </c>
      <c r="J1324" s="56" t="e">
        <f>#REF!</f>
        <v>#REF!</v>
      </c>
      <c r="K1324" s="53" t="e">
        <f>IF(OR(#REF!="管理者",#REF!="サービス管理責任者"),0,#REF!)</f>
        <v>#REF!</v>
      </c>
    </row>
    <row r="1325" spans="2:11">
      <c r="B1325" s="75">
        <v>1323</v>
      </c>
      <c r="C1325" s="76" t="e">
        <f t="shared" si="80"/>
        <v>#N/A</v>
      </c>
      <c r="D1325" s="76" t="e">
        <f t="shared" si="81"/>
        <v>#N/A</v>
      </c>
      <c r="E1325" s="77" t="e">
        <f t="shared" si="82"/>
        <v>#N/A</v>
      </c>
      <c r="F1325" s="81"/>
      <c r="H1325" s="57"/>
      <c r="I1325" s="56" t="e">
        <f t="shared" si="83"/>
        <v>#REF!</v>
      </c>
      <c r="J1325" s="56" t="e">
        <f>#REF!</f>
        <v>#REF!</v>
      </c>
      <c r="K1325" s="53" t="e">
        <f>IF(OR(#REF!="管理者",#REF!="サービス管理責任者"),0,#REF!)</f>
        <v>#REF!</v>
      </c>
    </row>
    <row r="1326" spans="2:11">
      <c r="B1326" s="75">
        <v>1324</v>
      </c>
      <c r="C1326" s="76" t="e">
        <f t="shared" si="80"/>
        <v>#N/A</v>
      </c>
      <c r="D1326" s="76" t="e">
        <f t="shared" si="81"/>
        <v>#N/A</v>
      </c>
      <c r="E1326" s="77" t="e">
        <f t="shared" si="82"/>
        <v>#N/A</v>
      </c>
      <c r="F1326" s="81"/>
      <c r="H1326" s="57"/>
      <c r="I1326" s="56" t="e">
        <f t="shared" si="83"/>
        <v>#REF!</v>
      </c>
      <c r="J1326" s="56" t="e">
        <f>#REF!</f>
        <v>#REF!</v>
      </c>
      <c r="K1326" s="53" t="e">
        <f>IF(OR(#REF!="管理者",#REF!="サービス管理責任者"),0,#REF!)</f>
        <v>#REF!</v>
      </c>
    </row>
    <row r="1327" spans="2:11">
      <c r="B1327" s="75">
        <v>1325</v>
      </c>
      <c r="C1327" s="76" t="e">
        <f t="shared" si="80"/>
        <v>#N/A</v>
      </c>
      <c r="D1327" s="76" t="e">
        <f t="shared" si="81"/>
        <v>#N/A</v>
      </c>
      <c r="E1327" s="77" t="e">
        <f t="shared" si="82"/>
        <v>#N/A</v>
      </c>
      <c r="F1327" s="81"/>
      <c r="H1327" s="57"/>
      <c r="I1327" s="56" t="e">
        <f t="shared" si="83"/>
        <v>#REF!</v>
      </c>
      <c r="J1327" s="56" t="e">
        <f>#REF!</f>
        <v>#REF!</v>
      </c>
      <c r="K1327" s="53" t="e">
        <f>IF(OR(#REF!="管理者",#REF!="サービス管理責任者"),0,#REF!)</f>
        <v>#REF!</v>
      </c>
    </row>
    <row r="1328" spans="2:11">
      <c r="B1328" s="75">
        <v>1326</v>
      </c>
      <c r="C1328" s="76" t="e">
        <f t="shared" si="80"/>
        <v>#N/A</v>
      </c>
      <c r="D1328" s="76" t="e">
        <f t="shared" si="81"/>
        <v>#N/A</v>
      </c>
      <c r="E1328" s="77" t="e">
        <f t="shared" si="82"/>
        <v>#N/A</v>
      </c>
      <c r="F1328" s="81"/>
      <c r="H1328" s="57"/>
      <c r="I1328" s="56" t="e">
        <f t="shared" si="83"/>
        <v>#REF!</v>
      </c>
      <c r="J1328" s="56" t="e">
        <f>#REF!</f>
        <v>#REF!</v>
      </c>
      <c r="K1328" s="53" t="e">
        <f>IF(OR(#REF!="管理者",#REF!="サービス管理責任者"),0,#REF!)</f>
        <v>#REF!</v>
      </c>
    </row>
    <row r="1329" spans="2:11">
      <c r="B1329" s="75">
        <v>1327</v>
      </c>
      <c r="C1329" s="76" t="e">
        <f t="shared" si="80"/>
        <v>#N/A</v>
      </c>
      <c r="D1329" s="76" t="e">
        <f t="shared" si="81"/>
        <v>#N/A</v>
      </c>
      <c r="E1329" s="77" t="e">
        <f t="shared" si="82"/>
        <v>#N/A</v>
      </c>
      <c r="F1329" s="81"/>
      <c r="H1329" s="57"/>
      <c r="I1329" s="56" t="e">
        <f t="shared" si="83"/>
        <v>#REF!</v>
      </c>
      <c r="J1329" s="56" t="e">
        <f>#REF!</f>
        <v>#REF!</v>
      </c>
      <c r="K1329" s="53" t="e">
        <f>IF(OR(#REF!="管理者",#REF!="サービス管理責任者"),0,#REF!)</f>
        <v>#REF!</v>
      </c>
    </row>
    <row r="1330" spans="2:11">
      <c r="B1330" s="75">
        <v>1328</v>
      </c>
      <c r="C1330" s="76" t="e">
        <f t="shared" si="80"/>
        <v>#N/A</v>
      </c>
      <c r="D1330" s="76" t="e">
        <f t="shared" si="81"/>
        <v>#N/A</v>
      </c>
      <c r="E1330" s="77" t="e">
        <f t="shared" si="82"/>
        <v>#N/A</v>
      </c>
      <c r="F1330" s="81"/>
      <c r="H1330" s="57"/>
      <c r="I1330" s="56" t="e">
        <f t="shared" si="83"/>
        <v>#REF!</v>
      </c>
      <c r="J1330" s="56" t="e">
        <f>#REF!</f>
        <v>#REF!</v>
      </c>
      <c r="K1330" s="53" t="e">
        <f>IF(OR(#REF!="管理者",#REF!="サービス管理責任者"),0,#REF!)</f>
        <v>#REF!</v>
      </c>
    </row>
    <row r="1331" spans="2:11">
      <c r="B1331" s="75">
        <v>1329</v>
      </c>
      <c r="C1331" s="76" t="e">
        <f t="shared" si="80"/>
        <v>#N/A</v>
      </c>
      <c r="D1331" s="76" t="e">
        <f t="shared" si="81"/>
        <v>#N/A</v>
      </c>
      <c r="E1331" s="77" t="e">
        <f t="shared" si="82"/>
        <v>#N/A</v>
      </c>
      <c r="F1331" s="81"/>
      <c r="H1331" s="57"/>
      <c r="I1331" s="56" t="e">
        <f t="shared" si="83"/>
        <v>#REF!</v>
      </c>
      <c r="J1331" s="56" t="e">
        <f>#REF!</f>
        <v>#REF!</v>
      </c>
      <c r="K1331" s="53" t="e">
        <f>IF(OR(#REF!="管理者",#REF!="サービス管理責任者"),0,#REF!)</f>
        <v>#REF!</v>
      </c>
    </row>
    <row r="1332" spans="2:11">
      <c r="B1332" s="75">
        <v>1330</v>
      </c>
      <c r="C1332" s="76" t="e">
        <f t="shared" si="80"/>
        <v>#N/A</v>
      </c>
      <c r="D1332" s="76" t="e">
        <f t="shared" si="81"/>
        <v>#N/A</v>
      </c>
      <c r="E1332" s="77" t="e">
        <f t="shared" si="82"/>
        <v>#N/A</v>
      </c>
      <c r="F1332" s="81"/>
      <c r="H1332" s="57"/>
      <c r="I1332" s="56" t="e">
        <f t="shared" si="83"/>
        <v>#REF!</v>
      </c>
      <c r="J1332" s="56" t="e">
        <f>#REF!</f>
        <v>#REF!</v>
      </c>
      <c r="K1332" s="53" t="e">
        <f>IF(OR(#REF!="管理者",#REF!="サービス管理責任者"),0,#REF!)</f>
        <v>#REF!</v>
      </c>
    </row>
    <row r="1333" spans="2:11">
      <c r="B1333" s="75">
        <v>1331</v>
      </c>
      <c r="C1333" s="76" t="e">
        <f t="shared" si="80"/>
        <v>#N/A</v>
      </c>
      <c r="D1333" s="76" t="e">
        <f t="shared" si="81"/>
        <v>#N/A</v>
      </c>
      <c r="E1333" s="77" t="e">
        <f t="shared" si="82"/>
        <v>#N/A</v>
      </c>
      <c r="F1333" s="81"/>
      <c r="H1333" s="57"/>
      <c r="I1333" s="56" t="e">
        <f t="shared" si="83"/>
        <v>#REF!</v>
      </c>
      <c r="J1333" s="56" t="e">
        <f>#REF!</f>
        <v>#REF!</v>
      </c>
      <c r="K1333" s="53" t="e">
        <f>IF(OR(#REF!="管理者",#REF!="サービス管理責任者"),0,#REF!)</f>
        <v>#REF!</v>
      </c>
    </row>
    <row r="1334" spans="2:11">
      <c r="B1334" s="75">
        <v>1332</v>
      </c>
      <c r="C1334" s="76" t="e">
        <f t="shared" si="80"/>
        <v>#N/A</v>
      </c>
      <c r="D1334" s="76" t="e">
        <f t="shared" si="81"/>
        <v>#N/A</v>
      </c>
      <c r="E1334" s="77" t="e">
        <f t="shared" si="82"/>
        <v>#N/A</v>
      </c>
      <c r="F1334" s="81"/>
      <c r="H1334" s="57"/>
      <c r="I1334" s="56" t="e">
        <f t="shared" si="83"/>
        <v>#REF!</v>
      </c>
      <c r="J1334" s="56" t="e">
        <f>#REF!</f>
        <v>#REF!</v>
      </c>
      <c r="K1334" s="53" t="e">
        <f>IF(OR(#REF!="管理者",#REF!="サービス管理責任者"),0,#REF!)</f>
        <v>#REF!</v>
      </c>
    </row>
    <row r="1335" spans="2:11">
      <c r="B1335" s="75">
        <v>1333</v>
      </c>
      <c r="C1335" s="76" t="e">
        <f t="shared" si="80"/>
        <v>#N/A</v>
      </c>
      <c r="D1335" s="76" t="e">
        <f t="shared" si="81"/>
        <v>#N/A</v>
      </c>
      <c r="E1335" s="77" t="e">
        <f t="shared" si="82"/>
        <v>#N/A</v>
      </c>
      <c r="F1335" s="81"/>
      <c r="H1335" s="57"/>
      <c r="I1335" s="56" t="e">
        <f t="shared" si="83"/>
        <v>#REF!</v>
      </c>
      <c r="J1335" s="56" t="e">
        <f>#REF!</f>
        <v>#REF!</v>
      </c>
      <c r="K1335" s="53" t="e">
        <f>IF(OR(#REF!="管理者",#REF!="サービス管理責任者"),0,#REF!)</f>
        <v>#REF!</v>
      </c>
    </row>
    <row r="1336" spans="2:11">
      <c r="B1336" s="75">
        <v>1334</v>
      </c>
      <c r="C1336" s="76" t="e">
        <f t="shared" si="80"/>
        <v>#N/A</v>
      </c>
      <c r="D1336" s="76" t="e">
        <f t="shared" si="81"/>
        <v>#N/A</v>
      </c>
      <c r="E1336" s="77" t="e">
        <f t="shared" si="82"/>
        <v>#N/A</v>
      </c>
      <c r="F1336" s="81"/>
      <c r="H1336" s="57"/>
      <c r="I1336" s="56" t="e">
        <f t="shared" si="83"/>
        <v>#REF!</v>
      </c>
      <c r="J1336" s="56" t="e">
        <f>#REF!</f>
        <v>#REF!</v>
      </c>
      <c r="K1336" s="53" t="e">
        <f>IF(OR(#REF!="管理者",#REF!="サービス管理責任者"),0,#REF!)</f>
        <v>#REF!</v>
      </c>
    </row>
    <row r="1337" spans="2:11">
      <c r="B1337" s="75">
        <v>1335</v>
      </c>
      <c r="C1337" s="76" t="e">
        <f t="shared" si="80"/>
        <v>#N/A</v>
      </c>
      <c r="D1337" s="76" t="e">
        <f t="shared" si="81"/>
        <v>#N/A</v>
      </c>
      <c r="E1337" s="77" t="e">
        <f t="shared" si="82"/>
        <v>#N/A</v>
      </c>
      <c r="F1337" s="81"/>
      <c r="H1337" s="57"/>
      <c r="I1337" s="56" t="e">
        <f t="shared" si="83"/>
        <v>#REF!</v>
      </c>
      <c r="J1337" s="56" t="e">
        <f>#REF!</f>
        <v>#REF!</v>
      </c>
      <c r="K1337" s="53" t="e">
        <f>IF(OR(#REF!="管理者",#REF!="サービス管理責任者"),0,#REF!)</f>
        <v>#REF!</v>
      </c>
    </row>
    <row r="1338" spans="2:11">
      <c r="B1338" s="75">
        <v>1336</v>
      </c>
      <c r="C1338" s="76" t="e">
        <f t="shared" si="80"/>
        <v>#N/A</v>
      </c>
      <c r="D1338" s="76" t="e">
        <f t="shared" si="81"/>
        <v>#N/A</v>
      </c>
      <c r="E1338" s="77" t="e">
        <f t="shared" si="82"/>
        <v>#N/A</v>
      </c>
      <c r="F1338" s="81"/>
      <c r="H1338" s="57"/>
      <c r="I1338" s="56" t="e">
        <f t="shared" si="83"/>
        <v>#REF!</v>
      </c>
      <c r="J1338" s="56" t="e">
        <f>#REF!</f>
        <v>#REF!</v>
      </c>
      <c r="K1338" s="53" t="e">
        <f>IF(OR(#REF!="管理者",#REF!="サービス管理責任者"),0,#REF!)</f>
        <v>#REF!</v>
      </c>
    </row>
    <row r="1339" spans="2:11">
      <c r="B1339" s="75">
        <v>1337</v>
      </c>
      <c r="C1339" s="76" t="e">
        <f t="shared" si="80"/>
        <v>#N/A</v>
      </c>
      <c r="D1339" s="76" t="e">
        <f t="shared" si="81"/>
        <v>#N/A</v>
      </c>
      <c r="E1339" s="77" t="e">
        <f t="shared" si="82"/>
        <v>#N/A</v>
      </c>
      <c r="F1339" s="81"/>
      <c r="H1339" s="57"/>
      <c r="I1339" s="56" t="e">
        <f t="shared" si="83"/>
        <v>#REF!</v>
      </c>
      <c r="J1339" s="56" t="e">
        <f>#REF!</f>
        <v>#REF!</v>
      </c>
      <c r="K1339" s="53" t="e">
        <f>IF(OR(#REF!="管理者",#REF!="サービス管理責任者"),0,#REF!)</f>
        <v>#REF!</v>
      </c>
    </row>
    <row r="1340" spans="2:11">
      <c r="B1340" s="75">
        <v>1338</v>
      </c>
      <c r="C1340" s="76" t="e">
        <f t="shared" si="80"/>
        <v>#N/A</v>
      </c>
      <c r="D1340" s="76" t="e">
        <f t="shared" si="81"/>
        <v>#N/A</v>
      </c>
      <c r="E1340" s="77" t="e">
        <f t="shared" si="82"/>
        <v>#N/A</v>
      </c>
      <c r="F1340" s="81"/>
      <c r="H1340" s="57"/>
      <c r="I1340" s="56" t="e">
        <f t="shared" si="83"/>
        <v>#REF!</v>
      </c>
      <c r="J1340" s="56" t="e">
        <f>#REF!</f>
        <v>#REF!</v>
      </c>
      <c r="K1340" s="53" t="e">
        <f>IF(OR(#REF!="管理者",#REF!="サービス管理責任者"),0,#REF!)</f>
        <v>#REF!</v>
      </c>
    </row>
    <row r="1341" spans="2:11">
      <c r="B1341" s="75">
        <v>1339</v>
      </c>
      <c r="C1341" s="76" t="e">
        <f t="shared" si="80"/>
        <v>#N/A</v>
      </c>
      <c r="D1341" s="76" t="e">
        <f t="shared" si="81"/>
        <v>#N/A</v>
      </c>
      <c r="E1341" s="77" t="e">
        <f t="shared" si="82"/>
        <v>#N/A</v>
      </c>
      <c r="F1341" s="81"/>
      <c r="H1341" s="57"/>
      <c r="I1341" s="56" t="e">
        <f t="shared" si="83"/>
        <v>#REF!</v>
      </c>
      <c r="J1341" s="56" t="e">
        <f>#REF!</f>
        <v>#REF!</v>
      </c>
      <c r="K1341" s="53" t="e">
        <f>IF(OR(#REF!="管理者",#REF!="サービス管理責任者"),0,#REF!)</f>
        <v>#REF!</v>
      </c>
    </row>
    <row r="1342" spans="2:11">
      <c r="B1342" s="75">
        <v>1340</v>
      </c>
      <c r="C1342" s="76" t="e">
        <f t="shared" si="80"/>
        <v>#N/A</v>
      </c>
      <c r="D1342" s="76" t="e">
        <f t="shared" si="81"/>
        <v>#N/A</v>
      </c>
      <c r="E1342" s="77" t="e">
        <f t="shared" si="82"/>
        <v>#N/A</v>
      </c>
      <c r="F1342" s="81"/>
      <c r="H1342" s="57"/>
      <c r="I1342" s="56" t="e">
        <f t="shared" si="83"/>
        <v>#REF!</v>
      </c>
      <c r="J1342" s="56" t="e">
        <f>#REF!</f>
        <v>#REF!</v>
      </c>
      <c r="K1342" s="53" t="e">
        <f>IF(OR(#REF!="管理者",#REF!="サービス管理責任者"),0,#REF!)</f>
        <v>#REF!</v>
      </c>
    </row>
    <row r="1343" spans="2:11">
      <c r="B1343" s="75">
        <v>1341</v>
      </c>
      <c r="C1343" s="76" t="e">
        <f t="shared" si="80"/>
        <v>#N/A</v>
      </c>
      <c r="D1343" s="76" t="e">
        <f t="shared" si="81"/>
        <v>#N/A</v>
      </c>
      <c r="E1343" s="77" t="e">
        <f t="shared" si="82"/>
        <v>#N/A</v>
      </c>
      <c r="F1343" s="81"/>
      <c r="H1343" s="57"/>
      <c r="I1343" s="56" t="e">
        <f t="shared" si="83"/>
        <v>#REF!</v>
      </c>
      <c r="J1343" s="56" t="e">
        <f>#REF!</f>
        <v>#REF!</v>
      </c>
      <c r="K1343" s="53" t="e">
        <f>IF(OR(#REF!="管理者",#REF!="サービス管理責任者"),0,#REF!)</f>
        <v>#REF!</v>
      </c>
    </row>
    <row r="1344" spans="2:11">
      <c r="B1344" s="75">
        <v>1342</v>
      </c>
      <c r="C1344" s="76" t="e">
        <f t="shared" si="80"/>
        <v>#N/A</v>
      </c>
      <c r="D1344" s="76" t="e">
        <f t="shared" si="81"/>
        <v>#N/A</v>
      </c>
      <c r="E1344" s="77" t="e">
        <f t="shared" si="82"/>
        <v>#N/A</v>
      </c>
      <c r="F1344" s="81"/>
      <c r="H1344" s="57"/>
      <c r="I1344" s="56" t="e">
        <f t="shared" si="83"/>
        <v>#REF!</v>
      </c>
      <c r="J1344" s="56" t="e">
        <f>#REF!</f>
        <v>#REF!</v>
      </c>
      <c r="K1344" s="53" t="e">
        <f>IF(OR(#REF!="管理者",#REF!="サービス管理責任者"),0,#REF!)</f>
        <v>#REF!</v>
      </c>
    </row>
    <row r="1345" spans="2:11">
      <c r="B1345" s="75">
        <v>1343</v>
      </c>
      <c r="C1345" s="76" t="e">
        <f t="shared" si="80"/>
        <v>#N/A</v>
      </c>
      <c r="D1345" s="76" t="e">
        <f t="shared" si="81"/>
        <v>#N/A</v>
      </c>
      <c r="E1345" s="77" t="e">
        <f t="shared" si="82"/>
        <v>#N/A</v>
      </c>
      <c r="F1345" s="81"/>
      <c r="H1345" s="57"/>
      <c r="I1345" s="56" t="e">
        <f t="shared" si="83"/>
        <v>#REF!</v>
      </c>
      <c r="J1345" s="56" t="e">
        <f>#REF!</f>
        <v>#REF!</v>
      </c>
      <c r="K1345" s="53" t="e">
        <f>IF(OR(#REF!="管理者",#REF!="サービス管理責任者"),0,#REF!)</f>
        <v>#REF!</v>
      </c>
    </row>
    <row r="1346" spans="2:11">
      <c r="B1346" s="75">
        <v>1344</v>
      </c>
      <c r="C1346" s="76" t="e">
        <f t="shared" si="80"/>
        <v>#N/A</v>
      </c>
      <c r="D1346" s="76" t="e">
        <f t="shared" si="81"/>
        <v>#N/A</v>
      </c>
      <c r="E1346" s="77" t="e">
        <f t="shared" si="82"/>
        <v>#N/A</v>
      </c>
      <c r="F1346" s="81"/>
      <c r="H1346" s="57"/>
      <c r="I1346" s="56" t="e">
        <f t="shared" si="83"/>
        <v>#REF!</v>
      </c>
      <c r="J1346" s="56" t="e">
        <f>#REF!</f>
        <v>#REF!</v>
      </c>
      <c r="K1346" s="53" t="e">
        <f>IF(OR(#REF!="管理者",#REF!="サービス管理責任者"),0,#REF!)</f>
        <v>#REF!</v>
      </c>
    </row>
    <row r="1347" spans="2:11">
      <c r="B1347" s="75">
        <v>1345</v>
      </c>
      <c r="C1347" s="76" t="e">
        <f t="shared" ref="C1347:C1410" si="84">VLOOKUP(B1347,$I:$K,2,FALSE)</f>
        <v>#N/A</v>
      </c>
      <c r="D1347" s="76" t="e">
        <f t="shared" ref="D1347:D1410" si="85">VLOOKUP(B1347,$I:$K,3,FALSE)</f>
        <v>#N/A</v>
      </c>
      <c r="E1347" s="77" t="e">
        <f t="shared" si="82"/>
        <v>#N/A</v>
      </c>
      <c r="F1347" s="81"/>
      <c r="H1347" s="57"/>
      <c r="I1347" s="56" t="e">
        <f t="shared" si="83"/>
        <v>#REF!</v>
      </c>
      <c r="J1347" s="56" t="e">
        <f>#REF!</f>
        <v>#REF!</v>
      </c>
      <c r="K1347" s="53" t="e">
        <f>IF(OR(#REF!="管理者",#REF!="サービス管理責任者"),0,#REF!)</f>
        <v>#REF!</v>
      </c>
    </row>
    <row r="1348" spans="2:11">
      <c r="B1348" s="75">
        <v>1346</v>
      </c>
      <c r="C1348" s="76" t="e">
        <f t="shared" si="84"/>
        <v>#N/A</v>
      </c>
      <c r="D1348" s="76" t="e">
        <f t="shared" si="85"/>
        <v>#N/A</v>
      </c>
      <c r="E1348" s="77" t="e">
        <f t="shared" ref="E1348:E1411" si="86">SUMIF($C:$C,C1348,$D:$D)</f>
        <v>#N/A</v>
      </c>
      <c r="F1348" s="81"/>
      <c r="H1348" s="57"/>
      <c r="I1348" s="56" t="e">
        <f t="shared" si="83"/>
        <v>#REF!</v>
      </c>
      <c r="J1348" s="56" t="e">
        <f>#REF!</f>
        <v>#REF!</v>
      </c>
      <c r="K1348" s="53" t="e">
        <f>IF(OR(#REF!="管理者",#REF!="サービス管理責任者"),0,#REF!)</f>
        <v>#REF!</v>
      </c>
    </row>
    <row r="1349" spans="2:11">
      <c r="B1349" s="75">
        <v>1347</v>
      </c>
      <c r="C1349" s="76" t="e">
        <f t="shared" si="84"/>
        <v>#N/A</v>
      </c>
      <c r="D1349" s="76" t="e">
        <f t="shared" si="85"/>
        <v>#N/A</v>
      </c>
      <c r="E1349" s="77" t="e">
        <f t="shared" si="86"/>
        <v>#N/A</v>
      </c>
      <c r="F1349" s="81"/>
      <c r="H1349" s="57"/>
      <c r="I1349" s="56" t="e">
        <f t="shared" ref="I1349:I1412" si="87">IF(J1349=0,I1348,I1348+1)</f>
        <v>#REF!</v>
      </c>
      <c r="J1349" s="56" t="e">
        <f>#REF!</f>
        <v>#REF!</v>
      </c>
      <c r="K1349" s="53" t="e">
        <f>IF(OR(#REF!="管理者",#REF!="サービス管理責任者"),0,#REF!)</f>
        <v>#REF!</v>
      </c>
    </row>
    <row r="1350" spans="2:11">
      <c r="B1350" s="75">
        <v>1348</v>
      </c>
      <c r="C1350" s="76" t="e">
        <f t="shared" si="84"/>
        <v>#N/A</v>
      </c>
      <c r="D1350" s="76" t="e">
        <f t="shared" si="85"/>
        <v>#N/A</v>
      </c>
      <c r="E1350" s="77" t="e">
        <f t="shared" si="86"/>
        <v>#N/A</v>
      </c>
      <c r="F1350" s="81"/>
      <c r="H1350" s="57"/>
      <c r="I1350" s="56" t="e">
        <f t="shared" si="87"/>
        <v>#REF!</v>
      </c>
      <c r="J1350" s="56" t="e">
        <f>#REF!</f>
        <v>#REF!</v>
      </c>
      <c r="K1350" s="53" t="e">
        <f>IF(OR(#REF!="管理者",#REF!="サービス管理責任者"),0,#REF!)</f>
        <v>#REF!</v>
      </c>
    </row>
    <row r="1351" spans="2:11">
      <c r="B1351" s="75">
        <v>1349</v>
      </c>
      <c r="C1351" s="76" t="e">
        <f t="shared" si="84"/>
        <v>#N/A</v>
      </c>
      <c r="D1351" s="76" t="e">
        <f t="shared" si="85"/>
        <v>#N/A</v>
      </c>
      <c r="E1351" s="77" t="e">
        <f t="shared" si="86"/>
        <v>#N/A</v>
      </c>
      <c r="F1351" s="81"/>
      <c r="H1351" s="57"/>
      <c r="I1351" s="56" t="e">
        <f t="shared" si="87"/>
        <v>#REF!</v>
      </c>
      <c r="J1351" s="56" t="e">
        <f>#REF!</f>
        <v>#REF!</v>
      </c>
      <c r="K1351" s="53" t="e">
        <f>IF(OR(#REF!="管理者",#REF!="サービス管理責任者"),0,#REF!)</f>
        <v>#REF!</v>
      </c>
    </row>
    <row r="1352" spans="2:11">
      <c r="B1352" s="75">
        <v>1350</v>
      </c>
      <c r="C1352" s="76" t="e">
        <f t="shared" si="84"/>
        <v>#N/A</v>
      </c>
      <c r="D1352" s="76" t="e">
        <f t="shared" si="85"/>
        <v>#N/A</v>
      </c>
      <c r="E1352" s="77" t="e">
        <f t="shared" si="86"/>
        <v>#N/A</v>
      </c>
      <c r="F1352" s="81"/>
      <c r="H1352" s="57"/>
      <c r="I1352" s="56" t="e">
        <f t="shared" si="87"/>
        <v>#REF!</v>
      </c>
      <c r="J1352" s="56" t="e">
        <f>#REF!</f>
        <v>#REF!</v>
      </c>
      <c r="K1352" s="53" t="e">
        <f>IF(OR(#REF!="管理者",#REF!="サービス管理責任者"),0,#REF!)</f>
        <v>#REF!</v>
      </c>
    </row>
    <row r="1353" spans="2:11">
      <c r="B1353" s="75">
        <v>1351</v>
      </c>
      <c r="C1353" s="76" t="e">
        <f t="shared" si="84"/>
        <v>#N/A</v>
      </c>
      <c r="D1353" s="76" t="e">
        <f t="shared" si="85"/>
        <v>#N/A</v>
      </c>
      <c r="E1353" s="77" t="e">
        <f t="shared" si="86"/>
        <v>#N/A</v>
      </c>
      <c r="F1353" s="81"/>
      <c r="H1353" s="57"/>
      <c r="I1353" s="56" t="e">
        <f t="shared" si="87"/>
        <v>#REF!</v>
      </c>
      <c r="J1353" s="56" t="e">
        <f>#REF!</f>
        <v>#REF!</v>
      </c>
      <c r="K1353" s="53" t="e">
        <f>IF(OR(#REF!="管理者",#REF!="サービス管理責任者"),0,#REF!)</f>
        <v>#REF!</v>
      </c>
    </row>
    <row r="1354" spans="2:11">
      <c r="B1354" s="75">
        <v>1352</v>
      </c>
      <c r="C1354" s="76" t="e">
        <f t="shared" si="84"/>
        <v>#N/A</v>
      </c>
      <c r="D1354" s="76" t="e">
        <f t="shared" si="85"/>
        <v>#N/A</v>
      </c>
      <c r="E1354" s="77" t="e">
        <f t="shared" si="86"/>
        <v>#N/A</v>
      </c>
      <c r="F1354" s="81"/>
      <c r="H1354" s="57"/>
      <c r="I1354" s="56" t="e">
        <f t="shared" si="87"/>
        <v>#REF!</v>
      </c>
      <c r="J1354" s="56" t="e">
        <f>#REF!</f>
        <v>#REF!</v>
      </c>
      <c r="K1354" s="53" t="e">
        <f>IF(OR(#REF!="管理者",#REF!="サービス管理責任者"),0,#REF!)</f>
        <v>#REF!</v>
      </c>
    </row>
    <row r="1355" spans="2:11">
      <c r="B1355" s="75">
        <v>1353</v>
      </c>
      <c r="C1355" s="76" t="e">
        <f t="shared" si="84"/>
        <v>#N/A</v>
      </c>
      <c r="D1355" s="76" t="e">
        <f t="shared" si="85"/>
        <v>#N/A</v>
      </c>
      <c r="E1355" s="77" t="e">
        <f t="shared" si="86"/>
        <v>#N/A</v>
      </c>
      <c r="F1355" s="81"/>
      <c r="H1355" s="57"/>
      <c r="I1355" s="56" t="e">
        <f t="shared" si="87"/>
        <v>#REF!</v>
      </c>
      <c r="J1355" s="56" t="e">
        <f>#REF!</f>
        <v>#REF!</v>
      </c>
      <c r="K1355" s="53" t="e">
        <f>IF(OR(#REF!="管理者",#REF!="サービス管理責任者"),0,#REF!)</f>
        <v>#REF!</v>
      </c>
    </row>
    <row r="1356" spans="2:11">
      <c r="B1356" s="75">
        <v>1354</v>
      </c>
      <c r="C1356" s="76" t="e">
        <f t="shared" si="84"/>
        <v>#N/A</v>
      </c>
      <c r="D1356" s="76" t="e">
        <f t="shared" si="85"/>
        <v>#N/A</v>
      </c>
      <c r="E1356" s="77" t="e">
        <f t="shared" si="86"/>
        <v>#N/A</v>
      </c>
      <c r="F1356" s="81"/>
      <c r="H1356" s="57"/>
      <c r="I1356" s="56" t="e">
        <f t="shared" si="87"/>
        <v>#REF!</v>
      </c>
      <c r="J1356" s="56" t="e">
        <f>#REF!</f>
        <v>#REF!</v>
      </c>
      <c r="K1356" s="53" t="e">
        <f>IF(OR(#REF!="管理者",#REF!="サービス管理責任者"),0,#REF!)</f>
        <v>#REF!</v>
      </c>
    </row>
    <row r="1357" spans="2:11">
      <c r="B1357" s="75">
        <v>1355</v>
      </c>
      <c r="C1357" s="76" t="e">
        <f t="shared" si="84"/>
        <v>#N/A</v>
      </c>
      <c r="D1357" s="76" t="e">
        <f t="shared" si="85"/>
        <v>#N/A</v>
      </c>
      <c r="E1357" s="77" t="e">
        <f t="shared" si="86"/>
        <v>#N/A</v>
      </c>
      <c r="F1357" s="81"/>
      <c r="H1357" s="57"/>
      <c r="I1357" s="56" t="e">
        <f t="shared" si="87"/>
        <v>#REF!</v>
      </c>
      <c r="J1357" s="56" t="e">
        <f>#REF!</f>
        <v>#REF!</v>
      </c>
      <c r="K1357" s="53" t="e">
        <f>IF(OR(#REF!="管理者",#REF!="サービス管理責任者"),0,#REF!)</f>
        <v>#REF!</v>
      </c>
    </row>
    <row r="1358" spans="2:11">
      <c r="B1358" s="75">
        <v>1356</v>
      </c>
      <c r="C1358" s="76" t="e">
        <f t="shared" si="84"/>
        <v>#N/A</v>
      </c>
      <c r="D1358" s="76" t="e">
        <f t="shared" si="85"/>
        <v>#N/A</v>
      </c>
      <c r="E1358" s="77" t="e">
        <f t="shared" si="86"/>
        <v>#N/A</v>
      </c>
      <c r="F1358" s="81"/>
      <c r="H1358" s="57"/>
      <c r="I1358" s="56" t="e">
        <f t="shared" si="87"/>
        <v>#REF!</v>
      </c>
      <c r="J1358" s="56" t="e">
        <f>#REF!</f>
        <v>#REF!</v>
      </c>
      <c r="K1358" s="53" t="e">
        <f>IF(OR(#REF!="管理者",#REF!="サービス管理責任者"),0,#REF!)</f>
        <v>#REF!</v>
      </c>
    </row>
    <row r="1359" spans="2:11">
      <c r="B1359" s="75">
        <v>1357</v>
      </c>
      <c r="C1359" s="76" t="e">
        <f t="shared" si="84"/>
        <v>#N/A</v>
      </c>
      <c r="D1359" s="76" t="e">
        <f t="shared" si="85"/>
        <v>#N/A</v>
      </c>
      <c r="E1359" s="77" t="e">
        <f t="shared" si="86"/>
        <v>#N/A</v>
      </c>
      <c r="F1359" s="81"/>
      <c r="H1359" s="57"/>
      <c r="I1359" s="56" t="e">
        <f t="shared" si="87"/>
        <v>#REF!</v>
      </c>
      <c r="J1359" s="56" t="e">
        <f>#REF!</f>
        <v>#REF!</v>
      </c>
      <c r="K1359" s="53" t="e">
        <f>IF(OR(#REF!="管理者",#REF!="サービス管理責任者"),0,#REF!)</f>
        <v>#REF!</v>
      </c>
    </row>
    <row r="1360" spans="2:11">
      <c r="B1360" s="75">
        <v>1358</v>
      </c>
      <c r="C1360" s="76" t="e">
        <f t="shared" si="84"/>
        <v>#N/A</v>
      </c>
      <c r="D1360" s="76" t="e">
        <f t="shared" si="85"/>
        <v>#N/A</v>
      </c>
      <c r="E1360" s="77" t="e">
        <f t="shared" si="86"/>
        <v>#N/A</v>
      </c>
      <c r="F1360" s="81"/>
      <c r="H1360" s="57"/>
      <c r="I1360" s="56" t="e">
        <f t="shared" si="87"/>
        <v>#REF!</v>
      </c>
      <c r="J1360" s="56" t="e">
        <f>#REF!</f>
        <v>#REF!</v>
      </c>
      <c r="K1360" s="53" t="e">
        <f>IF(OR(#REF!="管理者",#REF!="サービス管理責任者"),0,#REF!)</f>
        <v>#REF!</v>
      </c>
    </row>
    <row r="1361" spans="2:11">
      <c r="B1361" s="75">
        <v>1359</v>
      </c>
      <c r="C1361" s="76" t="e">
        <f t="shared" si="84"/>
        <v>#N/A</v>
      </c>
      <c r="D1361" s="76" t="e">
        <f t="shared" si="85"/>
        <v>#N/A</v>
      </c>
      <c r="E1361" s="77" t="e">
        <f t="shared" si="86"/>
        <v>#N/A</v>
      </c>
      <c r="F1361" s="81"/>
      <c r="H1361" s="57"/>
      <c r="I1361" s="56" t="e">
        <f t="shared" si="87"/>
        <v>#REF!</v>
      </c>
      <c r="J1361" s="56" t="e">
        <f>#REF!</f>
        <v>#REF!</v>
      </c>
      <c r="K1361" s="53" t="e">
        <f>IF(OR(#REF!="管理者",#REF!="サービス管理責任者"),0,#REF!)</f>
        <v>#REF!</v>
      </c>
    </row>
    <row r="1362" spans="2:11">
      <c r="B1362" s="75">
        <v>1360</v>
      </c>
      <c r="C1362" s="76" t="e">
        <f t="shared" si="84"/>
        <v>#N/A</v>
      </c>
      <c r="D1362" s="76" t="e">
        <f t="shared" si="85"/>
        <v>#N/A</v>
      </c>
      <c r="E1362" s="77" t="e">
        <f t="shared" si="86"/>
        <v>#N/A</v>
      </c>
      <c r="F1362" s="81"/>
      <c r="H1362" s="57"/>
      <c r="I1362" s="56" t="e">
        <f t="shared" si="87"/>
        <v>#REF!</v>
      </c>
      <c r="J1362" s="56" t="e">
        <f>#REF!</f>
        <v>#REF!</v>
      </c>
      <c r="K1362" s="53" t="e">
        <f>IF(OR(#REF!="管理者",#REF!="サービス管理責任者"),0,#REF!)</f>
        <v>#REF!</v>
      </c>
    </row>
    <row r="1363" spans="2:11">
      <c r="B1363" s="75">
        <v>1361</v>
      </c>
      <c r="C1363" s="76" t="e">
        <f t="shared" si="84"/>
        <v>#N/A</v>
      </c>
      <c r="D1363" s="76" t="e">
        <f t="shared" si="85"/>
        <v>#N/A</v>
      </c>
      <c r="E1363" s="77" t="e">
        <f t="shared" si="86"/>
        <v>#N/A</v>
      </c>
      <c r="F1363" s="81"/>
      <c r="H1363" s="57"/>
      <c r="I1363" s="56" t="e">
        <f t="shared" si="87"/>
        <v>#REF!</v>
      </c>
      <c r="J1363" s="56" t="e">
        <f>#REF!</f>
        <v>#REF!</v>
      </c>
      <c r="K1363" s="53" t="e">
        <f>IF(OR(#REF!="管理者",#REF!="サービス管理責任者"),0,#REF!)</f>
        <v>#REF!</v>
      </c>
    </row>
    <row r="1364" spans="2:11">
      <c r="B1364" s="75">
        <v>1362</v>
      </c>
      <c r="C1364" s="76" t="e">
        <f t="shared" si="84"/>
        <v>#N/A</v>
      </c>
      <c r="D1364" s="76" t="e">
        <f t="shared" si="85"/>
        <v>#N/A</v>
      </c>
      <c r="E1364" s="77" t="e">
        <f t="shared" si="86"/>
        <v>#N/A</v>
      </c>
      <c r="F1364" s="81"/>
      <c r="H1364" s="57"/>
      <c r="I1364" s="56" t="e">
        <f t="shared" si="87"/>
        <v>#REF!</v>
      </c>
      <c r="J1364" s="56" t="e">
        <f>#REF!</f>
        <v>#REF!</v>
      </c>
      <c r="K1364" s="53" t="e">
        <f>IF(OR(#REF!="管理者",#REF!="サービス管理責任者"),0,#REF!)</f>
        <v>#REF!</v>
      </c>
    </row>
    <row r="1365" spans="2:11">
      <c r="B1365" s="75">
        <v>1363</v>
      </c>
      <c r="C1365" s="76" t="e">
        <f t="shared" si="84"/>
        <v>#N/A</v>
      </c>
      <c r="D1365" s="76" t="e">
        <f t="shared" si="85"/>
        <v>#N/A</v>
      </c>
      <c r="E1365" s="77" t="e">
        <f t="shared" si="86"/>
        <v>#N/A</v>
      </c>
      <c r="F1365" s="81"/>
      <c r="H1365" s="57"/>
      <c r="I1365" s="56" t="e">
        <f t="shared" si="87"/>
        <v>#REF!</v>
      </c>
      <c r="J1365" s="56" t="e">
        <f>#REF!</f>
        <v>#REF!</v>
      </c>
      <c r="K1365" s="53" t="e">
        <f>IF(OR(#REF!="管理者",#REF!="サービス管理責任者"),0,#REF!)</f>
        <v>#REF!</v>
      </c>
    </row>
    <row r="1366" spans="2:11">
      <c r="B1366" s="75">
        <v>1364</v>
      </c>
      <c r="C1366" s="76" t="e">
        <f t="shared" si="84"/>
        <v>#N/A</v>
      </c>
      <c r="D1366" s="76" t="e">
        <f t="shared" si="85"/>
        <v>#N/A</v>
      </c>
      <c r="E1366" s="77" t="e">
        <f t="shared" si="86"/>
        <v>#N/A</v>
      </c>
      <c r="F1366" s="81"/>
      <c r="H1366" s="57"/>
      <c r="I1366" s="56" t="e">
        <f t="shared" si="87"/>
        <v>#REF!</v>
      </c>
      <c r="J1366" s="56" t="e">
        <f>#REF!</f>
        <v>#REF!</v>
      </c>
      <c r="K1366" s="53" t="e">
        <f>IF(OR(#REF!="管理者",#REF!="サービス管理責任者"),0,#REF!)</f>
        <v>#REF!</v>
      </c>
    </row>
    <row r="1367" spans="2:11">
      <c r="B1367" s="75">
        <v>1365</v>
      </c>
      <c r="C1367" s="76" t="e">
        <f t="shared" si="84"/>
        <v>#N/A</v>
      </c>
      <c r="D1367" s="76" t="e">
        <f t="shared" si="85"/>
        <v>#N/A</v>
      </c>
      <c r="E1367" s="77" t="e">
        <f t="shared" si="86"/>
        <v>#N/A</v>
      </c>
      <c r="F1367" s="81"/>
      <c r="H1367" s="57"/>
      <c r="I1367" s="56" t="e">
        <f t="shared" si="87"/>
        <v>#REF!</v>
      </c>
      <c r="J1367" s="56" t="e">
        <f>#REF!</f>
        <v>#REF!</v>
      </c>
      <c r="K1367" s="53" t="e">
        <f>IF(OR(#REF!="管理者",#REF!="サービス管理責任者"),0,#REF!)</f>
        <v>#REF!</v>
      </c>
    </row>
    <row r="1368" spans="2:11">
      <c r="B1368" s="75">
        <v>1366</v>
      </c>
      <c r="C1368" s="76" t="e">
        <f t="shared" si="84"/>
        <v>#N/A</v>
      </c>
      <c r="D1368" s="76" t="e">
        <f t="shared" si="85"/>
        <v>#N/A</v>
      </c>
      <c r="E1368" s="77" t="e">
        <f t="shared" si="86"/>
        <v>#N/A</v>
      </c>
      <c r="F1368" s="81"/>
      <c r="H1368" s="57"/>
      <c r="I1368" s="56" t="e">
        <f t="shared" si="87"/>
        <v>#REF!</v>
      </c>
      <c r="J1368" s="56" t="e">
        <f>#REF!</f>
        <v>#REF!</v>
      </c>
      <c r="K1368" s="53" t="e">
        <f>IF(OR(#REF!="管理者",#REF!="サービス管理責任者"),0,#REF!)</f>
        <v>#REF!</v>
      </c>
    </row>
    <row r="1369" spans="2:11">
      <c r="B1369" s="75">
        <v>1367</v>
      </c>
      <c r="C1369" s="76" t="e">
        <f t="shared" si="84"/>
        <v>#N/A</v>
      </c>
      <c r="D1369" s="76" t="e">
        <f t="shared" si="85"/>
        <v>#N/A</v>
      </c>
      <c r="E1369" s="77" t="e">
        <f t="shared" si="86"/>
        <v>#N/A</v>
      </c>
      <c r="F1369" s="81"/>
      <c r="H1369" s="57"/>
      <c r="I1369" s="56" t="e">
        <f t="shared" si="87"/>
        <v>#REF!</v>
      </c>
      <c r="J1369" s="56" t="e">
        <f>#REF!</f>
        <v>#REF!</v>
      </c>
      <c r="K1369" s="53" t="e">
        <f>IF(OR(#REF!="管理者",#REF!="サービス管理責任者"),0,#REF!)</f>
        <v>#REF!</v>
      </c>
    </row>
    <row r="1370" spans="2:11">
      <c r="B1370" s="75">
        <v>1368</v>
      </c>
      <c r="C1370" s="76" t="e">
        <f t="shared" si="84"/>
        <v>#N/A</v>
      </c>
      <c r="D1370" s="76" t="e">
        <f t="shared" si="85"/>
        <v>#N/A</v>
      </c>
      <c r="E1370" s="77" t="e">
        <f t="shared" si="86"/>
        <v>#N/A</v>
      </c>
      <c r="F1370" s="81"/>
      <c r="H1370" s="57"/>
      <c r="I1370" s="56" t="e">
        <f t="shared" si="87"/>
        <v>#REF!</v>
      </c>
      <c r="J1370" s="56" t="e">
        <f>#REF!</f>
        <v>#REF!</v>
      </c>
      <c r="K1370" s="53" t="e">
        <f>IF(OR(#REF!="管理者",#REF!="サービス管理責任者"),0,#REF!)</f>
        <v>#REF!</v>
      </c>
    </row>
    <row r="1371" spans="2:11">
      <c r="B1371" s="75">
        <v>1369</v>
      </c>
      <c r="C1371" s="76" t="e">
        <f t="shared" si="84"/>
        <v>#N/A</v>
      </c>
      <c r="D1371" s="76" t="e">
        <f t="shared" si="85"/>
        <v>#N/A</v>
      </c>
      <c r="E1371" s="77" t="e">
        <f t="shared" si="86"/>
        <v>#N/A</v>
      </c>
      <c r="F1371" s="81"/>
      <c r="H1371" s="57"/>
      <c r="I1371" s="56" t="e">
        <f t="shared" si="87"/>
        <v>#REF!</v>
      </c>
      <c r="J1371" s="56" t="e">
        <f>#REF!</f>
        <v>#REF!</v>
      </c>
      <c r="K1371" s="53" t="e">
        <f>IF(OR(#REF!="管理者",#REF!="サービス管理責任者"),0,#REF!)</f>
        <v>#REF!</v>
      </c>
    </row>
    <row r="1372" spans="2:11">
      <c r="B1372" s="75">
        <v>1370</v>
      </c>
      <c r="C1372" s="76" t="e">
        <f t="shared" si="84"/>
        <v>#N/A</v>
      </c>
      <c r="D1372" s="76" t="e">
        <f t="shared" si="85"/>
        <v>#N/A</v>
      </c>
      <c r="E1372" s="77" t="e">
        <f t="shared" si="86"/>
        <v>#N/A</v>
      </c>
      <c r="F1372" s="81"/>
      <c r="H1372" s="57"/>
      <c r="I1372" s="56" t="e">
        <f t="shared" si="87"/>
        <v>#REF!</v>
      </c>
      <c r="J1372" s="56" t="e">
        <f>#REF!</f>
        <v>#REF!</v>
      </c>
      <c r="K1372" s="53" t="e">
        <f>IF(OR(#REF!="管理者",#REF!="サービス管理責任者"),0,#REF!)</f>
        <v>#REF!</v>
      </c>
    </row>
    <row r="1373" spans="2:11">
      <c r="B1373" s="75">
        <v>1371</v>
      </c>
      <c r="C1373" s="76" t="e">
        <f t="shared" si="84"/>
        <v>#N/A</v>
      </c>
      <c r="D1373" s="76" t="e">
        <f t="shared" si="85"/>
        <v>#N/A</v>
      </c>
      <c r="E1373" s="77" t="e">
        <f t="shared" si="86"/>
        <v>#N/A</v>
      </c>
      <c r="F1373" s="81"/>
      <c r="H1373" s="57"/>
      <c r="I1373" s="56" t="e">
        <f t="shared" si="87"/>
        <v>#REF!</v>
      </c>
      <c r="J1373" s="56" t="e">
        <f>#REF!</f>
        <v>#REF!</v>
      </c>
      <c r="K1373" s="53" t="e">
        <f>IF(OR(#REF!="管理者",#REF!="サービス管理責任者"),0,#REF!)</f>
        <v>#REF!</v>
      </c>
    </row>
    <row r="1374" spans="2:11">
      <c r="B1374" s="75">
        <v>1372</v>
      </c>
      <c r="C1374" s="76" t="e">
        <f t="shared" si="84"/>
        <v>#N/A</v>
      </c>
      <c r="D1374" s="76" t="e">
        <f t="shared" si="85"/>
        <v>#N/A</v>
      </c>
      <c r="E1374" s="77" t="e">
        <f t="shared" si="86"/>
        <v>#N/A</v>
      </c>
      <c r="F1374" s="81"/>
      <c r="H1374" s="57"/>
      <c r="I1374" s="56" t="e">
        <f t="shared" si="87"/>
        <v>#REF!</v>
      </c>
      <c r="J1374" s="56" t="e">
        <f>#REF!</f>
        <v>#REF!</v>
      </c>
      <c r="K1374" s="53" t="e">
        <f>IF(OR(#REF!="管理者",#REF!="サービス管理責任者"),0,#REF!)</f>
        <v>#REF!</v>
      </c>
    </row>
    <row r="1375" spans="2:11">
      <c r="B1375" s="75">
        <v>1373</v>
      </c>
      <c r="C1375" s="76" t="e">
        <f t="shared" si="84"/>
        <v>#N/A</v>
      </c>
      <c r="D1375" s="76" t="e">
        <f t="shared" si="85"/>
        <v>#N/A</v>
      </c>
      <c r="E1375" s="77" t="e">
        <f t="shared" si="86"/>
        <v>#N/A</v>
      </c>
      <c r="F1375" s="81"/>
      <c r="H1375" s="57"/>
      <c r="I1375" s="56" t="e">
        <f t="shared" si="87"/>
        <v>#REF!</v>
      </c>
      <c r="J1375" s="56" t="e">
        <f>#REF!</f>
        <v>#REF!</v>
      </c>
      <c r="K1375" s="53" t="e">
        <f>IF(OR(#REF!="管理者",#REF!="サービス管理責任者"),0,#REF!)</f>
        <v>#REF!</v>
      </c>
    </row>
    <row r="1376" spans="2:11">
      <c r="B1376" s="75">
        <v>1374</v>
      </c>
      <c r="C1376" s="76" t="e">
        <f t="shared" si="84"/>
        <v>#N/A</v>
      </c>
      <c r="D1376" s="76" t="e">
        <f t="shared" si="85"/>
        <v>#N/A</v>
      </c>
      <c r="E1376" s="77" t="e">
        <f t="shared" si="86"/>
        <v>#N/A</v>
      </c>
      <c r="F1376" s="81"/>
      <c r="H1376" s="57"/>
      <c r="I1376" s="56" t="e">
        <f t="shared" si="87"/>
        <v>#REF!</v>
      </c>
      <c r="J1376" s="56" t="e">
        <f>#REF!</f>
        <v>#REF!</v>
      </c>
      <c r="K1376" s="53" t="e">
        <f>IF(OR(#REF!="管理者",#REF!="サービス管理責任者"),0,#REF!)</f>
        <v>#REF!</v>
      </c>
    </row>
    <row r="1377" spans="2:11">
      <c r="B1377" s="75">
        <v>1375</v>
      </c>
      <c r="C1377" s="76" t="e">
        <f t="shared" si="84"/>
        <v>#N/A</v>
      </c>
      <c r="D1377" s="76" t="e">
        <f t="shared" si="85"/>
        <v>#N/A</v>
      </c>
      <c r="E1377" s="77" t="e">
        <f t="shared" si="86"/>
        <v>#N/A</v>
      </c>
      <c r="F1377" s="81"/>
      <c r="H1377" s="57"/>
      <c r="I1377" s="56" t="e">
        <f t="shared" si="87"/>
        <v>#REF!</v>
      </c>
      <c r="J1377" s="56" t="e">
        <f>#REF!</f>
        <v>#REF!</v>
      </c>
      <c r="K1377" s="53" t="e">
        <f>IF(OR(#REF!="管理者",#REF!="サービス管理責任者"),0,#REF!)</f>
        <v>#REF!</v>
      </c>
    </row>
    <row r="1378" spans="2:11">
      <c r="B1378" s="75">
        <v>1376</v>
      </c>
      <c r="C1378" s="76" t="e">
        <f t="shared" si="84"/>
        <v>#N/A</v>
      </c>
      <c r="D1378" s="76" t="e">
        <f t="shared" si="85"/>
        <v>#N/A</v>
      </c>
      <c r="E1378" s="77" t="e">
        <f t="shared" si="86"/>
        <v>#N/A</v>
      </c>
      <c r="F1378" s="81"/>
      <c r="H1378" s="57"/>
      <c r="I1378" s="56" t="e">
        <f t="shared" si="87"/>
        <v>#REF!</v>
      </c>
      <c r="J1378" s="56" t="e">
        <f>#REF!</f>
        <v>#REF!</v>
      </c>
      <c r="K1378" s="53" t="e">
        <f>IF(OR(#REF!="管理者",#REF!="サービス管理責任者"),0,#REF!)</f>
        <v>#REF!</v>
      </c>
    </row>
    <row r="1379" spans="2:11">
      <c r="B1379" s="75">
        <v>1377</v>
      </c>
      <c r="C1379" s="76" t="e">
        <f t="shared" si="84"/>
        <v>#N/A</v>
      </c>
      <c r="D1379" s="76" t="e">
        <f t="shared" si="85"/>
        <v>#N/A</v>
      </c>
      <c r="E1379" s="77" t="e">
        <f t="shared" si="86"/>
        <v>#N/A</v>
      </c>
      <c r="F1379" s="81"/>
      <c r="H1379" s="57"/>
      <c r="I1379" s="56" t="e">
        <f t="shared" si="87"/>
        <v>#REF!</v>
      </c>
      <c r="J1379" s="56" t="e">
        <f>#REF!</f>
        <v>#REF!</v>
      </c>
      <c r="K1379" s="53" t="e">
        <f>IF(OR(#REF!="管理者",#REF!="サービス管理責任者"),0,#REF!)</f>
        <v>#REF!</v>
      </c>
    </row>
    <row r="1380" spans="2:11">
      <c r="B1380" s="75">
        <v>1378</v>
      </c>
      <c r="C1380" s="76" t="e">
        <f t="shared" si="84"/>
        <v>#N/A</v>
      </c>
      <c r="D1380" s="76" t="e">
        <f t="shared" si="85"/>
        <v>#N/A</v>
      </c>
      <c r="E1380" s="77" t="e">
        <f t="shared" si="86"/>
        <v>#N/A</v>
      </c>
      <c r="F1380" s="81"/>
      <c r="H1380" s="57"/>
      <c r="I1380" s="56" t="e">
        <f t="shared" si="87"/>
        <v>#REF!</v>
      </c>
      <c r="J1380" s="56" t="e">
        <f>#REF!</f>
        <v>#REF!</v>
      </c>
      <c r="K1380" s="53" t="e">
        <f>IF(OR(#REF!="管理者",#REF!="サービス管理責任者"),0,#REF!)</f>
        <v>#REF!</v>
      </c>
    </row>
    <row r="1381" spans="2:11">
      <c r="B1381" s="75">
        <v>1379</v>
      </c>
      <c r="C1381" s="76" t="e">
        <f t="shared" si="84"/>
        <v>#N/A</v>
      </c>
      <c r="D1381" s="76" t="e">
        <f t="shared" si="85"/>
        <v>#N/A</v>
      </c>
      <c r="E1381" s="77" t="e">
        <f t="shared" si="86"/>
        <v>#N/A</v>
      </c>
      <c r="F1381" s="81"/>
      <c r="H1381" s="57"/>
      <c r="I1381" s="56" t="e">
        <f t="shared" si="87"/>
        <v>#REF!</v>
      </c>
      <c r="J1381" s="56" t="e">
        <f>#REF!</f>
        <v>#REF!</v>
      </c>
      <c r="K1381" s="53" t="e">
        <f>IF(OR(#REF!="管理者",#REF!="サービス管理責任者"),0,#REF!)</f>
        <v>#REF!</v>
      </c>
    </row>
    <row r="1382" spans="2:11">
      <c r="B1382" s="75">
        <v>1380</v>
      </c>
      <c r="C1382" s="76" t="e">
        <f t="shared" si="84"/>
        <v>#N/A</v>
      </c>
      <c r="D1382" s="76" t="e">
        <f t="shared" si="85"/>
        <v>#N/A</v>
      </c>
      <c r="E1382" s="77" t="e">
        <f t="shared" si="86"/>
        <v>#N/A</v>
      </c>
      <c r="F1382" s="81"/>
      <c r="H1382" s="57"/>
      <c r="I1382" s="56" t="e">
        <f t="shared" si="87"/>
        <v>#REF!</v>
      </c>
      <c r="J1382" s="56" t="e">
        <f>#REF!</f>
        <v>#REF!</v>
      </c>
      <c r="K1382" s="53" t="e">
        <f>IF(OR(#REF!="管理者",#REF!="サービス管理責任者"),0,#REF!)</f>
        <v>#REF!</v>
      </c>
    </row>
    <row r="1383" spans="2:11">
      <c r="B1383" s="75">
        <v>1381</v>
      </c>
      <c r="C1383" s="76" t="e">
        <f t="shared" si="84"/>
        <v>#N/A</v>
      </c>
      <c r="D1383" s="76" t="e">
        <f t="shared" si="85"/>
        <v>#N/A</v>
      </c>
      <c r="E1383" s="77" t="e">
        <f t="shared" si="86"/>
        <v>#N/A</v>
      </c>
      <c r="F1383" s="81"/>
      <c r="H1383" s="57"/>
      <c r="I1383" s="56" t="e">
        <f t="shared" si="87"/>
        <v>#REF!</v>
      </c>
      <c r="J1383" s="56" t="e">
        <f>#REF!</f>
        <v>#REF!</v>
      </c>
      <c r="K1383" s="53" t="e">
        <f>IF(OR(#REF!="管理者",#REF!="サービス管理責任者"),0,#REF!)</f>
        <v>#REF!</v>
      </c>
    </row>
    <row r="1384" spans="2:11">
      <c r="B1384" s="75">
        <v>1382</v>
      </c>
      <c r="C1384" s="76" t="e">
        <f t="shared" si="84"/>
        <v>#N/A</v>
      </c>
      <c r="D1384" s="76" t="e">
        <f t="shared" si="85"/>
        <v>#N/A</v>
      </c>
      <c r="E1384" s="77" t="e">
        <f t="shared" si="86"/>
        <v>#N/A</v>
      </c>
      <c r="F1384" s="81"/>
      <c r="H1384" s="57"/>
      <c r="I1384" s="56" t="e">
        <f t="shared" si="87"/>
        <v>#REF!</v>
      </c>
      <c r="J1384" s="56" t="e">
        <f>#REF!</f>
        <v>#REF!</v>
      </c>
      <c r="K1384" s="53" t="e">
        <f>IF(OR(#REF!="管理者",#REF!="サービス管理責任者"),0,#REF!)</f>
        <v>#REF!</v>
      </c>
    </row>
    <row r="1385" spans="2:11">
      <c r="B1385" s="75">
        <v>1383</v>
      </c>
      <c r="C1385" s="76" t="e">
        <f t="shared" si="84"/>
        <v>#N/A</v>
      </c>
      <c r="D1385" s="76" t="e">
        <f t="shared" si="85"/>
        <v>#N/A</v>
      </c>
      <c r="E1385" s="77" t="e">
        <f t="shared" si="86"/>
        <v>#N/A</v>
      </c>
      <c r="F1385" s="81"/>
      <c r="H1385" s="57"/>
      <c r="I1385" s="56" t="e">
        <f t="shared" si="87"/>
        <v>#REF!</v>
      </c>
      <c r="J1385" s="56" t="e">
        <f>#REF!</f>
        <v>#REF!</v>
      </c>
      <c r="K1385" s="53" t="e">
        <f>IF(OR(#REF!="管理者",#REF!="サービス管理責任者"),0,#REF!)</f>
        <v>#REF!</v>
      </c>
    </row>
    <row r="1386" spans="2:11">
      <c r="B1386" s="75">
        <v>1384</v>
      </c>
      <c r="C1386" s="76" t="e">
        <f t="shared" si="84"/>
        <v>#N/A</v>
      </c>
      <c r="D1386" s="76" t="e">
        <f t="shared" si="85"/>
        <v>#N/A</v>
      </c>
      <c r="E1386" s="77" t="e">
        <f t="shared" si="86"/>
        <v>#N/A</v>
      </c>
      <c r="F1386" s="81"/>
      <c r="H1386" s="57"/>
      <c r="I1386" s="56" t="e">
        <f t="shared" si="87"/>
        <v>#REF!</v>
      </c>
      <c r="J1386" s="56" t="e">
        <f>#REF!</f>
        <v>#REF!</v>
      </c>
      <c r="K1386" s="53" t="e">
        <f>IF(OR(#REF!="管理者",#REF!="サービス管理責任者"),0,#REF!)</f>
        <v>#REF!</v>
      </c>
    </row>
    <row r="1387" spans="2:11">
      <c r="B1387" s="75">
        <v>1385</v>
      </c>
      <c r="C1387" s="76" t="e">
        <f t="shared" si="84"/>
        <v>#N/A</v>
      </c>
      <c r="D1387" s="76" t="e">
        <f t="shared" si="85"/>
        <v>#N/A</v>
      </c>
      <c r="E1387" s="77" t="e">
        <f t="shared" si="86"/>
        <v>#N/A</v>
      </c>
      <c r="F1387" s="81"/>
      <c r="H1387" s="57"/>
      <c r="I1387" s="56" t="e">
        <f t="shared" si="87"/>
        <v>#REF!</v>
      </c>
      <c r="J1387" s="56" t="e">
        <f>#REF!</f>
        <v>#REF!</v>
      </c>
      <c r="K1387" s="53" t="e">
        <f>IF(OR(#REF!="管理者",#REF!="サービス管理責任者"),0,#REF!)</f>
        <v>#REF!</v>
      </c>
    </row>
    <row r="1388" spans="2:11">
      <c r="B1388" s="75">
        <v>1386</v>
      </c>
      <c r="C1388" s="76" t="e">
        <f t="shared" si="84"/>
        <v>#N/A</v>
      </c>
      <c r="D1388" s="76" t="e">
        <f t="shared" si="85"/>
        <v>#N/A</v>
      </c>
      <c r="E1388" s="77" t="e">
        <f t="shared" si="86"/>
        <v>#N/A</v>
      </c>
      <c r="F1388" s="81"/>
      <c r="H1388" s="57"/>
      <c r="I1388" s="56" t="e">
        <f t="shared" si="87"/>
        <v>#REF!</v>
      </c>
      <c r="J1388" s="56" t="e">
        <f>#REF!</f>
        <v>#REF!</v>
      </c>
      <c r="K1388" s="53" t="e">
        <f>IF(OR(#REF!="管理者",#REF!="サービス管理責任者"),0,#REF!)</f>
        <v>#REF!</v>
      </c>
    </row>
    <row r="1389" spans="2:11">
      <c r="B1389" s="75">
        <v>1387</v>
      </c>
      <c r="C1389" s="76" t="e">
        <f t="shared" si="84"/>
        <v>#N/A</v>
      </c>
      <c r="D1389" s="76" t="e">
        <f t="shared" si="85"/>
        <v>#N/A</v>
      </c>
      <c r="E1389" s="77" t="e">
        <f t="shared" si="86"/>
        <v>#N/A</v>
      </c>
      <c r="F1389" s="81"/>
      <c r="H1389" s="57"/>
      <c r="I1389" s="56" t="e">
        <f t="shared" si="87"/>
        <v>#REF!</v>
      </c>
      <c r="J1389" s="56" t="e">
        <f>#REF!</f>
        <v>#REF!</v>
      </c>
      <c r="K1389" s="53" t="e">
        <f>IF(OR(#REF!="管理者",#REF!="サービス管理責任者"),0,#REF!)</f>
        <v>#REF!</v>
      </c>
    </row>
    <row r="1390" spans="2:11">
      <c r="B1390" s="75">
        <v>1388</v>
      </c>
      <c r="C1390" s="76" t="e">
        <f t="shared" si="84"/>
        <v>#N/A</v>
      </c>
      <c r="D1390" s="76" t="e">
        <f t="shared" si="85"/>
        <v>#N/A</v>
      </c>
      <c r="E1390" s="77" t="e">
        <f t="shared" si="86"/>
        <v>#N/A</v>
      </c>
      <c r="F1390" s="81"/>
      <c r="H1390" s="57"/>
      <c r="I1390" s="56" t="e">
        <f t="shared" si="87"/>
        <v>#REF!</v>
      </c>
      <c r="J1390" s="56" t="e">
        <f>#REF!</f>
        <v>#REF!</v>
      </c>
      <c r="K1390" s="53" t="e">
        <f>IF(OR(#REF!="管理者",#REF!="サービス管理責任者"),0,#REF!)</f>
        <v>#REF!</v>
      </c>
    </row>
    <row r="1391" spans="2:11">
      <c r="B1391" s="75">
        <v>1389</v>
      </c>
      <c r="C1391" s="76" t="e">
        <f t="shared" si="84"/>
        <v>#N/A</v>
      </c>
      <c r="D1391" s="76" t="e">
        <f t="shared" si="85"/>
        <v>#N/A</v>
      </c>
      <c r="E1391" s="77" t="e">
        <f t="shared" si="86"/>
        <v>#N/A</v>
      </c>
      <c r="F1391" s="81"/>
      <c r="H1391" s="57"/>
      <c r="I1391" s="56" t="e">
        <f t="shared" si="87"/>
        <v>#REF!</v>
      </c>
      <c r="J1391" s="56" t="e">
        <f>#REF!</f>
        <v>#REF!</v>
      </c>
      <c r="K1391" s="53" t="e">
        <f>IF(OR(#REF!="管理者",#REF!="サービス管理責任者"),0,#REF!)</f>
        <v>#REF!</v>
      </c>
    </row>
    <row r="1392" spans="2:11">
      <c r="B1392" s="75">
        <v>1390</v>
      </c>
      <c r="C1392" s="76" t="e">
        <f t="shared" si="84"/>
        <v>#N/A</v>
      </c>
      <c r="D1392" s="76" t="e">
        <f t="shared" si="85"/>
        <v>#N/A</v>
      </c>
      <c r="E1392" s="77" t="e">
        <f t="shared" si="86"/>
        <v>#N/A</v>
      </c>
      <c r="F1392" s="81"/>
      <c r="H1392" s="57"/>
      <c r="I1392" s="56" t="e">
        <f t="shared" si="87"/>
        <v>#REF!</v>
      </c>
      <c r="J1392" s="56" t="e">
        <f>#REF!</f>
        <v>#REF!</v>
      </c>
      <c r="K1392" s="53" t="e">
        <f>IF(OR(#REF!="管理者",#REF!="サービス管理責任者"),0,#REF!)</f>
        <v>#REF!</v>
      </c>
    </row>
    <row r="1393" spans="2:11">
      <c r="B1393" s="75">
        <v>1391</v>
      </c>
      <c r="C1393" s="76" t="e">
        <f t="shared" si="84"/>
        <v>#N/A</v>
      </c>
      <c r="D1393" s="76" t="e">
        <f t="shared" si="85"/>
        <v>#N/A</v>
      </c>
      <c r="E1393" s="77" t="e">
        <f t="shared" si="86"/>
        <v>#N/A</v>
      </c>
      <c r="F1393" s="81"/>
      <c r="H1393" s="57"/>
      <c r="I1393" s="56" t="e">
        <f t="shared" si="87"/>
        <v>#REF!</v>
      </c>
      <c r="J1393" s="56" t="e">
        <f>#REF!</f>
        <v>#REF!</v>
      </c>
      <c r="K1393" s="53" t="e">
        <f>IF(OR(#REF!="管理者",#REF!="サービス管理責任者"),0,#REF!)</f>
        <v>#REF!</v>
      </c>
    </row>
    <row r="1394" spans="2:11">
      <c r="B1394" s="75">
        <v>1392</v>
      </c>
      <c r="C1394" s="76" t="e">
        <f t="shared" si="84"/>
        <v>#N/A</v>
      </c>
      <c r="D1394" s="76" t="e">
        <f t="shared" si="85"/>
        <v>#N/A</v>
      </c>
      <c r="E1394" s="77" t="e">
        <f t="shared" si="86"/>
        <v>#N/A</v>
      </c>
      <c r="F1394" s="81"/>
      <c r="H1394" s="57"/>
      <c r="I1394" s="56" t="e">
        <f t="shared" si="87"/>
        <v>#REF!</v>
      </c>
      <c r="J1394" s="56" t="e">
        <f>#REF!</f>
        <v>#REF!</v>
      </c>
      <c r="K1394" s="53" t="e">
        <f>IF(OR(#REF!="管理者",#REF!="サービス管理責任者"),0,#REF!)</f>
        <v>#REF!</v>
      </c>
    </row>
    <row r="1395" spans="2:11">
      <c r="B1395" s="75">
        <v>1393</v>
      </c>
      <c r="C1395" s="76" t="e">
        <f t="shared" si="84"/>
        <v>#N/A</v>
      </c>
      <c r="D1395" s="76" t="e">
        <f t="shared" si="85"/>
        <v>#N/A</v>
      </c>
      <c r="E1395" s="77" t="e">
        <f t="shared" si="86"/>
        <v>#N/A</v>
      </c>
      <c r="F1395" s="81"/>
      <c r="H1395" s="57"/>
      <c r="I1395" s="56" t="e">
        <f t="shared" si="87"/>
        <v>#REF!</v>
      </c>
      <c r="J1395" s="56" t="e">
        <f>#REF!</f>
        <v>#REF!</v>
      </c>
      <c r="K1395" s="53" t="e">
        <f>IF(OR(#REF!="管理者",#REF!="サービス管理責任者"),0,#REF!)</f>
        <v>#REF!</v>
      </c>
    </row>
    <row r="1396" spans="2:11">
      <c r="B1396" s="75">
        <v>1394</v>
      </c>
      <c r="C1396" s="76" t="e">
        <f t="shared" si="84"/>
        <v>#N/A</v>
      </c>
      <c r="D1396" s="76" t="e">
        <f t="shared" si="85"/>
        <v>#N/A</v>
      </c>
      <c r="E1396" s="77" t="e">
        <f t="shared" si="86"/>
        <v>#N/A</v>
      </c>
      <c r="F1396" s="81"/>
      <c r="H1396" s="57"/>
      <c r="I1396" s="56" t="e">
        <f t="shared" si="87"/>
        <v>#REF!</v>
      </c>
      <c r="J1396" s="56" t="e">
        <f>#REF!</f>
        <v>#REF!</v>
      </c>
      <c r="K1396" s="53" t="e">
        <f>IF(OR(#REF!="管理者",#REF!="サービス管理責任者"),0,#REF!)</f>
        <v>#REF!</v>
      </c>
    </row>
    <row r="1397" spans="2:11">
      <c r="B1397" s="75">
        <v>1395</v>
      </c>
      <c r="C1397" s="76" t="e">
        <f t="shared" si="84"/>
        <v>#N/A</v>
      </c>
      <c r="D1397" s="76" t="e">
        <f t="shared" si="85"/>
        <v>#N/A</v>
      </c>
      <c r="E1397" s="77" t="e">
        <f t="shared" si="86"/>
        <v>#N/A</v>
      </c>
      <c r="F1397" s="81"/>
      <c r="H1397" s="57"/>
      <c r="I1397" s="56" t="e">
        <f t="shared" si="87"/>
        <v>#REF!</v>
      </c>
      <c r="J1397" s="56" t="e">
        <f>#REF!</f>
        <v>#REF!</v>
      </c>
      <c r="K1397" s="53" t="e">
        <f>IF(OR(#REF!="管理者",#REF!="サービス管理責任者"),0,#REF!)</f>
        <v>#REF!</v>
      </c>
    </row>
    <row r="1398" spans="2:11">
      <c r="B1398" s="75">
        <v>1396</v>
      </c>
      <c r="C1398" s="76" t="e">
        <f t="shared" si="84"/>
        <v>#N/A</v>
      </c>
      <c r="D1398" s="76" t="e">
        <f t="shared" si="85"/>
        <v>#N/A</v>
      </c>
      <c r="E1398" s="77" t="e">
        <f t="shared" si="86"/>
        <v>#N/A</v>
      </c>
      <c r="F1398" s="81"/>
      <c r="H1398" s="57"/>
      <c r="I1398" s="56" t="e">
        <f t="shared" si="87"/>
        <v>#REF!</v>
      </c>
      <c r="J1398" s="56" t="e">
        <f>#REF!</f>
        <v>#REF!</v>
      </c>
      <c r="K1398" s="53" t="e">
        <f>IF(OR(#REF!="管理者",#REF!="サービス管理責任者"),0,#REF!)</f>
        <v>#REF!</v>
      </c>
    </row>
    <row r="1399" spans="2:11">
      <c r="B1399" s="75">
        <v>1397</v>
      </c>
      <c r="C1399" s="76" t="e">
        <f t="shared" si="84"/>
        <v>#N/A</v>
      </c>
      <c r="D1399" s="76" t="e">
        <f t="shared" si="85"/>
        <v>#N/A</v>
      </c>
      <c r="E1399" s="77" t="e">
        <f t="shared" si="86"/>
        <v>#N/A</v>
      </c>
      <c r="F1399" s="81"/>
      <c r="H1399" s="57"/>
      <c r="I1399" s="56" t="e">
        <f t="shared" si="87"/>
        <v>#REF!</v>
      </c>
      <c r="J1399" s="56" t="e">
        <f>#REF!</f>
        <v>#REF!</v>
      </c>
      <c r="K1399" s="53" t="e">
        <f>IF(OR(#REF!="管理者",#REF!="サービス管理責任者"),0,#REF!)</f>
        <v>#REF!</v>
      </c>
    </row>
    <row r="1400" spans="2:11">
      <c r="B1400" s="75">
        <v>1398</v>
      </c>
      <c r="C1400" s="76" t="e">
        <f t="shared" si="84"/>
        <v>#N/A</v>
      </c>
      <c r="D1400" s="76" t="e">
        <f t="shared" si="85"/>
        <v>#N/A</v>
      </c>
      <c r="E1400" s="77" t="e">
        <f t="shared" si="86"/>
        <v>#N/A</v>
      </c>
      <c r="F1400" s="81"/>
      <c r="H1400" s="57"/>
      <c r="I1400" s="56" t="e">
        <f t="shared" si="87"/>
        <v>#REF!</v>
      </c>
      <c r="J1400" s="56" t="e">
        <f>#REF!</f>
        <v>#REF!</v>
      </c>
      <c r="K1400" s="53" t="e">
        <f>IF(OR(#REF!="管理者",#REF!="サービス管理責任者"),0,#REF!)</f>
        <v>#REF!</v>
      </c>
    </row>
    <row r="1401" spans="2:11">
      <c r="B1401" s="75">
        <v>1399</v>
      </c>
      <c r="C1401" s="76" t="e">
        <f t="shared" si="84"/>
        <v>#N/A</v>
      </c>
      <c r="D1401" s="76" t="e">
        <f t="shared" si="85"/>
        <v>#N/A</v>
      </c>
      <c r="E1401" s="77" t="e">
        <f t="shared" si="86"/>
        <v>#N/A</v>
      </c>
      <c r="F1401" s="81"/>
      <c r="H1401" s="57"/>
      <c r="I1401" s="56" t="e">
        <f t="shared" si="87"/>
        <v>#REF!</v>
      </c>
      <c r="J1401" s="56" t="e">
        <f>#REF!</f>
        <v>#REF!</v>
      </c>
      <c r="K1401" s="53" t="e">
        <f>IF(OR(#REF!="管理者",#REF!="サービス管理責任者"),0,#REF!)</f>
        <v>#REF!</v>
      </c>
    </row>
    <row r="1402" spans="2:11">
      <c r="B1402" s="75">
        <v>1400</v>
      </c>
      <c r="C1402" s="76" t="e">
        <f t="shared" si="84"/>
        <v>#N/A</v>
      </c>
      <c r="D1402" s="76" t="e">
        <f t="shared" si="85"/>
        <v>#N/A</v>
      </c>
      <c r="E1402" s="77" t="e">
        <f t="shared" si="86"/>
        <v>#N/A</v>
      </c>
      <c r="F1402" s="81"/>
      <c r="H1402" s="57"/>
      <c r="I1402" s="56" t="e">
        <f t="shared" si="87"/>
        <v>#REF!</v>
      </c>
      <c r="J1402" s="56" t="e">
        <f>#REF!</f>
        <v>#REF!</v>
      </c>
      <c r="K1402" s="53" t="e">
        <f>IF(OR(#REF!="管理者",#REF!="サービス管理責任者"),0,#REF!)</f>
        <v>#REF!</v>
      </c>
    </row>
    <row r="1403" spans="2:11">
      <c r="B1403" s="75">
        <v>1401</v>
      </c>
      <c r="C1403" s="76" t="e">
        <f t="shared" si="84"/>
        <v>#N/A</v>
      </c>
      <c r="D1403" s="76" t="e">
        <f t="shared" si="85"/>
        <v>#N/A</v>
      </c>
      <c r="E1403" s="77" t="e">
        <f t="shared" si="86"/>
        <v>#N/A</v>
      </c>
      <c r="F1403" s="81"/>
      <c r="H1403" s="57"/>
      <c r="I1403" s="56" t="e">
        <f t="shared" si="87"/>
        <v>#REF!</v>
      </c>
      <c r="J1403" s="56" t="e">
        <f>#REF!</f>
        <v>#REF!</v>
      </c>
      <c r="K1403" s="53" t="e">
        <f>IF(OR(#REF!="管理者",#REF!="サービス管理責任者"),0,#REF!)</f>
        <v>#REF!</v>
      </c>
    </row>
    <row r="1404" spans="2:11">
      <c r="B1404" s="75">
        <v>1402</v>
      </c>
      <c r="C1404" s="76" t="e">
        <f t="shared" si="84"/>
        <v>#N/A</v>
      </c>
      <c r="D1404" s="76" t="e">
        <f t="shared" si="85"/>
        <v>#N/A</v>
      </c>
      <c r="E1404" s="77" t="e">
        <f t="shared" si="86"/>
        <v>#N/A</v>
      </c>
      <c r="F1404" s="81"/>
      <c r="H1404" s="57"/>
      <c r="I1404" s="56" t="e">
        <f t="shared" si="87"/>
        <v>#REF!</v>
      </c>
      <c r="J1404" s="56" t="e">
        <f>#REF!</f>
        <v>#REF!</v>
      </c>
      <c r="K1404" s="53" t="e">
        <f>IF(OR(#REF!="管理者",#REF!="サービス管理責任者"),0,#REF!)</f>
        <v>#REF!</v>
      </c>
    </row>
    <row r="1405" spans="2:11">
      <c r="B1405" s="75">
        <v>1403</v>
      </c>
      <c r="C1405" s="76" t="e">
        <f t="shared" si="84"/>
        <v>#N/A</v>
      </c>
      <c r="D1405" s="76" t="e">
        <f t="shared" si="85"/>
        <v>#N/A</v>
      </c>
      <c r="E1405" s="77" t="e">
        <f t="shared" si="86"/>
        <v>#N/A</v>
      </c>
      <c r="F1405" s="81"/>
      <c r="H1405" s="57"/>
      <c r="I1405" s="56" t="e">
        <f t="shared" si="87"/>
        <v>#REF!</v>
      </c>
      <c r="J1405" s="56" t="e">
        <f>#REF!</f>
        <v>#REF!</v>
      </c>
      <c r="K1405" s="53" t="e">
        <f>IF(OR(#REF!="管理者",#REF!="サービス管理責任者"),0,#REF!)</f>
        <v>#REF!</v>
      </c>
    </row>
    <row r="1406" spans="2:11">
      <c r="B1406" s="75">
        <v>1404</v>
      </c>
      <c r="C1406" s="76" t="e">
        <f t="shared" si="84"/>
        <v>#N/A</v>
      </c>
      <c r="D1406" s="76" t="e">
        <f t="shared" si="85"/>
        <v>#N/A</v>
      </c>
      <c r="E1406" s="77" t="e">
        <f t="shared" si="86"/>
        <v>#N/A</v>
      </c>
      <c r="F1406" s="81"/>
      <c r="H1406" s="57"/>
      <c r="I1406" s="56" t="e">
        <f t="shared" si="87"/>
        <v>#REF!</v>
      </c>
      <c r="J1406" s="56" t="e">
        <f>#REF!</f>
        <v>#REF!</v>
      </c>
      <c r="K1406" s="53" t="e">
        <f>IF(OR(#REF!="管理者",#REF!="サービス管理責任者"),0,#REF!)</f>
        <v>#REF!</v>
      </c>
    </row>
    <row r="1407" spans="2:11">
      <c r="B1407" s="75">
        <v>1405</v>
      </c>
      <c r="C1407" s="76" t="e">
        <f t="shared" si="84"/>
        <v>#N/A</v>
      </c>
      <c r="D1407" s="76" t="e">
        <f t="shared" si="85"/>
        <v>#N/A</v>
      </c>
      <c r="E1407" s="77" t="e">
        <f t="shared" si="86"/>
        <v>#N/A</v>
      </c>
      <c r="F1407" s="81"/>
      <c r="H1407" s="57"/>
      <c r="I1407" s="56" t="e">
        <f t="shared" si="87"/>
        <v>#REF!</v>
      </c>
      <c r="J1407" s="56" t="e">
        <f>#REF!</f>
        <v>#REF!</v>
      </c>
      <c r="K1407" s="53" t="e">
        <f>IF(OR(#REF!="管理者",#REF!="サービス管理責任者"),0,#REF!)</f>
        <v>#REF!</v>
      </c>
    </row>
    <row r="1408" spans="2:11">
      <c r="B1408" s="75">
        <v>1406</v>
      </c>
      <c r="C1408" s="76" t="e">
        <f t="shared" si="84"/>
        <v>#N/A</v>
      </c>
      <c r="D1408" s="76" t="e">
        <f t="shared" si="85"/>
        <v>#N/A</v>
      </c>
      <c r="E1408" s="77" t="e">
        <f t="shared" si="86"/>
        <v>#N/A</v>
      </c>
      <c r="F1408" s="81"/>
      <c r="H1408" s="57"/>
      <c r="I1408" s="56" t="e">
        <f t="shared" si="87"/>
        <v>#REF!</v>
      </c>
      <c r="J1408" s="56" t="e">
        <f>#REF!</f>
        <v>#REF!</v>
      </c>
      <c r="K1408" s="53" t="e">
        <f>IF(OR(#REF!="管理者",#REF!="サービス管理責任者"),0,#REF!)</f>
        <v>#REF!</v>
      </c>
    </row>
    <row r="1409" spans="2:11">
      <c r="B1409" s="75">
        <v>1407</v>
      </c>
      <c r="C1409" s="76" t="e">
        <f t="shared" si="84"/>
        <v>#N/A</v>
      </c>
      <c r="D1409" s="76" t="e">
        <f t="shared" si="85"/>
        <v>#N/A</v>
      </c>
      <c r="E1409" s="77" t="e">
        <f t="shared" si="86"/>
        <v>#N/A</v>
      </c>
      <c r="F1409" s="81"/>
      <c r="H1409" s="57"/>
      <c r="I1409" s="56" t="e">
        <f t="shared" si="87"/>
        <v>#REF!</v>
      </c>
      <c r="J1409" s="56" t="e">
        <f>#REF!</f>
        <v>#REF!</v>
      </c>
      <c r="K1409" s="53" t="e">
        <f>IF(OR(#REF!="管理者",#REF!="サービス管理責任者"),0,#REF!)</f>
        <v>#REF!</v>
      </c>
    </row>
    <row r="1410" spans="2:11">
      <c r="B1410" s="75">
        <v>1408</v>
      </c>
      <c r="C1410" s="76" t="e">
        <f t="shared" si="84"/>
        <v>#N/A</v>
      </c>
      <c r="D1410" s="76" t="e">
        <f t="shared" si="85"/>
        <v>#N/A</v>
      </c>
      <c r="E1410" s="77" t="e">
        <f t="shared" si="86"/>
        <v>#N/A</v>
      </c>
      <c r="F1410" s="81"/>
      <c r="H1410" s="57"/>
      <c r="I1410" s="56" t="e">
        <f t="shared" si="87"/>
        <v>#REF!</v>
      </c>
      <c r="J1410" s="56" t="e">
        <f>#REF!</f>
        <v>#REF!</v>
      </c>
      <c r="K1410" s="53" t="e">
        <f>IF(OR(#REF!="管理者",#REF!="サービス管理責任者"),0,#REF!)</f>
        <v>#REF!</v>
      </c>
    </row>
    <row r="1411" spans="2:11">
      <c r="B1411" s="75">
        <v>1409</v>
      </c>
      <c r="C1411" s="76" t="e">
        <f t="shared" ref="C1411:C1474" si="88">VLOOKUP(B1411,$I:$K,2,FALSE)</f>
        <v>#N/A</v>
      </c>
      <c r="D1411" s="76" t="e">
        <f t="shared" ref="D1411:D1474" si="89">VLOOKUP(B1411,$I:$K,3,FALSE)</f>
        <v>#N/A</v>
      </c>
      <c r="E1411" s="77" t="e">
        <f t="shared" si="86"/>
        <v>#N/A</v>
      </c>
      <c r="F1411" s="81"/>
      <c r="H1411" s="57"/>
      <c r="I1411" s="56" t="e">
        <f t="shared" si="87"/>
        <v>#REF!</v>
      </c>
      <c r="J1411" s="56" t="e">
        <f>#REF!</f>
        <v>#REF!</v>
      </c>
      <c r="K1411" s="53" t="e">
        <f>IF(OR(#REF!="管理者",#REF!="サービス管理責任者"),0,#REF!)</f>
        <v>#REF!</v>
      </c>
    </row>
    <row r="1412" spans="2:11">
      <c r="B1412" s="75">
        <v>1410</v>
      </c>
      <c r="C1412" s="76" t="e">
        <f t="shared" si="88"/>
        <v>#N/A</v>
      </c>
      <c r="D1412" s="76" t="e">
        <f t="shared" si="89"/>
        <v>#N/A</v>
      </c>
      <c r="E1412" s="77" t="e">
        <f t="shared" ref="E1412:E1475" si="90">SUMIF($C:$C,C1412,$D:$D)</f>
        <v>#N/A</v>
      </c>
      <c r="F1412" s="81"/>
      <c r="H1412" s="57"/>
      <c r="I1412" s="56" t="e">
        <f t="shared" si="87"/>
        <v>#REF!</v>
      </c>
      <c r="J1412" s="56" t="e">
        <f>#REF!</f>
        <v>#REF!</v>
      </c>
      <c r="K1412" s="53" t="e">
        <f>IF(OR(#REF!="管理者",#REF!="サービス管理責任者"),0,#REF!)</f>
        <v>#REF!</v>
      </c>
    </row>
    <row r="1413" spans="2:11">
      <c r="B1413" s="75">
        <v>1411</v>
      </c>
      <c r="C1413" s="76" t="e">
        <f t="shared" si="88"/>
        <v>#N/A</v>
      </c>
      <c r="D1413" s="76" t="e">
        <f t="shared" si="89"/>
        <v>#N/A</v>
      </c>
      <c r="E1413" s="77" t="e">
        <f t="shared" si="90"/>
        <v>#N/A</v>
      </c>
      <c r="F1413" s="81"/>
      <c r="H1413" s="57"/>
      <c r="I1413" s="56" t="e">
        <f t="shared" ref="I1413:I1476" si="91">IF(J1413=0,I1412,I1412+1)</f>
        <v>#REF!</v>
      </c>
      <c r="J1413" s="56" t="e">
        <f>#REF!</f>
        <v>#REF!</v>
      </c>
      <c r="K1413" s="53" t="e">
        <f>IF(OR(#REF!="管理者",#REF!="サービス管理責任者"),0,#REF!)</f>
        <v>#REF!</v>
      </c>
    </row>
    <row r="1414" spans="2:11">
      <c r="B1414" s="75">
        <v>1412</v>
      </c>
      <c r="C1414" s="76" t="e">
        <f t="shared" si="88"/>
        <v>#N/A</v>
      </c>
      <c r="D1414" s="76" t="e">
        <f t="shared" si="89"/>
        <v>#N/A</v>
      </c>
      <c r="E1414" s="77" t="e">
        <f t="shared" si="90"/>
        <v>#N/A</v>
      </c>
      <c r="F1414" s="81"/>
      <c r="H1414" s="57"/>
      <c r="I1414" s="56" t="e">
        <f t="shared" si="91"/>
        <v>#REF!</v>
      </c>
      <c r="J1414" s="56" t="e">
        <f>#REF!</f>
        <v>#REF!</v>
      </c>
      <c r="K1414" s="53" t="e">
        <f>IF(OR(#REF!="管理者",#REF!="サービス管理責任者"),0,#REF!)</f>
        <v>#REF!</v>
      </c>
    </row>
    <row r="1415" spans="2:11">
      <c r="B1415" s="75">
        <v>1413</v>
      </c>
      <c r="C1415" s="76" t="e">
        <f t="shared" si="88"/>
        <v>#N/A</v>
      </c>
      <c r="D1415" s="76" t="e">
        <f t="shared" si="89"/>
        <v>#N/A</v>
      </c>
      <c r="E1415" s="77" t="e">
        <f t="shared" si="90"/>
        <v>#N/A</v>
      </c>
      <c r="F1415" s="81"/>
      <c r="H1415" s="57"/>
      <c r="I1415" s="56" t="e">
        <f t="shared" si="91"/>
        <v>#REF!</v>
      </c>
      <c r="J1415" s="56" t="e">
        <f>#REF!</f>
        <v>#REF!</v>
      </c>
      <c r="K1415" s="53" t="e">
        <f>IF(OR(#REF!="管理者",#REF!="サービス管理責任者"),0,#REF!)</f>
        <v>#REF!</v>
      </c>
    </row>
    <row r="1416" spans="2:11">
      <c r="B1416" s="75">
        <v>1414</v>
      </c>
      <c r="C1416" s="76" t="e">
        <f t="shared" si="88"/>
        <v>#N/A</v>
      </c>
      <c r="D1416" s="76" t="e">
        <f t="shared" si="89"/>
        <v>#N/A</v>
      </c>
      <c r="E1416" s="77" t="e">
        <f t="shared" si="90"/>
        <v>#N/A</v>
      </c>
      <c r="F1416" s="81"/>
      <c r="H1416" s="57"/>
      <c r="I1416" s="56" t="e">
        <f t="shared" si="91"/>
        <v>#REF!</v>
      </c>
      <c r="J1416" s="56" t="e">
        <f>#REF!</f>
        <v>#REF!</v>
      </c>
      <c r="K1416" s="53" t="e">
        <f>IF(OR(#REF!="管理者",#REF!="サービス管理責任者"),0,#REF!)</f>
        <v>#REF!</v>
      </c>
    </row>
    <row r="1417" spans="2:11">
      <c r="B1417" s="75">
        <v>1415</v>
      </c>
      <c r="C1417" s="76" t="e">
        <f t="shared" si="88"/>
        <v>#N/A</v>
      </c>
      <c r="D1417" s="76" t="e">
        <f t="shared" si="89"/>
        <v>#N/A</v>
      </c>
      <c r="E1417" s="77" t="e">
        <f t="shared" si="90"/>
        <v>#N/A</v>
      </c>
      <c r="F1417" s="81"/>
      <c r="H1417" s="57"/>
      <c r="I1417" s="56" t="e">
        <f t="shared" si="91"/>
        <v>#REF!</v>
      </c>
      <c r="J1417" s="56" t="e">
        <f>#REF!</f>
        <v>#REF!</v>
      </c>
      <c r="K1417" s="53" t="e">
        <f>IF(OR(#REF!="管理者",#REF!="サービス管理責任者"),0,#REF!)</f>
        <v>#REF!</v>
      </c>
    </row>
    <row r="1418" spans="2:11">
      <c r="B1418" s="75">
        <v>1416</v>
      </c>
      <c r="C1418" s="76" t="e">
        <f t="shared" si="88"/>
        <v>#N/A</v>
      </c>
      <c r="D1418" s="76" t="e">
        <f t="shared" si="89"/>
        <v>#N/A</v>
      </c>
      <c r="E1418" s="77" t="e">
        <f t="shared" si="90"/>
        <v>#N/A</v>
      </c>
      <c r="F1418" s="81"/>
      <c r="H1418" s="57"/>
      <c r="I1418" s="56" t="e">
        <f t="shared" si="91"/>
        <v>#REF!</v>
      </c>
      <c r="J1418" s="56" t="e">
        <f>#REF!</f>
        <v>#REF!</v>
      </c>
      <c r="K1418" s="53" t="e">
        <f>IF(OR(#REF!="管理者",#REF!="サービス管理責任者"),0,#REF!)</f>
        <v>#REF!</v>
      </c>
    </row>
    <row r="1419" spans="2:11">
      <c r="B1419" s="75">
        <v>1417</v>
      </c>
      <c r="C1419" s="76" t="e">
        <f t="shared" si="88"/>
        <v>#N/A</v>
      </c>
      <c r="D1419" s="76" t="e">
        <f t="shared" si="89"/>
        <v>#N/A</v>
      </c>
      <c r="E1419" s="77" t="e">
        <f t="shared" si="90"/>
        <v>#N/A</v>
      </c>
      <c r="F1419" s="81"/>
      <c r="H1419" s="57"/>
      <c r="I1419" s="56" t="e">
        <f t="shared" si="91"/>
        <v>#REF!</v>
      </c>
      <c r="J1419" s="56" t="e">
        <f>#REF!</f>
        <v>#REF!</v>
      </c>
      <c r="K1419" s="53" t="e">
        <f>IF(OR(#REF!="管理者",#REF!="サービス管理責任者"),0,#REF!)</f>
        <v>#REF!</v>
      </c>
    </row>
    <row r="1420" spans="2:11">
      <c r="B1420" s="75">
        <v>1418</v>
      </c>
      <c r="C1420" s="76" t="e">
        <f t="shared" si="88"/>
        <v>#N/A</v>
      </c>
      <c r="D1420" s="76" t="e">
        <f t="shared" si="89"/>
        <v>#N/A</v>
      </c>
      <c r="E1420" s="77" t="e">
        <f t="shared" si="90"/>
        <v>#N/A</v>
      </c>
      <c r="F1420" s="81"/>
      <c r="H1420" s="57"/>
      <c r="I1420" s="56" t="e">
        <f t="shared" si="91"/>
        <v>#REF!</v>
      </c>
      <c r="J1420" s="56" t="e">
        <f>#REF!</f>
        <v>#REF!</v>
      </c>
      <c r="K1420" s="53" t="e">
        <f>IF(OR(#REF!="管理者",#REF!="サービス管理責任者"),0,#REF!)</f>
        <v>#REF!</v>
      </c>
    </row>
    <row r="1421" spans="2:11">
      <c r="B1421" s="75">
        <v>1419</v>
      </c>
      <c r="C1421" s="76" t="e">
        <f t="shared" si="88"/>
        <v>#N/A</v>
      </c>
      <c r="D1421" s="76" t="e">
        <f t="shared" si="89"/>
        <v>#N/A</v>
      </c>
      <c r="E1421" s="77" t="e">
        <f t="shared" si="90"/>
        <v>#N/A</v>
      </c>
      <c r="F1421" s="81"/>
      <c r="H1421" s="57"/>
      <c r="I1421" s="56" t="e">
        <f t="shared" si="91"/>
        <v>#REF!</v>
      </c>
      <c r="J1421" s="56" t="e">
        <f>#REF!</f>
        <v>#REF!</v>
      </c>
      <c r="K1421" s="53" t="e">
        <f>IF(OR(#REF!="管理者",#REF!="サービス管理責任者"),0,#REF!)</f>
        <v>#REF!</v>
      </c>
    </row>
    <row r="1422" spans="2:11">
      <c r="B1422" s="75">
        <v>1420</v>
      </c>
      <c r="C1422" s="76" t="e">
        <f t="shared" si="88"/>
        <v>#N/A</v>
      </c>
      <c r="D1422" s="76" t="e">
        <f t="shared" si="89"/>
        <v>#N/A</v>
      </c>
      <c r="E1422" s="77" t="e">
        <f t="shared" si="90"/>
        <v>#N/A</v>
      </c>
      <c r="F1422" s="81"/>
      <c r="H1422" s="57"/>
      <c r="I1422" s="56" t="e">
        <f t="shared" si="91"/>
        <v>#REF!</v>
      </c>
      <c r="J1422" s="56" t="e">
        <f>#REF!</f>
        <v>#REF!</v>
      </c>
      <c r="K1422" s="53" t="e">
        <f>IF(OR(#REF!="管理者",#REF!="サービス管理責任者"),0,#REF!)</f>
        <v>#REF!</v>
      </c>
    </row>
    <row r="1423" spans="2:11">
      <c r="B1423" s="75">
        <v>1421</v>
      </c>
      <c r="C1423" s="76" t="e">
        <f t="shared" si="88"/>
        <v>#N/A</v>
      </c>
      <c r="D1423" s="76" t="e">
        <f t="shared" si="89"/>
        <v>#N/A</v>
      </c>
      <c r="E1423" s="77" t="e">
        <f t="shared" si="90"/>
        <v>#N/A</v>
      </c>
      <c r="F1423" s="81"/>
      <c r="H1423" s="57"/>
      <c r="I1423" s="56" t="e">
        <f t="shared" si="91"/>
        <v>#REF!</v>
      </c>
      <c r="J1423" s="56" t="e">
        <f>#REF!</f>
        <v>#REF!</v>
      </c>
      <c r="K1423" s="53" t="e">
        <f>IF(OR(#REF!="管理者",#REF!="サービス管理責任者"),0,#REF!)</f>
        <v>#REF!</v>
      </c>
    </row>
    <row r="1424" spans="2:11">
      <c r="B1424" s="75">
        <v>1422</v>
      </c>
      <c r="C1424" s="76" t="e">
        <f t="shared" si="88"/>
        <v>#N/A</v>
      </c>
      <c r="D1424" s="76" t="e">
        <f t="shared" si="89"/>
        <v>#N/A</v>
      </c>
      <c r="E1424" s="77" t="e">
        <f t="shared" si="90"/>
        <v>#N/A</v>
      </c>
      <c r="F1424" s="81"/>
      <c r="H1424" s="57"/>
      <c r="I1424" s="56" t="e">
        <f t="shared" si="91"/>
        <v>#REF!</v>
      </c>
      <c r="J1424" s="56" t="e">
        <f>#REF!</f>
        <v>#REF!</v>
      </c>
      <c r="K1424" s="53" t="e">
        <f>IF(OR(#REF!="管理者",#REF!="サービス管理責任者"),0,#REF!)</f>
        <v>#REF!</v>
      </c>
    </row>
    <row r="1425" spans="2:11">
      <c r="B1425" s="75">
        <v>1423</v>
      </c>
      <c r="C1425" s="76" t="e">
        <f t="shared" si="88"/>
        <v>#N/A</v>
      </c>
      <c r="D1425" s="76" t="e">
        <f t="shared" si="89"/>
        <v>#N/A</v>
      </c>
      <c r="E1425" s="77" t="e">
        <f t="shared" si="90"/>
        <v>#N/A</v>
      </c>
      <c r="F1425" s="81"/>
      <c r="H1425" s="57"/>
      <c r="I1425" s="56" t="e">
        <f t="shared" si="91"/>
        <v>#REF!</v>
      </c>
      <c r="J1425" s="56" t="e">
        <f>#REF!</f>
        <v>#REF!</v>
      </c>
      <c r="K1425" s="53" t="e">
        <f>IF(OR(#REF!="管理者",#REF!="サービス管理責任者"),0,#REF!)</f>
        <v>#REF!</v>
      </c>
    </row>
    <row r="1426" spans="2:11">
      <c r="B1426" s="75">
        <v>1424</v>
      </c>
      <c r="C1426" s="76" t="e">
        <f t="shared" si="88"/>
        <v>#N/A</v>
      </c>
      <c r="D1426" s="76" t="e">
        <f t="shared" si="89"/>
        <v>#N/A</v>
      </c>
      <c r="E1426" s="77" t="e">
        <f t="shared" si="90"/>
        <v>#N/A</v>
      </c>
      <c r="F1426" s="81"/>
      <c r="H1426" s="57"/>
      <c r="I1426" s="56" t="e">
        <f t="shared" si="91"/>
        <v>#REF!</v>
      </c>
      <c r="J1426" s="56" t="e">
        <f>#REF!</f>
        <v>#REF!</v>
      </c>
      <c r="K1426" s="53" t="e">
        <f>IF(OR(#REF!="管理者",#REF!="サービス管理責任者"),0,#REF!)</f>
        <v>#REF!</v>
      </c>
    </row>
    <row r="1427" spans="2:11">
      <c r="B1427" s="75">
        <v>1425</v>
      </c>
      <c r="C1427" s="76" t="e">
        <f t="shared" si="88"/>
        <v>#N/A</v>
      </c>
      <c r="D1427" s="76" t="e">
        <f t="shared" si="89"/>
        <v>#N/A</v>
      </c>
      <c r="E1427" s="77" t="e">
        <f t="shared" si="90"/>
        <v>#N/A</v>
      </c>
      <c r="F1427" s="81"/>
      <c r="H1427" s="57"/>
      <c r="I1427" s="56" t="e">
        <f t="shared" si="91"/>
        <v>#REF!</v>
      </c>
      <c r="J1427" s="56" t="e">
        <f>#REF!</f>
        <v>#REF!</v>
      </c>
      <c r="K1427" s="53" t="e">
        <f>IF(OR(#REF!="管理者",#REF!="サービス管理責任者"),0,#REF!)</f>
        <v>#REF!</v>
      </c>
    </row>
    <row r="1428" spans="2:11">
      <c r="B1428" s="75">
        <v>1426</v>
      </c>
      <c r="C1428" s="76" t="e">
        <f t="shared" si="88"/>
        <v>#N/A</v>
      </c>
      <c r="D1428" s="76" t="e">
        <f t="shared" si="89"/>
        <v>#N/A</v>
      </c>
      <c r="E1428" s="77" t="e">
        <f t="shared" si="90"/>
        <v>#N/A</v>
      </c>
      <c r="F1428" s="81"/>
      <c r="H1428" s="57"/>
      <c r="I1428" s="56" t="e">
        <f t="shared" si="91"/>
        <v>#REF!</v>
      </c>
      <c r="J1428" s="56" t="e">
        <f>#REF!</f>
        <v>#REF!</v>
      </c>
      <c r="K1428" s="53" t="e">
        <f>IF(OR(#REF!="管理者",#REF!="サービス管理責任者"),0,#REF!)</f>
        <v>#REF!</v>
      </c>
    </row>
    <row r="1429" spans="2:11">
      <c r="B1429" s="75">
        <v>1427</v>
      </c>
      <c r="C1429" s="76" t="e">
        <f t="shared" si="88"/>
        <v>#N/A</v>
      </c>
      <c r="D1429" s="76" t="e">
        <f t="shared" si="89"/>
        <v>#N/A</v>
      </c>
      <c r="E1429" s="77" t="e">
        <f t="shared" si="90"/>
        <v>#N/A</v>
      </c>
      <c r="F1429" s="81"/>
      <c r="H1429" s="57"/>
      <c r="I1429" s="56" t="e">
        <f t="shared" si="91"/>
        <v>#REF!</v>
      </c>
      <c r="J1429" s="56" t="e">
        <f>#REF!</f>
        <v>#REF!</v>
      </c>
      <c r="K1429" s="53" t="e">
        <f>IF(OR(#REF!="管理者",#REF!="サービス管理責任者"),0,#REF!)</f>
        <v>#REF!</v>
      </c>
    </row>
    <row r="1430" spans="2:11">
      <c r="B1430" s="75">
        <v>1428</v>
      </c>
      <c r="C1430" s="76" t="e">
        <f t="shared" si="88"/>
        <v>#N/A</v>
      </c>
      <c r="D1430" s="76" t="e">
        <f t="shared" si="89"/>
        <v>#N/A</v>
      </c>
      <c r="E1430" s="77" t="e">
        <f t="shared" si="90"/>
        <v>#N/A</v>
      </c>
      <c r="F1430" s="81"/>
      <c r="H1430" s="57"/>
      <c r="I1430" s="56" t="e">
        <f t="shared" si="91"/>
        <v>#REF!</v>
      </c>
      <c r="J1430" s="56" t="e">
        <f>#REF!</f>
        <v>#REF!</v>
      </c>
      <c r="K1430" s="53" t="e">
        <f>IF(OR(#REF!="管理者",#REF!="サービス管理責任者"),0,#REF!)</f>
        <v>#REF!</v>
      </c>
    </row>
    <row r="1431" spans="2:11">
      <c r="B1431" s="75">
        <v>1429</v>
      </c>
      <c r="C1431" s="76" t="e">
        <f t="shared" si="88"/>
        <v>#N/A</v>
      </c>
      <c r="D1431" s="76" t="e">
        <f t="shared" si="89"/>
        <v>#N/A</v>
      </c>
      <c r="E1431" s="77" t="e">
        <f t="shared" si="90"/>
        <v>#N/A</v>
      </c>
      <c r="F1431" s="81"/>
      <c r="H1431" s="57"/>
      <c r="I1431" s="56" t="e">
        <f t="shared" si="91"/>
        <v>#REF!</v>
      </c>
      <c r="J1431" s="56" t="e">
        <f>#REF!</f>
        <v>#REF!</v>
      </c>
      <c r="K1431" s="53" t="e">
        <f>IF(OR(#REF!="管理者",#REF!="サービス管理責任者"),0,#REF!)</f>
        <v>#REF!</v>
      </c>
    </row>
    <row r="1432" spans="2:11">
      <c r="B1432" s="75">
        <v>1430</v>
      </c>
      <c r="C1432" s="76" t="e">
        <f t="shared" si="88"/>
        <v>#N/A</v>
      </c>
      <c r="D1432" s="76" t="e">
        <f t="shared" si="89"/>
        <v>#N/A</v>
      </c>
      <c r="E1432" s="77" t="e">
        <f t="shared" si="90"/>
        <v>#N/A</v>
      </c>
      <c r="F1432" s="81"/>
      <c r="H1432" s="57"/>
      <c r="I1432" s="56" t="e">
        <f t="shared" si="91"/>
        <v>#REF!</v>
      </c>
      <c r="J1432" s="56" t="e">
        <f>#REF!</f>
        <v>#REF!</v>
      </c>
      <c r="K1432" s="53" t="e">
        <f>IF(OR(#REF!="管理者",#REF!="サービス管理責任者"),0,#REF!)</f>
        <v>#REF!</v>
      </c>
    </row>
    <row r="1433" spans="2:11">
      <c r="B1433" s="75">
        <v>1431</v>
      </c>
      <c r="C1433" s="76" t="e">
        <f t="shared" si="88"/>
        <v>#N/A</v>
      </c>
      <c r="D1433" s="76" t="e">
        <f t="shared" si="89"/>
        <v>#N/A</v>
      </c>
      <c r="E1433" s="77" t="e">
        <f t="shared" si="90"/>
        <v>#N/A</v>
      </c>
      <c r="F1433" s="81"/>
      <c r="H1433" s="57"/>
      <c r="I1433" s="56" t="e">
        <f t="shared" si="91"/>
        <v>#REF!</v>
      </c>
      <c r="J1433" s="56" t="e">
        <f>#REF!</f>
        <v>#REF!</v>
      </c>
      <c r="K1433" s="53" t="e">
        <f>IF(OR(#REF!="管理者",#REF!="サービス管理責任者"),0,#REF!)</f>
        <v>#REF!</v>
      </c>
    </row>
    <row r="1434" spans="2:11">
      <c r="B1434" s="75">
        <v>1432</v>
      </c>
      <c r="C1434" s="76" t="e">
        <f t="shared" si="88"/>
        <v>#N/A</v>
      </c>
      <c r="D1434" s="76" t="e">
        <f t="shared" si="89"/>
        <v>#N/A</v>
      </c>
      <c r="E1434" s="77" t="e">
        <f t="shared" si="90"/>
        <v>#N/A</v>
      </c>
      <c r="F1434" s="81"/>
      <c r="H1434" s="57"/>
      <c r="I1434" s="56" t="e">
        <f t="shared" si="91"/>
        <v>#REF!</v>
      </c>
      <c r="J1434" s="56" t="e">
        <f>#REF!</f>
        <v>#REF!</v>
      </c>
      <c r="K1434" s="53" t="e">
        <f>IF(OR(#REF!="管理者",#REF!="サービス管理責任者"),0,#REF!)</f>
        <v>#REF!</v>
      </c>
    </row>
    <row r="1435" spans="2:11">
      <c r="B1435" s="75">
        <v>1433</v>
      </c>
      <c r="C1435" s="76" t="e">
        <f t="shared" si="88"/>
        <v>#N/A</v>
      </c>
      <c r="D1435" s="76" t="e">
        <f t="shared" si="89"/>
        <v>#N/A</v>
      </c>
      <c r="E1435" s="77" t="e">
        <f t="shared" si="90"/>
        <v>#N/A</v>
      </c>
      <c r="F1435" s="81"/>
      <c r="H1435" s="57"/>
      <c r="I1435" s="56" t="e">
        <f t="shared" si="91"/>
        <v>#REF!</v>
      </c>
      <c r="J1435" s="56" t="e">
        <f>#REF!</f>
        <v>#REF!</v>
      </c>
      <c r="K1435" s="53" t="e">
        <f>IF(OR(#REF!="管理者",#REF!="サービス管理責任者"),0,#REF!)</f>
        <v>#REF!</v>
      </c>
    </row>
    <row r="1436" spans="2:11">
      <c r="B1436" s="75">
        <v>1434</v>
      </c>
      <c r="C1436" s="76" t="e">
        <f t="shared" si="88"/>
        <v>#N/A</v>
      </c>
      <c r="D1436" s="76" t="e">
        <f t="shared" si="89"/>
        <v>#N/A</v>
      </c>
      <c r="E1436" s="77" t="e">
        <f t="shared" si="90"/>
        <v>#N/A</v>
      </c>
      <c r="F1436" s="81"/>
      <c r="H1436" s="57"/>
      <c r="I1436" s="56" t="e">
        <f t="shared" si="91"/>
        <v>#REF!</v>
      </c>
      <c r="J1436" s="56" t="e">
        <f>#REF!</f>
        <v>#REF!</v>
      </c>
      <c r="K1436" s="53" t="e">
        <f>IF(OR(#REF!="管理者",#REF!="サービス管理責任者"),0,#REF!)</f>
        <v>#REF!</v>
      </c>
    </row>
    <row r="1437" spans="2:11">
      <c r="B1437" s="75">
        <v>1435</v>
      </c>
      <c r="C1437" s="76" t="e">
        <f t="shared" si="88"/>
        <v>#N/A</v>
      </c>
      <c r="D1437" s="76" t="e">
        <f t="shared" si="89"/>
        <v>#N/A</v>
      </c>
      <c r="E1437" s="77" t="e">
        <f t="shared" si="90"/>
        <v>#N/A</v>
      </c>
      <c r="F1437" s="81"/>
      <c r="H1437" s="57"/>
      <c r="I1437" s="56" t="e">
        <f t="shared" si="91"/>
        <v>#REF!</v>
      </c>
      <c r="J1437" s="56" t="e">
        <f>#REF!</f>
        <v>#REF!</v>
      </c>
      <c r="K1437" s="53" t="e">
        <f>IF(OR(#REF!="管理者",#REF!="サービス管理責任者"),0,#REF!)</f>
        <v>#REF!</v>
      </c>
    </row>
    <row r="1438" spans="2:11">
      <c r="B1438" s="75">
        <v>1436</v>
      </c>
      <c r="C1438" s="76" t="e">
        <f t="shared" si="88"/>
        <v>#N/A</v>
      </c>
      <c r="D1438" s="76" t="e">
        <f t="shared" si="89"/>
        <v>#N/A</v>
      </c>
      <c r="E1438" s="77" t="e">
        <f t="shared" si="90"/>
        <v>#N/A</v>
      </c>
      <c r="F1438" s="81"/>
      <c r="H1438" s="57"/>
      <c r="I1438" s="56" t="e">
        <f t="shared" si="91"/>
        <v>#REF!</v>
      </c>
      <c r="J1438" s="56" t="e">
        <f>#REF!</f>
        <v>#REF!</v>
      </c>
      <c r="K1438" s="53" t="e">
        <f>IF(OR(#REF!="管理者",#REF!="サービス管理責任者"),0,#REF!)</f>
        <v>#REF!</v>
      </c>
    </row>
    <row r="1439" spans="2:11">
      <c r="B1439" s="75">
        <v>1437</v>
      </c>
      <c r="C1439" s="76" t="e">
        <f t="shared" si="88"/>
        <v>#N/A</v>
      </c>
      <c r="D1439" s="76" t="e">
        <f t="shared" si="89"/>
        <v>#N/A</v>
      </c>
      <c r="E1439" s="77" t="e">
        <f t="shared" si="90"/>
        <v>#N/A</v>
      </c>
      <c r="F1439" s="81"/>
      <c r="H1439" s="57"/>
      <c r="I1439" s="56" t="e">
        <f t="shared" si="91"/>
        <v>#REF!</v>
      </c>
      <c r="J1439" s="56" t="e">
        <f>#REF!</f>
        <v>#REF!</v>
      </c>
      <c r="K1439" s="53" t="e">
        <f>IF(OR(#REF!="管理者",#REF!="サービス管理責任者"),0,#REF!)</f>
        <v>#REF!</v>
      </c>
    </row>
    <row r="1440" spans="2:11">
      <c r="B1440" s="75">
        <v>1438</v>
      </c>
      <c r="C1440" s="76" t="e">
        <f t="shared" si="88"/>
        <v>#N/A</v>
      </c>
      <c r="D1440" s="76" t="e">
        <f t="shared" si="89"/>
        <v>#N/A</v>
      </c>
      <c r="E1440" s="77" t="e">
        <f t="shared" si="90"/>
        <v>#N/A</v>
      </c>
      <c r="F1440" s="81"/>
      <c r="H1440" s="57"/>
      <c r="I1440" s="56" t="e">
        <f t="shared" si="91"/>
        <v>#REF!</v>
      </c>
      <c r="J1440" s="56" t="e">
        <f>#REF!</f>
        <v>#REF!</v>
      </c>
      <c r="K1440" s="53" t="e">
        <f>IF(OR(#REF!="管理者",#REF!="サービス管理責任者"),0,#REF!)</f>
        <v>#REF!</v>
      </c>
    </row>
    <row r="1441" spans="2:11">
      <c r="B1441" s="75">
        <v>1439</v>
      </c>
      <c r="C1441" s="76" t="e">
        <f t="shared" si="88"/>
        <v>#N/A</v>
      </c>
      <c r="D1441" s="76" t="e">
        <f t="shared" si="89"/>
        <v>#N/A</v>
      </c>
      <c r="E1441" s="77" t="e">
        <f t="shared" si="90"/>
        <v>#N/A</v>
      </c>
      <c r="F1441" s="81"/>
      <c r="H1441" s="57"/>
      <c r="I1441" s="56" t="e">
        <f t="shared" si="91"/>
        <v>#REF!</v>
      </c>
      <c r="J1441" s="56" t="e">
        <f>#REF!</f>
        <v>#REF!</v>
      </c>
      <c r="K1441" s="53" t="e">
        <f>IF(OR(#REF!="管理者",#REF!="サービス管理責任者"),0,#REF!)</f>
        <v>#REF!</v>
      </c>
    </row>
    <row r="1442" spans="2:11">
      <c r="B1442" s="75">
        <v>1440</v>
      </c>
      <c r="C1442" s="76" t="e">
        <f t="shared" si="88"/>
        <v>#N/A</v>
      </c>
      <c r="D1442" s="76" t="e">
        <f t="shared" si="89"/>
        <v>#N/A</v>
      </c>
      <c r="E1442" s="77" t="e">
        <f t="shared" si="90"/>
        <v>#N/A</v>
      </c>
      <c r="F1442" s="81"/>
      <c r="H1442" s="57"/>
      <c r="I1442" s="56" t="e">
        <f t="shared" si="91"/>
        <v>#REF!</v>
      </c>
      <c r="J1442" s="56" t="e">
        <f>#REF!</f>
        <v>#REF!</v>
      </c>
      <c r="K1442" s="53" t="e">
        <f>IF(OR(#REF!="管理者",#REF!="サービス管理責任者"),0,#REF!)</f>
        <v>#REF!</v>
      </c>
    </row>
    <row r="1443" spans="2:11">
      <c r="B1443" s="75">
        <v>1441</v>
      </c>
      <c r="C1443" s="76" t="e">
        <f t="shared" si="88"/>
        <v>#N/A</v>
      </c>
      <c r="D1443" s="76" t="e">
        <f t="shared" si="89"/>
        <v>#N/A</v>
      </c>
      <c r="E1443" s="77" t="e">
        <f t="shared" si="90"/>
        <v>#N/A</v>
      </c>
      <c r="F1443" s="81"/>
      <c r="H1443" s="57"/>
      <c r="I1443" s="56" t="e">
        <f t="shared" si="91"/>
        <v>#REF!</v>
      </c>
      <c r="J1443" s="56" t="e">
        <f>#REF!</f>
        <v>#REF!</v>
      </c>
      <c r="K1443" s="53" t="e">
        <f>IF(OR(#REF!="管理者",#REF!="サービス管理責任者"),0,#REF!)</f>
        <v>#REF!</v>
      </c>
    </row>
    <row r="1444" spans="2:11">
      <c r="B1444" s="75">
        <v>1442</v>
      </c>
      <c r="C1444" s="76" t="e">
        <f t="shared" si="88"/>
        <v>#N/A</v>
      </c>
      <c r="D1444" s="76" t="e">
        <f t="shared" si="89"/>
        <v>#N/A</v>
      </c>
      <c r="E1444" s="77" t="e">
        <f t="shared" si="90"/>
        <v>#N/A</v>
      </c>
      <c r="F1444" s="81"/>
      <c r="H1444" s="57"/>
      <c r="I1444" s="56" t="e">
        <f t="shared" si="91"/>
        <v>#REF!</v>
      </c>
      <c r="J1444" s="56" t="e">
        <f>#REF!</f>
        <v>#REF!</v>
      </c>
      <c r="K1444" s="53" t="e">
        <f>IF(OR(#REF!="管理者",#REF!="サービス管理責任者"),0,#REF!)</f>
        <v>#REF!</v>
      </c>
    </row>
    <row r="1445" spans="2:11">
      <c r="B1445" s="75">
        <v>1443</v>
      </c>
      <c r="C1445" s="76" t="e">
        <f t="shared" si="88"/>
        <v>#N/A</v>
      </c>
      <c r="D1445" s="76" t="e">
        <f t="shared" si="89"/>
        <v>#N/A</v>
      </c>
      <c r="E1445" s="77" t="e">
        <f t="shared" si="90"/>
        <v>#N/A</v>
      </c>
      <c r="F1445" s="81"/>
      <c r="H1445" s="57"/>
      <c r="I1445" s="56" t="e">
        <f t="shared" si="91"/>
        <v>#REF!</v>
      </c>
      <c r="J1445" s="56" t="e">
        <f>#REF!</f>
        <v>#REF!</v>
      </c>
      <c r="K1445" s="53" t="e">
        <f>IF(OR(#REF!="管理者",#REF!="サービス管理責任者"),0,#REF!)</f>
        <v>#REF!</v>
      </c>
    </row>
    <row r="1446" spans="2:11">
      <c r="B1446" s="75">
        <v>1444</v>
      </c>
      <c r="C1446" s="76" t="e">
        <f t="shared" si="88"/>
        <v>#N/A</v>
      </c>
      <c r="D1446" s="76" t="e">
        <f t="shared" si="89"/>
        <v>#N/A</v>
      </c>
      <c r="E1446" s="77" t="e">
        <f t="shared" si="90"/>
        <v>#N/A</v>
      </c>
      <c r="F1446" s="81"/>
      <c r="H1446" s="57"/>
      <c r="I1446" s="56" t="e">
        <f t="shared" si="91"/>
        <v>#REF!</v>
      </c>
      <c r="J1446" s="56" t="e">
        <f>#REF!</f>
        <v>#REF!</v>
      </c>
      <c r="K1446" s="53" t="e">
        <f>IF(OR(#REF!="管理者",#REF!="サービス管理責任者"),0,#REF!)</f>
        <v>#REF!</v>
      </c>
    </row>
    <row r="1447" spans="2:11">
      <c r="B1447" s="75">
        <v>1445</v>
      </c>
      <c r="C1447" s="76" t="e">
        <f t="shared" si="88"/>
        <v>#N/A</v>
      </c>
      <c r="D1447" s="76" t="e">
        <f t="shared" si="89"/>
        <v>#N/A</v>
      </c>
      <c r="E1447" s="77" t="e">
        <f t="shared" si="90"/>
        <v>#N/A</v>
      </c>
      <c r="F1447" s="81"/>
      <c r="H1447" s="57"/>
      <c r="I1447" s="56" t="e">
        <f t="shared" si="91"/>
        <v>#REF!</v>
      </c>
      <c r="J1447" s="56" t="e">
        <f>#REF!</f>
        <v>#REF!</v>
      </c>
      <c r="K1447" s="53" t="e">
        <f>IF(OR(#REF!="管理者",#REF!="サービス管理責任者"),0,#REF!)</f>
        <v>#REF!</v>
      </c>
    </row>
    <row r="1448" spans="2:11">
      <c r="B1448" s="75">
        <v>1446</v>
      </c>
      <c r="C1448" s="76" t="e">
        <f t="shared" si="88"/>
        <v>#N/A</v>
      </c>
      <c r="D1448" s="76" t="e">
        <f t="shared" si="89"/>
        <v>#N/A</v>
      </c>
      <c r="E1448" s="77" t="e">
        <f t="shared" si="90"/>
        <v>#N/A</v>
      </c>
      <c r="F1448" s="81"/>
      <c r="H1448" s="57"/>
      <c r="I1448" s="56" t="e">
        <f t="shared" si="91"/>
        <v>#REF!</v>
      </c>
      <c r="J1448" s="56" t="e">
        <f>#REF!</f>
        <v>#REF!</v>
      </c>
      <c r="K1448" s="53" t="e">
        <f>IF(OR(#REF!="管理者",#REF!="サービス管理責任者"),0,#REF!)</f>
        <v>#REF!</v>
      </c>
    </row>
    <row r="1449" spans="2:11">
      <c r="B1449" s="75">
        <v>1447</v>
      </c>
      <c r="C1449" s="76" t="e">
        <f t="shared" si="88"/>
        <v>#N/A</v>
      </c>
      <c r="D1449" s="76" t="e">
        <f t="shared" si="89"/>
        <v>#N/A</v>
      </c>
      <c r="E1449" s="77" t="e">
        <f t="shared" si="90"/>
        <v>#N/A</v>
      </c>
      <c r="F1449" s="81"/>
      <c r="H1449" s="57"/>
      <c r="I1449" s="56" t="e">
        <f t="shared" si="91"/>
        <v>#REF!</v>
      </c>
      <c r="J1449" s="56" t="e">
        <f>#REF!</f>
        <v>#REF!</v>
      </c>
      <c r="K1449" s="53" t="e">
        <f>IF(OR(#REF!="管理者",#REF!="サービス管理責任者"),0,#REF!)</f>
        <v>#REF!</v>
      </c>
    </row>
    <row r="1450" spans="2:11">
      <c r="B1450" s="75">
        <v>1448</v>
      </c>
      <c r="C1450" s="76" t="e">
        <f t="shared" si="88"/>
        <v>#N/A</v>
      </c>
      <c r="D1450" s="76" t="e">
        <f t="shared" si="89"/>
        <v>#N/A</v>
      </c>
      <c r="E1450" s="77" t="e">
        <f t="shared" si="90"/>
        <v>#N/A</v>
      </c>
      <c r="F1450" s="81"/>
      <c r="H1450" s="57"/>
      <c r="I1450" s="56" t="e">
        <f t="shared" si="91"/>
        <v>#REF!</v>
      </c>
      <c r="J1450" s="56" t="e">
        <f>#REF!</f>
        <v>#REF!</v>
      </c>
      <c r="K1450" s="53" t="e">
        <f>IF(OR(#REF!="管理者",#REF!="サービス管理責任者"),0,#REF!)</f>
        <v>#REF!</v>
      </c>
    </row>
    <row r="1451" spans="2:11">
      <c r="B1451" s="75">
        <v>1449</v>
      </c>
      <c r="C1451" s="76" t="e">
        <f t="shared" si="88"/>
        <v>#N/A</v>
      </c>
      <c r="D1451" s="76" t="e">
        <f t="shared" si="89"/>
        <v>#N/A</v>
      </c>
      <c r="E1451" s="77" t="e">
        <f t="shared" si="90"/>
        <v>#N/A</v>
      </c>
      <c r="F1451" s="81"/>
      <c r="H1451" s="57"/>
      <c r="I1451" s="56" t="e">
        <f t="shared" si="91"/>
        <v>#REF!</v>
      </c>
      <c r="J1451" s="56" t="e">
        <f>#REF!</f>
        <v>#REF!</v>
      </c>
      <c r="K1451" s="53" t="e">
        <f>IF(OR(#REF!="管理者",#REF!="サービス管理責任者"),0,#REF!)</f>
        <v>#REF!</v>
      </c>
    </row>
    <row r="1452" spans="2:11">
      <c r="B1452" s="75">
        <v>1450</v>
      </c>
      <c r="C1452" s="76" t="e">
        <f t="shared" si="88"/>
        <v>#N/A</v>
      </c>
      <c r="D1452" s="76" t="e">
        <f t="shared" si="89"/>
        <v>#N/A</v>
      </c>
      <c r="E1452" s="77" t="e">
        <f t="shared" si="90"/>
        <v>#N/A</v>
      </c>
      <c r="F1452" s="81"/>
      <c r="H1452" s="57"/>
      <c r="I1452" s="56" t="e">
        <f t="shared" si="91"/>
        <v>#REF!</v>
      </c>
      <c r="J1452" s="56" t="e">
        <f>#REF!</f>
        <v>#REF!</v>
      </c>
      <c r="K1452" s="53" t="e">
        <f>IF(OR(#REF!="管理者",#REF!="サービス管理責任者"),0,#REF!)</f>
        <v>#REF!</v>
      </c>
    </row>
    <row r="1453" spans="2:11">
      <c r="B1453" s="75">
        <v>1451</v>
      </c>
      <c r="C1453" s="76" t="e">
        <f t="shared" si="88"/>
        <v>#N/A</v>
      </c>
      <c r="D1453" s="76" t="e">
        <f t="shared" si="89"/>
        <v>#N/A</v>
      </c>
      <c r="E1453" s="77" t="e">
        <f t="shared" si="90"/>
        <v>#N/A</v>
      </c>
      <c r="F1453" s="81"/>
      <c r="H1453" s="57"/>
      <c r="I1453" s="56" t="e">
        <f t="shared" si="91"/>
        <v>#REF!</v>
      </c>
      <c r="J1453" s="56" t="e">
        <f>#REF!</f>
        <v>#REF!</v>
      </c>
      <c r="K1453" s="53" t="e">
        <f>IF(OR(#REF!="管理者",#REF!="サービス管理責任者"),0,#REF!)</f>
        <v>#REF!</v>
      </c>
    </row>
    <row r="1454" spans="2:11">
      <c r="B1454" s="75">
        <v>1452</v>
      </c>
      <c r="C1454" s="76" t="e">
        <f t="shared" si="88"/>
        <v>#N/A</v>
      </c>
      <c r="D1454" s="76" t="e">
        <f t="shared" si="89"/>
        <v>#N/A</v>
      </c>
      <c r="E1454" s="77" t="e">
        <f t="shared" si="90"/>
        <v>#N/A</v>
      </c>
      <c r="F1454" s="81"/>
      <c r="H1454" s="57"/>
      <c r="I1454" s="56" t="e">
        <f t="shared" si="91"/>
        <v>#REF!</v>
      </c>
      <c r="J1454" s="56" t="e">
        <f>#REF!</f>
        <v>#REF!</v>
      </c>
      <c r="K1454" s="53" t="e">
        <f>IF(OR(#REF!="管理者",#REF!="サービス管理責任者"),0,#REF!)</f>
        <v>#REF!</v>
      </c>
    </row>
    <row r="1455" spans="2:11">
      <c r="B1455" s="75">
        <v>1453</v>
      </c>
      <c r="C1455" s="76" t="e">
        <f t="shared" si="88"/>
        <v>#N/A</v>
      </c>
      <c r="D1455" s="76" t="e">
        <f t="shared" si="89"/>
        <v>#N/A</v>
      </c>
      <c r="E1455" s="77" t="e">
        <f t="shared" si="90"/>
        <v>#N/A</v>
      </c>
      <c r="F1455" s="81"/>
      <c r="H1455" s="57"/>
      <c r="I1455" s="56" t="e">
        <f t="shared" si="91"/>
        <v>#REF!</v>
      </c>
      <c r="J1455" s="56" t="e">
        <f>#REF!</f>
        <v>#REF!</v>
      </c>
      <c r="K1455" s="53" t="e">
        <f>IF(OR(#REF!="管理者",#REF!="サービス管理責任者"),0,#REF!)</f>
        <v>#REF!</v>
      </c>
    </row>
    <row r="1456" spans="2:11">
      <c r="B1456" s="75">
        <v>1454</v>
      </c>
      <c r="C1456" s="76" t="e">
        <f t="shared" si="88"/>
        <v>#N/A</v>
      </c>
      <c r="D1456" s="76" t="e">
        <f t="shared" si="89"/>
        <v>#N/A</v>
      </c>
      <c r="E1456" s="77" t="e">
        <f t="shared" si="90"/>
        <v>#N/A</v>
      </c>
      <c r="F1456" s="81"/>
      <c r="H1456" s="57"/>
      <c r="I1456" s="56" t="e">
        <f t="shared" si="91"/>
        <v>#REF!</v>
      </c>
      <c r="J1456" s="56" t="e">
        <f>#REF!</f>
        <v>#REF!</v>
      </c>
      <c r="K1456" s="53" t="e">
        <f>IF(OR(#REF!="管理者",#REF!="サービス管理責任者"),0,#REF!)</f>
        <v>#REF!</v>
      </c>
    </row>
    <row r="1457" spans="2:11">
      <c r="B1457" s="75">
        <v>1455</v>
      </c>
      <c r="C1457" s="76" t="e">
        <f t="shared" si="88"/>
        <v>#N/A</v>
      </c>
      <c r="D1457" s="76" t="e">
        <f t="shared" si="89"/>
        <v>#N/A</v>
      </c>
      <c r="E1457" s="77" t="e">
        <f t="shared" si="90"/>
        <v>#N/A</v>
      </c>
      <c r="F1457" s="81"/>
      <c r="H1457" s="57"/>
      <c r="I1457" s="56" t="e">
        <f t="shared" si="91"/>
        <v>#REF!</v>
      </c>
      <c r="J1457" s="56" t="e">
        <f>#REF!</f>
        <v>#REF!</v>
      </c>
      <c r="K1457" s="53" t="e">
        <f>IF(OR(#REF!="管理者",#REF!="サービス管理責任者"),0,#REF!)</f>
        <v>#REF!</v>
      </c>
    </row>
    <row r="1458" spans="2:11">
      <c r="B1458" s="75">
        <v>1456</v>
      </c>
      <c r="C1458" s="76" t="e">
        <f t="shared" si="88"/>
        <v>#N/A</v>
      </c>
      <c r="D1458" s="76" t="e">
        <f t="shared" si="89"/>
        <v>#N/A</v>
      </c>
      <c r="E1458" s="77" t="e">
        <f t="shared" si="90"/>
        <v>#N/A</v>
      </c>
      <c r="F1458" s="81"/>
      <c r="H1458" s="57"/>
      <c r="I1458" s="56" t="e">
        <f t="shared" si="91"/>
        <v>#REF!</v>
      </c>
      <c r="J1458" s="56" t="e">
        <f>#REF!</f>
        <v>#REF!</v>
      </c>
      <c r="K1458" s="53" t="e">
        <f>IF(OR(#REF!="管理者",#REF!="サービス管理責任者"),0,#REF!)</f>
        <v>#REF!</v>
      </c>
    </row>
    <row r="1459" spans="2:11">
      <c r="B1459" s="75">
        <v>1457</v>
      </c>
      <c r="C1459" s="76" t="e">
        <f t="shared" si="88"/>
        <v>#N/A</v>
      </c>
      <c r="D1459" s="76" t="e">
        <f t="shared" si="89"/>
        <v>#N/A</v>
      </c>
      <c r="E1459" s="77" t="e">
        <f t="shared" si="90"/>
        <v>#N/A</v>
      </c>
      <c r="F1459" s="81"/>
      <c r="H1459" s="57"/>
      <c r="I1459" s="56" t="e">
        <f t="shared" si="91"/>
        <v>#REF!</v>
      </c>
      <c r="J1459" s="56" t="e">
        <f>#REF!</f>
        <v>#REF!</v>
      </c>
      <c r="K1459" s="53" t="e">
        <f>IF(OR(#REF!="管理者",#REF!="サービス管理責任者"),0,#REF!)</f>
        <v>#REF!</v>
      </c>
    </row>
    <row r="1460" spans="2:11">
      <c r="B1460" s="75">
        <v>1458</v>
      </c>
      <c r="C1460" s="76" t="e">
        <f t="shared" si="88"/>
        <v>#N/A</v>
      </c>
      <c r="D1460" s="76" t="e">
        <f t="shared" si="89"/>
        <v>#N/A</v>
      </c>
      <c r="E1460" s="77" t="e">
        <f t="shared" si="90"/>
        <v>#N/A</v>
      </c>
      <c r="F1460" s="81"/>
      <c r="H1460" s="57"/>
      <c r="I1460" s="56" t="e">
        <f t="shared" si="91"/>
        <v>#REF!</v>
      </c>
      <c r="J1460" s="56" t="e">
        <f>#REF!</f>
        <v>#REF!</v>
      </c>
      <c r="K1460" s="53" t="e">
        <f>IF(OR(#REF!="管理者",#REF!="サービス管理責任者"),0,#REF!)</f>
        <v>#REF!</v>
      </c>
    </row>
    <row r="1461" spans="2:11">
      <c r="B1461" s="75">
        <v>1459</v>
      </c>
      <c r="C1461" s="76" t="e">
        <f t="shared" si="88"/>
        <v>#N/A</v>
      </c>
      <c r="D1461" s="76" t="e">
        <f t="shared" si="89"/>
        <v>#N/A</v>
      </c>
      <c r="E1461" s="77" t="e">
        <f t="shared" si="90"/>
        <v>#N/A</v>
      </c>
      <c r="F1461" s="81"/>
      <c r="H1461" s="57"/>
      <c r="I1461" s="56" t="e">
        <f t="shared" si="91"/>
        <v>#REF!</v>
      </c>
      <c r="J1461" s="56" t="e">
        <f>#REF!</f>
        <v>#REF!</v>
      </c>
      <c r="K1461" s="53" t="e">
        <f>IF(OR(#REF!="管理者",#REF!="サービス管理責任者"),0,#REF!)</f>
        <v>#REF!</v>
      </c>
    </row>
    <row r="1462" spans="2:11">
      <c r="B1462" s="75">
        <v>1460</v>
      </c>
      <c r="C1462" s="76" t="e">
        <f t="shared" si="88"/>
        <v>#N/A</v>
      </c>
      <c r="D1462" s="76" t="e">
        <f t="shared" si="89"/>
        <v>#N/A</v>
      </c>
      <c r="E1462" s="77" t="e">
        <f t="shared" si="90"/>
        <v>#N/A</v>
      </c>
      <c r="F1462" s="81"/>
      <c r="H1462" s="57"/>
      <c r="I1462" s="56" t="e">
        <f t="shared" si="91"/>
        <v>#REF!</v>
      </c>
      <c r="J1462" s="56" t="e">
        <f>#REF!</f>
        <v>#REF!</v>
      </c>
      <c r="K1462" s="53" t="e">
        <f>IF(OR(#REF!="管理者",#REF!="サービス管理責任者"),0,#REF!)</f>
        <v>#REF!</v>
      </c>
    </row>
    <row r="1463" spans="2:11">
      <c r="B1463" s="75">
        <v>1461</v>
      </c>
      <c r="C1463" s="76" t="e">
        <f t="shared" si="88"/>
        <v>#N/A</v>
      </c>
      <c r="D1463" s="76" t="e">
        <f t="shared" si="89"/>
        <v>#N/A</v>
      </c>
      <c r="E1463" s="77" t="e">
        <f t="shared" si="90"/>
        <v>#N/A</v>
      </c>
      <c r="F1463" s="81"/>
      <c r="H1463" s="57"/>
      <c r="I1463" s="56" t="e">
        <f t="shared" si="91"/>
        <v>#REF!</v>
      </c>
      <c r="J1463" s="56" t="e">
        <f>#REF!</f>
        <v>#REF!</v>
      </c>
      <c r="K1463" s="53" t="e">
        <f>IF(OR(#REF!="管理者",#REF!="サービス管理責任者"),0,#REF!)</f>
        <v>#REF!</v>
      </c>
    </row>
    <row r="1464" spans="2:11">
      <c r="B1464" s="75">
        <v>1462</v>
      </c>
      <c r="C1464" s="76" t="e">
        <f t="shared" si="88"/>
        <v>#N/A</v>
      </c>
      <c r="D1464" s="76" t="e">
        <f t="shared" si="89"/>
        <v>#N/A</v>
      </c>
      <c r="E1464" s="77" t="e">
        <f t="shared" si="90"/>
        <v>#N/A</v>
      </c>
      <c r="F1464" s="81"/>
      <c r="H1464" s="57"/>
      <c r="I1464" s="56" t="e">
        <f t="shared" si="91"/>
        <v>#REF!</v>
      </c>
      <c r="J1464" s="56" t="e">
        <f>#REF!</f>
        <v>#REF!</v>
      </c>
      <c r="K1464" s="53" t="e">
        <f>IF(OR(#REF!="管理者",#REF!="サービス管理責任者"),0,#REF!)</f>
        <v>#REF!</v>
      </c>
    </row>
    <row r="1465" spans="2:11">
      <c r="B1465" s="75">
        <v>1463</v>
      </c>
      <c r="C1465" s="76" t="e">
        <f t="shared" si="88"/>
        <v>#N/A</v>
      </c>
      <c r="D1465" s="76" t="e">
        <f t="shared" si="89"/>
        <v>#N/A</v>
      </c>
      <c r="E1465" s="77" t="e">
        <f t="shared" si="90"/>
        <v>#N/A</v>
      </c>
      <c r="F1465" s="81"/>
      <c r="H1465" s="57"/>
      <c r="I1465" s="56" t="e">
        <f t="shared" si="91"/>
        <v>#REF!</v>
      </c>
      <c r="J1465" s="56" t="e">
        <f>#REF!</f>
        <v>#REF!</v>
      </c>
      <c r="K1465" s="53" t="e">
        <f>IF(OR(#REF!="管理者",#REF!="サービス管理責任者"),0,#REF!)</f>
        <v>#REF!</v>
      </c>
    </row>
    <row r="1466" spans="2:11">
      <c r="B1466" s="75">
        <v>1464</v>
      </c>
      <c r="C1466" s="76" t="e">
        <f t="shared" si="88"/>
        <v>#N/A</v>
      </c>
      <c r="D1466" s="76" t="e">
        <f t="shared" si="89"/>
        <v>#N/A</v>
      </c>
      <c r="E1466" s="77" t="e">
        <f t="shared" si="90"/>
        <v>#N/A</v>
      </c>
      <c r="F1466" s="81"/>
      <c r="H1466" s="57"/>
      <c r="I1466" s="56" t="e">
        <f t="shared" si="91"/>
        <v>#REF!</v>
      </c>
      <c r="J1466" s="56" t="e">
        <f>#REF!</f>
        <v>#REF!</v>
      </c>
      <c r="K1466" s="53" t="e">
        <f>IF(OR(#REF!="管理者",#REF!="サービス管理責任者"),0,#REF!)</f>
        <v>#REF!</v>
      </c>
    </row>
    <row r="1467" spans="2:11">
      <c r="B1467" s="75">
        <v>1465</v>
      </c>
      <c r="C1467" s="76" t="e">
        <f t="shared" si="88"/>
        <v>#N/A</v>
      </c>
      <c r="D1467" s="76" t="e">
        <f t="shared" si="89"/>
        <v>#N/A</v>
      </c>
      <c r="E1467" s="77" t="e">
        <f t="shared" si="90"/>
        <v>#N/A</v>
      </c>
      <c r="F1467" s="81"/>
      <c r="H1467" s="57"/>
      <c r="I1467" s="56" t="e">
        <f t="shared" si="91"/>
        <v>#REF!</v>
      </c>
      <c r="J1467" s="56" t="e">
        <f>#REF!</f>
        <v>#REF!</v>
      </c>
      <c r="K1467" s="53" t="e">
        <f>IF(OR(#REF!="管理者",#REF!="サービス管理責任者"),0,#REF!)</f>
        <v>#REF!</v>
      </c>
    </row>
    <row r="1468" spans="2:11">
      <c r="B1468" s="75">
        <v>1466</v>
      </c>
      <c r="C1468" s="76" t="e">
        <f t="shared" si="88"/>
        <v>#N/A</v>
      </c>
      <c r="D1468" s="76" t="e">
        <f t="shared" si="89"/>
        <v>#N/A</v>
      </c>
      <c r="E1468" s="77" t="e">
        <f t="shared" si="90"/>
        <v>#N/A</v>
      </c>
      <c r="F1468" s="81"/>
      <c r="H1468" s="57"/>
      <c r="I1468" s="56" t="e">
        <f t="shared" si="91"/>
        <v>#REF!</v>
      </c>
      <c r="J1468" s="56" t="e">
        <f>#REF!</f>
        <v>#REF!</v>
      </c>
      <c r="K1468" s="53" t="e">
        <f>IF(OR(#REF!="管理者",#REF!="サービス管理責任者"),0,#REF!)</f>
        <v>#REF!</v>
      </c>
    </row>
    <row r="1469" spans="2:11">
      <c r="B1469" s="75">
        <v>1467</v>
      </c>
      <c r="C1469" s="76" t="e">
        <f t="shared" si="88"/>
        <v>#N/A</v>
      </c>
      <c r="D1469" s="76" t="e">
        <f t="shared" si="89"/>
        <v>#N/A</v>
      </c>
      <c r="E1469" s="77" t="e">
        <f t="shared" si="90"/>
        <v>#N/A</v>
      </c>
      <c r="F1469" s="81"/>
      <c r="H1469" s="57"/>
      <c r="I1469" s="56" t="e">
        <f t="shared" si="91"/>
        <v>#REF!</v>
      </c>
      <c r="J1469" s="56" t="e">
        <f>#REF!</f>
        <v>#REF!</v>
      </c>
      <c r="K1469" s="53" t="e">
        <f>IF(OR(#REF!="管理者",#REF!="サービス管理責任者"),0,#REF!)</f>
        <v>#REF!</v>
      </c>
    </row>
    <row r="1470" spans="2:11">
      <c r="B1470" s="75">
        <v>1468</v>
      </c>
      <c r="C1470" s="76" t="e">
        <f t="shared" si="88"/>
        <v>#N/A</v>
      </c>
      <c r="D1470" s="76" t="e">
        <f t="shared" si="89"/>
        <v>#N/A</v>
      </c>
      <c r="E1470" s="77" t="e">
        <f t="shared" si="90"/>
        <v>#N/A</v>
      </c>
      <c r="F1470" s="81"/>
      <c r="H1470" s="57"/>
      <c r="I1470" s="56" t="e">
        <f t="shared" si="91"/>
        <v>#REF!</v>
      </c>
      <c r="J1470" s="56" t="e">
        <f>#REF!</f>
        <v>#REF!</v>
      </c>
      <c r="K1470" s="53" t="e">
        <f>IF(OR(#REF!="管理者",#REF!="サービス管理責任者"),0,#REF!)</f>
        <v>#REF!</v>
      </c>
    </row>
    <row r="1471" spans="2:11">
      <c r="B1471" s="75">
        <v>1469</v>
      </c>
      <c r="C1471" s="76" t="e">
        <f t="shared" si="88"/>
        <v>#N/A</v>
      </c>
      <c r="D1471" s="76" t="e">
        <f t="shared" si="89"/>
        <v>#N/A</v>
      </c>
      <c r="E1471" s="77" t="e">
        <f t="shared" si="90"/>
        <v>#N/A</v>
      </c>
      <c r="F1471" s="81"/>
      <c r="H1471" s="57"/>
      <c r="I1471" s="56" t="e">
        <f t="shared" si="91"/>
        <v>#REF!</v>
      </c>
      <c r="J1471" s="56" t="e">
        <f>#REF!</f>
        <v>#REF!</v>
      </c>
      <c r="K1471" s="53" t="e">
        <f>IF(OR(#REF!="管理者",#REF!="サービス管理責任者"),0,#REF!)</f>
        <v>#REF!</v>
      </c>
    </row>
    <row r="1472" spans="2:11">
      <c r="B1472" s="75">
        <v>1470</v>
      </c>
      <c r="C1472" s="76" t="e">
        <f t="shared" si="88"/>
        <v>#N/A</v>
      </c>
      <c r="D1472" s="76" t="e">
        <f t="shared" si="89"/>
        <v>#N/A</v>
      </c>
      <c r="E1472" s="77" t="e">
        <f t="shared" si="90"/>
        <v>#N/A</v>
      </c>
      <c r="F1472" s="81"/>
      <c r="H1472" s="57"/>
      <c r="I1472" s="56" t="e">
        <f t="shared" si="91"/>
        <v>#REF!</v>
      </c>
      <c r="J1472" s="56" t="e">
        <f>#REF!</f>
        <v>#REF!</v>
      </c>
      <c r="K1472" s="53" t="e">
        <f>IF(OR(#REF!="管理者",#REF!="サービス管理責任者"),0,#REF!)</f>
        <v>#REF!</v>
      </c>
    </row>
    <row r="1473" spans="2:11">
      <c r="B1473" s="75">
        <v>1471</v>
      </c>
      <c r="C1473" s="76" t="e">
        <f t="shared" si="88"/>
        <v>#N/A</v>
      </c>
      <c r="D1473" s="76" t="e">
        <f t="shared" si="89"/>
        <v>#N/A</v>
      </c>
      <c r="E1473" s="77" t="e">
        <f t="shared" si="90"/>
        <v>#N/A</v>
      </c>
      <c r="F1473" s="81"/>
      <c r="H1473" s="57"/>
      <c r="I1473" s="56" t="e">
        <f t="shared" si="91"/>
        <v>#REF!</v>
      </c>
      <c r="J1473" s="56" t="e">
        <f>#REF!</f>
        <v>#REF!</v>
      </c>
      <c r="K1473" s="53" t="e">
        <f>IF(OR(#REF!="管理者",#REF!="サービス管理責任者"),0,#REF!)</f>
        <v>#REF!</v>
      </c>
    </row>
    <row r="1474" spans="2:11">
      <c r="B1474" s="75">
        <v>1472</v>
      </c>
      <c r="C1474" s="76" t="e">
        <f t="shared" si="88"/>
        <v>#N/A</v>
      </c>
      <c r="D1474" s="76" t="e">
        <f t="shared" si="89"/>
        <v>#N/A</v>
      </c>
      <c r="E1474" s="77" t="e">
        <f t="shared" si="90"/>
        <v>#N/A</v>
      </c>
      <c r="F1474" s="81"/>
      <c r="H1474" s="57"/>
      <c r="I1474" s="56" t="e">
        <f t="shared" si="91"/>
        <v>#REF!</v>
      </c>
      <c r="J1474" s="56" t="e">
        <f>#REF!</f>
        <v>#REF!</v>
      </c>
      <c r="K1474" s="53" t="e">
        <f>IF(OR(#REF!="管理者",#REF!="サービス管理責任者"),0,#REF!)</f>
        <v>#REF!</v>
      </c>
    </row>
    <row r="1475" spans="2:11">
      <c r="B1475" s="75">
        <v>1473</v>
      </c>
      <c r="C1475" s="76" t="e">
        <f t="shared" ref="C1475:C1538" si="92">VLOOKUP(B1475,$I:$K,2,FALSE)</f>
        <v>#N/A</v>
      </c>
      <c r="D1475" s="76" t="e">
        <f t="shared" ref="D1475:D1538" si="93">VLOOKUP(B1475,$I:$K,3,FALSE)</f>
        <v>#N/A</v>
      </c>
      <c r="E1475" s="77" t="e">
        <f t="shared" si="90"/>
        <v>#N/A</v>
      </c>
      <c r="F1475" s="81"/>
      <c r="H1475" s="57"/>
      <c r="I1475" s="56" t="e">
        <f t="shared" si="91"/>
        <v>#REF!</v>
      </c>
      <c r="J1475" s="56" t="e">
        <f>#REF!</f>
        <v>#REF!</v>
      </c>
      <c r="K1475" s="53" t="e">
        <f>IF(OR(#REF!="管理者",#REF!="サービス管理責任者"),0,#REF!)</f>
        <v>#REF!</v>
      </c>
    </row>
    <row r="1476" spans="2:11">
      <c r="B1476" s="75">
        <v>1474</v>
      </c>
      <c r="C1476" s="76" t="e">
        <f t="shared" si="92"/>
        <v>#N/A</v>
      </c>
      <c r="D1476" s="76" t="e">
        <f t="shared" si="93"/>
        <v>#N/A</v>
      </c>
      <c r="E1476" s="77" t="e">
        <f t="shared" ref="E1476:E1539" si="94">SUMIF($C:$C,C1476,$D:$D)</f>
        <v>#N/A</v>
      </c>
      <c r="F1476" s="81"/>
      <c r="H1476" s="57"/>
      <c r="I1476" s="56" t="e">
        <f t="shared" si="91"/>
        <v>#REF!</v>
      </c>
      <c r="J1476" s="56" t="e">
        <f>#REF!</f>
        <v>#REF!</v>
      </c>
      <c r="K1476" s="53" t="e">
        <f>IF(OR(#REF!="管理者",#REF!="サービス管理責任者"),0,#REF!)</f>
        <v>#REF!</v>
      </c>
    </row>
    <row r="1477" spans="2:11">
      <c r="B1477" s="75">
        <v>1475</v>
      </c>
      <c r="C1477" s="76" t="e">
        <f t="shared" si="92"/>
        <v>#N/A</v>
      </c>
      <c r="D1477" s="76" t="e">
        <f t="shared" si="93"/>
        <v>#N/A</v>
      </c>
      <c r="E1477" s="77" t="e">
        <f t="shared" si="94"/>
        <v>#N/A</v>
      </c>
      <c r="F1477" s="81"/>
      <c r="H1477" s="57"/>
      <c r="I1477" s="56" t="e">
        <f t="shared" ref="I1477:I1540" si="95">IF(J1477=0,I1476,I1476+1)</f>
        <v>#REF!</v>
      </c>
      <c r="J1477" s="56" t="e">
        <f>#REF!</f>
        <v>#REF!</v>
      </c>
      <c r="K1477" s="53" t="e">
        <f>IF(OR(#REF!="管理者",#REF!="サービス管理責任者"),0,#REF!)</f>
        <v>#REF!</v>
      </c>
    </row>
    <row r="1478" spans="2:11">
      <c r="B1478" s="75">
        <v>1476</v>
      </c>
      <c r="C1478" s="76" t="e">
        <f t="shared" si="92"/>
        <v>#N/A</v>
      </c>
      <c r="D1478" s="76" t="e">
        <f t="shared" si="93"/>
        <v>#N/A</v>
      </c>
      <c r="E1478" s="77" t="e">
        <f t="shared" si="94"/>
        <v>#N/A</v>
      </c>
      <c r="F1478" s="81"/>
      <c r="H1478" s="57"/>
      <c r="I1478" s="56" t="e">
        <f t="shared" si="95"/>
        <v>#REF!</v>
      </c>
      <c r="J1478" s="56" t="e">
        <f>#REF!</f>
        <v>#REF!</v>
      </c>
      <c r="K1478" s="53" t="e">
        <f>IF(OR(#REF!="管理者",#REF!="サービス管理責任者"),0,#REF!)</f>
        <v>#REF!</v>
      </c>
    </row>
    <row r="1479" spans="2:11">
      <c r="B1479" s="75">
        <v>1477</v>
      </c>
      <c r="C1479" s="76" t="e">
        <f t="shared" si="92"/>
        <v>#N/A</v>
      </c>
      <c r="D1479" s="76" t="e">
        <f t="shared" si="93"/>
        <v>#N/A</v>
      </c>
      <c r="E1479" s="77" t="e">
        <f t="shared" si="94"/>
        <v>#N/A</v>
      </c>
      <c r="F1479" s="81"/>
      <c r="H1479" s="57"/>
      <c r="I1479" s="56" t="e">
        <f t="shared" si="95"/>
        <v>#REF!</v>
      </c>
      <c r="J1479" s="56" t="e">
        <f>#REF!</f>
        <v>#REF!</v>
      </c>
      <c r="K1479" s="53" t="e">
        <f>IF(OR(#REF!="管理者",#REF!="サービス管理責任者"),0,#REF!)</f>
        <v>#REF!</v>
      </c>
    </row>
    <row r="1480" spans="2:11">
      <c r="B1480" s="75">
        <v>1478</v>
      </c>
      <c r="C1480" s="76" t="e">
        <f t="shared" si="92"/>
        <v>#N/A</v>
      </c>
      <c r="D1480" s="76" t="e">
        <f t="shared" si="93"/>
        <v>#N/A</v>
      </c>
      <c r="E1480" s="77" t="e">
        <f t="shared" si="94"/>
        <v>#N/A</v>
      </c>
      <c r="F1480" s="81"/>
      <c r="H1480" s="57"/>
      <c r="I1480" s="56" t="e">
        <f t="shared" si="95"/>
        <v>#REF!</v>
      </c>
      <c r="J1480" s="56" t="e">
        <f>#REF!</f>
        <v>#REF!</v>
      </c>
      <c r="K1480" s="53" t="e">
        <f>IF(OR(#REF!="管理者",#REF!="サービス管理責任者"),0,#REF!)</f>
        <v>#REF!</v>
      </c>
    </row>
    <row r="1481" spans="2:11">
      <c r="B1481" s="75">
        <v>1479</v>
      </c>
      <c r="C1481" s="76" t="e">
        <f t="shared" si="92"/>
        <v>#N/A</v>
      </c>
      <c r="D1481" s="76" t="e">
        <f t="shared" si="93"/>
        <v>#N/A</v>
      </c>
      <c r="E1481" s="77" t="e">
        <f t="shared" si="94"/>
        <v>#N/A</v>
      </c>
      <c r="F1481" s="81"/>
      <c r="H1481" s="57"/>
      <c r="I1481" s="56" t="e">
        <f t="shared" si="95"/>
        <v>#REF!</v>
      </c>
      <c r="J1481" s="56" t="e">
        <f>#REF!</f>
        <v>#REF!</v>
      </c>
      <c r="K1481" s="53" t="e">
        <f>IF(OR(#REF!="管理者",#REF!="サービス管理責任者"),0,#REF!)</f>
        <v>#REF!</v>
      </c>
    </row>
    <row r="1482" spans="2:11">
      <c r="B1482" s="75">
        <v>1480</v>
      </c>
      <c r="C1482" s="76" t="e">
        <f t="shared" si="92"/>
        <v>#N/A</v>
      </c>
      <c r="D1482" s="76" t="e">
        <f t="shared" si="93"/>
        <v>#N/A</v>
      </c>
      <c r="E1482" s="77" t="e">
        <f t="shared" si="94"/>
        <v>#N/A</v>
      </c>
      <c r="F1482" s="81"/>
      <c r="H1482" s="57"/>
      <c r="I1482" s="56" t="e">
        <f t="shared" si="95"/>
        <v>#REF!</v>
      </c>
      <c r="J1482" s="56" t="e">
        <f>#REF!</f>
        <v>#REF!</v>
      </c>
      <c r="K1482" s="53" t="e">
        <f>IF(OR(#REF!="管理者",#REF!="サービス管理責任者"),0,#REF!)</f>
        <v>#REF!</v>
      </c>
    </row>
    <row r="1483" spans="2:11">
      <c r="B1483" s="75">
        <v>1481</v>
      </c>
      <c r="C1483" s="76" t="e">
        <f t="shared" si="92"/>
        <v>#N/A</v>
      </c>
      <c r="D1483" s="76" t="e">
        <f t="shared" si="93"/>
        <v>#N/A</v>
      </c>
      <c r="E1483" s="77" t="e">
        <f t="shared" si="94"/>
        <v>#N/A</v>
      </c>
      <c r="F1483" s="81"/>
      <c r="H1483" s="57"/>
      <c r="I1483" s="56" t="e">
        <f t="shared" si="95"/>
        <v>#REF!</v>
      </c>
      <c r="J1483" s="56" t="e">
        <f>#REF!</f>
        <v>#REF!</v>
      </c>
      <c r="K1483" s="53" t="e">
        <f>IF(OR(#REF!="管理者",#REF!="サービス管理責任者"),0,#REF!)</f>
        <v>#REF!</v>
      </c>
    </row>
    <row r="1484" spans="2:11">
      <c r="B1484" s="75">
        <v>1482</v>
      </c>
      <c r="C1484" s="76" t="e">
        <f t="shared" si="92"/>
        <v>#N/A</v>
      </c>
      <c r="D1484" s="76" t="e">
        <f t="shared" si="93"/>
        <v>#N/A</v>
      </c>
      <c r="E1484" s="77" t="e">
        <f t="shared" si="94"/>
        <v>#N/A</v>
      </c>
      <c r="F1484" s="81"/>
      <c r="H1484" s="57"/>
      <c r="I1484" s="56" t="e">
        <f t="shared" si="95"/>
        <v>#REF!</v>
      </c>
      <c r="J1484" s="56" t="e">
        <f>#REF!</f>
        <v>#REF!</v>
      </c>
      <c r="K1484" s="53" t="e">
        <f>IF(OR(#REF!="管理者",#REF!="サービス管理責任者"),0,#REF!)</f>
        <v>#REF!</v>
      </c>
    </row>
    <row r="1485" spans="2:11">
      <c r="B1485" s="75">
        <v>1483</v>
      </c>
      <c r="C1485" s="76" t="e">
        <f t="shared" si="92"/>
        <v>#N/A</v>
      </c>
      <c r="D1485" s="76" t="e">
        <f t="shared" si="93"/>
        <v>#N/A</v>
      </c>
      <c r="E1485" s="77" t="e">
        <f t="shared" si="94"/>
        <v>#N/A</v>
      </c>
      <c r="F1485" s="81"/>
      <c r="H1485" s="57"/>
      <c r="I1485" s="56" t="e">
        <f t="shared" si="95"/>
        <v>#REF!</v>
      </c>
      <c r="J1485" s="56" t="e">
        <f>#REF!</f>
        <v>#REF!</v>
      </c>
      <c r="K1485" s="53" t="e">
        <f>IF(OR(#REF!="管理者",#REF!="サービス管理責任者"),0,#REF!)</f>
        <v>#REF!</v>
      </c>
    </row>
    <row r="1486" spans="2:11">
      <c r="B1486" s="75">
        <v>1484</v>
      </c>
      <c r="C1486" s="76" t="e">
        <f t="shared" si="92"/>
        <v>#N/A</v>
      </c>
      <c r="D1486" s="76" t="e">
        <f t="shared" si="93"/>
        <v>#N/A</v>
      </c>
      <c r="E1486" s="77" t="e">
        <f t="shared" si="94"/>
        <v>#N/A</v>
      </c>
      <c r="F1486" s="81"/>
      <c r="H1486" s="57"/>
      <c r="I1486" s="56" t="e">
        <f t="shared" si="95"/>
        <v>#REF!</v>
      </c>
      <c r="J1486" s="56" t="e">
        <f>#REF!</f>
        <v>#REF!</v>
      </c>
      <c r="K1486" s="53" t="e">
        <f>IF(OR(#REF!="管理者",#REF!="サービス管理責任者"),0,#REF!)</f>
        <v>#REF!</v>
      </c>
    </row>
    <row r="1487" spans="2:11">
      <c r="B1487" s="75">
        <v>1485</v>
      </c>
      <c r="C1487" s="76" t="e">
        <f t="shared" si="92"/>
        <v>#N/A</v>
      </c>
      <c r="D1487" s="76" t="e">
        <f t="shared" si="93"/>
        <v>#N/A</v>
      </c>
      <c r="E1487" s="77" t="e">
        <f t="shared" si="94"/>
        <v>#N/A</v>
      </c>
      <c r="F1487" s="81"/>
      <c r="H1487" s="57"/>
      <c r="I1487" s="56" t="e">
        <f t="shared" si="95"/>
        <v>#REF!</v>
      </c>
      <c r="J1487" s="56" t="e">
        <f>#REF!</f>
        <v>#REF!</v>
      </c>
      <c r="K1487" s="53" t="e">
        <f>IF(OR(#REF!="管理者",#REF!="サービス管理責任者"),0,#REF!)</f>
        <v>#REF!</v>
      </c>
    </row>
    <row r="1488" spans="2:11">
      <c r="B1488" s="75">
        <v>1486</v>
      </c>
      <c r="C1488" s="76" t="e">
        <f t="shared" si="92"/>
        <v>#N/A</v>
      </c>
      <c r="D1488" s="76" t="e">
        <f t="shared" si="93"/>
        <v>#N/A</v>
      </c>
      <c r="E1488" s="77" t="e">
        <f t="shared" si="94"/>
        <v>#N/A</v>
      </c>
      <c r="F1488" s="81"/>
      <c r="H1488" s="57"/>
      <c r="I1488" s="56" t="e">
        <f t="shared" si="95"/>
        <v>#REF!</v>
      </c>
      <c r="J1488" s="56" t="e">
        <f>#REF!</f>
        <v>#REF!</v>
      </c>
      <c r="K1488" s="53" t="e">
        <f>IF(OR(#REF!="管理者",#REF!="サービス管理責任者"),0,#REF!)</f>
        <v>#REF!</v>
      </c>
    </row>
    <row r="1489" spans="2:11">
      <c r="B1489" s="75">
        <v>1487</v>
      </c>
      <c r="C1489" s="76" t="e">
        <f t="shared" si="92"/>
        <v>#N/A</v>
      </c>
      <c r="D1489" s="76" t="e">
        <f t="shared" si="93"/>
        <v>#N/A</v>
      </c>
      <c r="E1489" s="77" t="e">
        <f t="shared" si="94"/>
        <v>#N/A</v>
      </c>
      <c r="F1489" s="81"/>
      <c r="H1489" s="57"/>
      <c r="I1489" s="56" t="e">
        <f t="shared" si="95"/>
        <v>#REF!</v>
      </c>
      <c r="J1489" s="56" t="e">
        <f>#REF!</f>
        <v>#REF!</v>
      </c>
      <c r="K1489" s="53" t="e">
        <f>IF(OR(#REF!="管理者",#REF!="サービス管理責任者"),0,#REF!)</f>
        <v>#REF!</v>
      </c>
    </row>
    <row r="1490" spans="2:11">
      <c r="B1490" s="75">
        <v>1488</v>
      </c>
      <c r="C1490" s="76" t="e">
        <f t="shared" si="92"/>
        <v>#N/A</v>
      </c>
      <c r="D1490" s="76" t="e">
        <f t="shared" si="93"/>
        <v>#N/A</v>
      </c>
      <c r="E1490" s="77" t="e">
        <f t="shared" si="94"/>
        <v>#N/A</v>
      </c>
      <c r="F1490" s="81"/>
      <c r="H1490" s="57"/>
      <c r="I1490" s="56" t="e">
        <f t="shared" si="95"/>
        <v>#REF!</v>
      </c>
      <c r="J1490" s="56" t="e">
        <f>#REF!</f>
        <v>#REF!</v>
      </c>
      <c r="K1490" s="53" t="e">
        <f>IF(OR(#REF!="管理者",#REF!="サービス管理責任者"),0,#REF!)</f>
        <v>#REF!</v>
      </c>
    </row>
    <row r="1491" spans="2:11">
      <c r="B1491" s="75">
        <v>1489</v>
      </c>
      <c r="C1491" s="76" t="e">
        <f t="shared" si="92"/>
        <v>#N/A</v>
      </c>
      <c r="D1491" s="76" t="e">
        <f t="shared" si="93"/>
        <v>#N/A</v>
      </c>
      <c r="E1491" s="77" t="e">
        <f t="shared" si="94"/>
        <v>#N/A</v>
      </c>
      <c r="F1491" s="81"/>
      <c r="H1491" s="57"/>
      <c r="I1491" s="56" t="e">
        <f t="shared" si="95"/>
        <v>#REF!</v>
      </c>
      <c r="J1491" s="56" t="e">
        <f>#REF!</f>
        <v>#REF!</v>
      </c>
      <c r="K1491" s="53" t="e">
        <f>IF(OR(#REF!="管理者",#REF!="サービス管理責任者"),0,#REF!)</f>
        <v>#REF!</v>
      </c>
    </row>
    <row r="1492" spans="2:11">
      <c r="B1492" s="75">
        <v>1490</v>
      </c>
      <c r="C1492" s="76" t="e">
        <f t="shared" si="92"/>
        <v>#N/A</v>
      </c>
      <c r="D1492" s="76" t="e">
        <f t="shared" si="93"/>
        <v>#N/A</v>
      </c>
      <c r="E1492" s="77" t="e">
        <f t="shared" si="94"/>
        <v>#N/A</v>
      </c>
      <c r="F1492" s="81"/>
      <c r="H1492" s="57"/>
      <c r="I1492" s="56" t="e">
        <f t="shared" si="95"/>
        <v>#REF!</v>
      </c>
      <c r="J1492" s="56" t="e">
        <f>#REF!</f>
        <v>#REF!</v>
      </c>
      <c r="K1492" s="53" t="e">
        <f>IF(OR(#REF!="管理者",#REF!="サービス管理責任者"),0,#REF!)</f>
        <v>#REF!</v>
      </c>
    </row>
    <row r="1493" spans="2:11">
      <c r="B1493" s="75">
        <v>1491</v>
      </c>
      <c r="C1493" s="76" t="e">
        <f t="shared" si="92"/>
        <v>#N/A</v>
      </c>
      <c r="D1493" s="76" t="e">
        <f t="shared" si="93"/>
        <v>#N/A</v>
      </c>
      <c r="E1493" s="77" t="e">
        <f t="shared" si="94"/>
        <v>#N/A</v>
      </c>
      <c r="F1493" s="81"/>
      <c r="H1493" s="57"/>
      <c r="I1493" s="56" t="e">
        <f t="shared" si="95"/>
        <v>#REF!</v>
      </c>
      <c r="J1493" s="56" t="e">
        <f>#REF!</f>
        <v>#REF!</v>
      </c>
      <c r="K1493" s="53" t="e">
        <f>IF(OR(#REF!="管理者",#REF!="サービス管理責任者"),0,#REF!)</f>
        <v>#REF!</v>
      </c>
    </row>
    <row r="1494" spans="2:11">
      <c r="B1494" s="75">
        <v>1492</v>
      </c>
      <c r="C1494" s="76" t="e">
        <f t="shared" si="92"/>
        <v>#N/A</v>
      </c>
      <c r="D1494" s="76" t="e">
        <f t="shared" si="93"/>
        <v>#N/A</v>
      </c>
      <c r="E1494" s="77" t="e">
        <f t="shared" si="94"/>
        <v>#N/A</v>
      </c>
      <c r="F1494" s="81"/>
      <c r="H1494" s="57"/>
      <c r="I1494" s="56" t="e">
        <f t="shared" si="95"/>
        <v>#REF!</v>
      </c>
      <c r="J1494" s="56" t="e">
        <f>#REF!</f>
        <v>#REF!</v>
      </c>
      <c r="K1494" s="53" t="e">
        <f>IF(OR(#REF!="管理者",#REF!="サービス管理責任者"),0,#REF!)</f>
        <v>#REF!</v>
      </c>
    </row>
    <row r="1495" spans="2:11">
      <c r="B1495" s="75">
        <v>1493</v>
      </c>
      <c r="C1495" s="76" t="e">
        <f t="shared" si="92"/>
        <v>#N/A</v>
      </c>
      <c r="D1495" s="76" t="e">
        <f t="shared" si="93"/>
        <v>#N/A</v>
      </c>
      <c r="E1495" s="77" t="e">
        <f t="shared" si="94"/>
        <v>#N/A</v>
      </c>
      <c r="F1495" s="81"/>
      <c r="H1495" s="57"/>
      <c r="I1495" s="56" t="e">
        <f t="shared" si="95"/>
        <v>#REF!</v>
      </c>
      <c r="J1495" s="56" t="e">
        <f>#REF!</f>
        <v>#REF!</v>
      </c>
      <c r="K1495" s="53" t="e">
        <f>IF(OR(#REF!="管理者",#REF!="サービス管理責任者"),0,#REF!)</f>
        <v>#REF!</v>
      </c>
    </row>
    <row r="1496" spans="2:11">
      <c r="B1496" s="75">
        <v>1494</v>
      </c>
      <c r="C1496" s="76" t="e">
        <f t="shared" si="92"/>
        <v>#N/A</v>
      </c>
      <c r="D1496" s="76" t="e">
        <f t="shared" si="93"/>
        <v>#N/A</v>
      </c>
      <c r="E1496" s="77" t="e">
        <f t="shared" si="94"/>
        <v>#N/A</v>
      </c>
      <c r="F1496" s="81"/>
      <c r="H1496" s="57"/>
      <c r="I1496" s="56" t="e">
        <f t="shared" si="95"/>
        <v>#REF!</v>
      </c>
      <c r="J1496" s="56" t="e">
        <f>#REF!</f>
        <v>#REF!</v>
      </c>
      <c r="K1496" s="53" t="e">
        <f>IF(OR(#REF!="管理者",#REF!="サービス管理責任者"),0,#REF!)</f>
        <v>#REF!</v>
      </c>
    </row>
    <row r="1497" spans="2:11">
      <c r="B1497" s="75">
        <v>1495</v>
      </c>
      <c r="C1497" s="76" t="e">
        <f t="shared" si="92"/>
        <v>#N/A</v>
      </c>
      <c r="D1497" s="76" t="e">
        <f t="shared" si="93"/>
        <v>#N/A</v>
      </c>
      <c r="E1497" s="77" t="e">
        <f t="shared" si="94"/>
        <v>#N/A</v>
      </c>
      <c r="F1497" s="81"/>
      <c r="H1497" s="57"/>
      <c r="I1497" s="56" t="e">
        <f t="shared" si="95"/>
        <v>#REF!</v>
      </c>
      <c r="J1497" s="56" t="e">
        <f>#REF!</f>
        <v>#REF!</v>
      </c>
      <c r="K1497" s="53" t="e">
        <f>IF(OR(#REF!="管理者",#REF!="サービス管理責任者"),0,#REF!)</f>
        <v>#REF!</v>
      </c>
    </row>
    <row r="1498" spans="2:11">
      <c r="B1498" s="75">
        <v>1496</v>
      </c>
      <c r="C1498" s="76" t="e">
        <f t="shared" si="92"/>
        <v>#N/A</v>
      </c>
      <c r="D1498" s="76" t="e">
        <f t="shared" si="93"/>
        <v>#N/A</v>
      </c>
      <c r="E1498" s="77" t="e">
        <f t="shared" si="94"/>
        <v>#N/A</v>
      </c>
      <c r="F1498" s="81"/>
      <c r="H1498" s="57"/>
      <c r="I1498" s="56" t="e">
        <f t="shared" si="95"/>
        <v>#REF!</v>
      </c>
      <c r="J1498" s="56" t="e">
        <f>#REF!</f>
        <v>#REF!</v>
      </c>
      <c r="K1498" s="53" t="e">
        <f>IF(OR(#REF!="管理者",#REF!="サービス管理責任者"),0,#REF!)</f>
        <v>#REF!</v>
      </c>
    </row>
    <row r="1499" spans="2:11">
      <c r="B1499" s="75">
        <v>1497</v>
      </c>
      <c r="C1499" s="76" t="e">
        <f t="shared" si="92"/>
        <v>#N/A</v>
      </c>
      <c r="D1499" s="76" t="e">
        <f t="shared" si="93"/>
        <v>#N/A</v>
      </c>
      <c r="E1499" s="77" t="e">
        <f t="shared" si="94"/>
        <v>#N/A</v>
      </c>
      <c r="F1499" s="81"/>
      <c r="H1499" s="57"/>
      <c r="I1499" s="56" t="e">
        <f t="shared" si="95"/>
        <v>#REF!</v>
      </c>
      <c r="J1499" s="56" t="e">
        <f>#REF!</f>
        <v>#REF!</v>
      </c>
      <c r="K1499" s="53" t="e">
        <f>IF(OR(#REF!="管理者",#REF!="サービス管理責任者"),0,#REF!)</f>
        <v>#REF!</v>
      </c>
    </row>
    <row r="1500" spans="2:11">
      <c r="B1500" s="75">
        <v>1498</v>
      </c>
      <c r="C1500" s="76" t="e">
        <f t="shared" si="92"/>
        <v>#N/A</v>
      </c>
      <c r="D1500" s="76" t="e">
        <f t="shared" si="93"/>
        <v>#N/A</v>
      </c>
      <c r="E1500" s="77" t="e">
        <f t="shared" si="94"/>
        <v>#N/A</v>
      </c>
      <c r="F1500" s="81"/>
      <c r="H1500" s="57"/>
      <c r="I1500" s="56" t="e">
        <f t="shared" si="95"/>
        <v>#REF!</v>
      </c>
      <c r="J1500" s="56" t="e">
        <f>#REF!</f>
        <v>#REF!</v>
      </c>
      <c r="K1500" s="53" t="e">
        <f>IF(OR(#REF!="管理者",#REF!="サービス管理責任者"),0,#REF!)</f>
        <v>#REF!</v>
      </c>
    </row>
    <row r="1501" spans="2:11">
      <c r="B1501" s="75">
        <v>1499</v>
      </c>
      <c r="C1501" s="76" t="e">
        <f t="shared" si="92"/>
        <v>#N/A</v>
      </c>
      <c r="D1501" s="76" t="e">
        <f t="shared" si="93"/>
        <v>#N/A</v>
      </c>
      <c r="E1501" s="77" t="e">
        <f t="shared" si="94"/>
        <v>#N/A</v>
      </c>
      <c r="F1501" s="81"/>
      <c r="H1501" s="57"/>
      <c r="I1501" s="56" t="e">
        <f t="shared" si="95"/>
        <v>#REF!</v>
      </c>
      <c r="J1501" s="56" t="e">
        <f>#REF!</f>
        <v>#REF!</v>
      </c>
      <c r="K1501" s="53" t="e">
        <f>IF(OR(#REF!="管理者",#REF!="サービス管理責任者"),0,#REF!)</f>
        <v>#REF!</v>
      </c>
    </row>
    <row r="1502" spans="2:11">
      <c r="B1502" s="75">
        <v>1500</v>
      </c>
      <c r="C1502" s="76" t="e">
        <f t="shared" si="92"/>
        <v>#N/A</v>
      </c>
      <c r="D1502" s="76" t="e">
        <f t="shared" si="93"/>
        <v>#N/A</v>
      </c>
      <c r="E1502" s="77" t="e">
        <f t="shared" si="94"/>
        <v>#N/A</v>
      </c>
      <c r="F1502" s="81"/>
      <c r="H1502" s="57"/>
      <c r="I1502" s="56" t="e">
        <f t="shared" si="95"/>
        <v>#REF!</v>
      </c>
      <c r="J1502" s="56" t="e">
        <f>#REF!</f>
        <v>#REF!</v>
      </c>
      <c r="K1502" s="53" t="e">
        <f>IF(OR(#REF!="管理者",#REF!="サービス管理責任者"),0,#REF!)</f>
        <v>#REF!</v>
      </c>
    </row>
    <row r="1503" spans="2:11">
      <c r="B1503" s="75">
        <v>1501</v>
      </c>
      <c r="C1503" s="76" t="e">
        <f t="shared" si="92"/>
        <v>#N/A</v>
      </c>
      <c r="D1503" s="76" t="e">
        <f t="shared" si="93"/>
        <v>#N/A</v>
      </c>
      <c r="E1503" s="77" t="e">
        <f t="shared" si="94"/>
        <v>#N/A</v>
      </c>
      <c r="F1503" s="81"/>
      <c r="H1503" s="57"/>
      <c r="I1503" s="56" t="e">
        <f t="shared" si="95"/>
        <v>#REF!</v>
      </c>
      <c r="J1503" s="56" t="e">
        <f>#REF!</f>
        <v>#REF!</v>
      </c>
      <c r="K1503" s="53" t="e">
        <f>IF(OR(#REF!="管理者",#REF!="サービス管理責任者"),0,#REF!)</f>
        <v>#REF!</v>
      </c>
    </row>
    <row r="1504" spans="2:11">
      <c r="B1504" s="75">
        <v>1502</v>
      </c>
      <c r="C1504" s="76" t="e">
        <f t="shared" si="92"/>
        <v>#N/A</v>
      </c>
      <c r="D1504" s="76" t="e">
        <f t="shared" si="93"/>
        <v>#N/A</v>
      </c>
      <c r="E1504" s="77" t="e">
        <f t="shared" si="94"/>
        <v>#N/A</v>
      </c>
      <c r="F1504" s="81"/>
      <c r="H1504" s="57"/>
      <c r="I1504" s="56" t="e">
        <f t="shared" si="95"/>
        <v>#REF!</v>
      </c>
      <c r="J1504" s="56" t="e">
        <f>#REF!</f>
        <v>#REF!</v>
      </c>
      <c r="K1504" s="53" t="e">
        <f>IF(OR(#REF!="管理者",#REF!="サービス管理責任者"),0,#REF!)</f>
        <v>#REF!</v>
      </c>
    </row>
    <row r="1505" spans="2:11">
      <c r="B1505" s="75">
        <v>1503</v>
      </c>
      <c r="C1505" s="76" t="e">
        <f t="shared" si="92"/>
        <v>#N/A</v>
      </c>
      <c r="D1505" s="76" t="e">
        <f t="shared" si="93"/>
        <v>#N/A</v>
      </c>
      <c r="E1505" s="77" t="e">
        <f t="shared" si="94"/>
        <v>#N/A</v>
      </c>
      <c r="F1505" s="81"/>
      <c r="H1505" s="57"/>
      <c r="I1505" s="56" t="e">
        <f t="shared" si="95"/>
        <v>#REF!</v>
      </c>
      <c r="J1505" s="56" t="e">
        <f>#REF!</f>
        <v>#REF!</v>
      </c>
      <c r="K1505" s="53" t="e">
        <f>IF(OR(#REF!="管理者",#REF!="サービス管理責任者"),0,#REF!)</f>
        <v>#REF!</v>
      </c>
    </row>
    <row r="1506" spans="2:11">
      <c r="B1506" s="75">
        <v>1504</v>
      </c>
      <c r="C1506" s="76" t="e">
        <f t="shared" si="92"/>
        <v>#N/A</v>
      </c>
      <c r="D1506" s="76" t="e">
        <f t="shared" si="93"/>
        <v>#N/A</v>
      </c>
      <c r="E1506" s="77" t="e">
        <f t="shared" si="94"/>
        <v>#N/A</v>
      </c>
      <c r="F1506" s="81"/>
      <c r="H1506" s="57"/>
      <c r="I1506" s="56" t="e">
        <f t="shared" si="95"/>
        <v>#REF!</v>
      </c>
      <c r="J1506" s="56" t="e">
        <f>#REF!</f>
        <v>#REF!</v>
      </c>
      <c r="K1506" s="53" t="e">
        <f>IF(OR(#REF!="管理者",#REF!="サービス管理責任者"),0,#REF!)</f>
        <v>#REF!</v>
      </c>
    </row>
    <row r="1507" spans="2:11">
      <c r="B1507" s="75">
        <v>1505</v>
      </c>
      <c r="C1507" s="76" t="e">
        <f t="shared" si="92"/>
        <v>#N/A</v>
      </c>
      <c r="D1507" s="76" t="e">
        <f t="shared" si="93"/>
        <v>#N/A</v>
      </c>
      <c r="E1507" s="77" t="e">
        <f t="shared" si="94"/>
        <v>#N/A</v>
      </c>
      <c r="F1507" s="81"/>
      <c r="H1507" s="57"/>
      <c r="I1507" s="56" t="e">
        <f t="shared" si="95"/>
        <v>#REF!</v>
      </c>
      <c r="J1507" s="56" t="e">
        <f>#REF!</f>
        <v>#REF!</v>
      </c>
      <c r="K1507" s="53" t="e">
        <f>IF(OR(#REF!="管理者",#REF!="サービス管理責任者"),0,#REF!)</f>
        <v>#REF!</v>
      </c>
    </row>
    <row r="1508" spans="2:11">
      <c r="B1508" s="75">
        <v>1506</v>
      </c>
      <c r="C1508" s="76" t="e">
        <f t="shared" si="92"/>
        <v>#N/A</v>
      </c>
      <c r="D1508" s="76" t="e">
        <f t="shared" si="93"/>
        <v>#N/A</v>
      </c>
      <c r="E1508" s="77" t="e">
        <f t="shared" si="94"/>
        <v>#N/A</v>
      </c>
      <c r="F1508" s="81"/>
      <c r="H1508" s="57"/>
      <c r="I1508" s="56" t="e">
        <f t="shared" si="95"/>
        <v>#REF!</v>
      </c>
      <c r="J1508" s="56" t="e">
        <f>#REF!</f>
        <v>#REF!</v>
      </c>
      <c r="K1508" s="53" t="e">
        <f>IF(OR(#REF!="管理者",#REF!="サービス管理責任者"),0,#REF!)</f>
        <v>#REF!</v>
      </c>
    </row>
    <row r="1509" spans="2:11">
      <c r="B1509" s="75">
        <v>1507</v>
      </c>
      <c r="C1509" s="76" t="e">
        <f t="shared" si="92"/>
        <v>#N/A</v>
      </c>
      <c r="D1509" s="76" t="e">
        <f t="shared" si="93"/>
        <v>#N/A</v>
      </c>
      <c r="E1509" s="77" t="e">
        <f t="shared" si="94"/>
        <v>#N/A</v>
      </c>
      <c r="F1509" s="81"/>
      <c r="H1509" s="57"/>
      <c r="I1509" s="56" t="e">
        <f t="shared" si="95"/>
        <v>#REF!</v>
      </c>
      <c r="J1509" s="56" t="e">
        <f>#REF!</f>
        <v>#REF!</v>
      </c>
      <c r="K1509" s="53" t="e">
        <f>IF(OR(#REF!="管理者",#REF!="サービス管理責任者"),0,#REF!)</f>
        <v>#REF!</v>
      </c>
    </row>
    <row r="1510" spans="2:11">
      <c r="B1510" s="75">
        <v>1508</v>
      </c>
      <c r="C1510" s="76" t="e">
        <f t="shared" si="92"/>
        <v>#N/A</v>
      </c>
      <c r="D1510" s="76" t="e">
        <f t="shared" si="93"/>
        <v>#N/A</v>
      </c>
      <c r="E1510" s="77" t="e">
        <f t="shared" si="94"/>
        <v>#N/A</v>
      </c>
      <c r="F1510" s="81"/>
      <c r="H1510" s="57"/>
      <c r="I1510" s="56" t="e">
        <f t="shared" si="95"/>
        <v>#REF!</v>
      </c>
      <c r="J1510" s="56" t="e">
        <f>#REF!</f>
        <v>#REF!</v>
      </c>
      <c r="K1510" s="53" t="e">
        <f>IF(OR(#REF!="管理者",#REF!="サービス管理責任者"),0,#REF!)</f>
        <v>#REF!</v>
      </c>
    </row>
    <row r="1511" spans="2:11">
      <c r="B1511" s="75">
        <v>1509</v>
      </c>
      <c r="C1511" s="76" t="e">
        <f t="shared" si="92"/>
        <v>#N/A</v>
      </c>
      <c r="D1511" s="76" t="e">
        <f t="shared" si="93"/>
        <v>#N/A</v>
      </c>
      <c r="E1511" s="77" t="e">
        <f t="shared" si="94"/>
        <v>#N/A</v>
      </c>
      <c r="F1511" s="81"/>
      <c r="H1511" s="57"/>
      <c r="I1511" s="56" t="e">
        <f t="shared" si="95"/>
        <v>#REF!</v>
      </c>
      <c r="J1511" s="56" t="e">
        <f>#REF!</f>
        <v>#REF!</v>
      </c>
      <c r="K1511" s="53" t="e">
        <f>IF(OR(#REF!="管理者",#REF!="サービス管理責任者"),0,#REF!)</f>
        <v>#REF!</v>
      </c>
    </row>
    <row r="1512" spans="2:11">
      <c r="B1512" s="75">
        <v>1510</v>
      </c>
      <c r="C1512" s="76" t="e">
        <f t="shared" si="92"/>
        <v>#N/A</v>
      </c>
      <c r="D1512" s="76" t="e">
        <f t="shared" si="93"/>
        <v>#N/A</v>
      </c>
      <c r="E1512" s="77" t="e">
        <f t="shared" si="94"/>
        <v>#N/A</v>
      </c>
      <c r="F1512" s="81"/>
      <c r="H1512" s="57"/>
      <c r="I1512" s="56" t="e">
        <f t="shared" si="95"/>
        <v>#REF!</v>
      </c>
      <c r="J1512" s="56" t="e">
        <f>#REF!</f>
        <v>#REF!</v>
      </c>
      <c r="K1512" s="53" t="e">
        <f>IF(OR(#REF!="管理者",#REF!="サービス管理責任者"),0,#REF!)</f>
        <v>#REF!</v>
      </c>
    </row>
    <row r="1513" spans="2:11">
      <c r="B1513" s="75">
        <v>1511</v>
      </c>
      <c r="C1513" s="76" t="e">
        <f t="shared" si="92"/>
        <v>#N/A</v>
      </c>
      <c r="D1513" s="76" t="e">
        <f t="shared" si="93"/>
        <v>#N/A</v>
      </c>
      <c r="E1513" s="77" t="e">
        <f t="shared" si="94"/>
        <v>#N/A</v>
      </c>
      <c r="F1513" s="81"/>
      <c r="H1513" s="57"/>
      <c r="I1513" s="56" t="e">
        <f t="shared" si="95"/>
        <v>#REF!</v>
      </c>
      <c r="J1513" s="56" t="e">
        <f>#REF!</f>
        <v>#REF!</v>
      </c>
      <c r="K1513" s="53" t="e">
        <f>IF(OR(#REF!="管理者",#REF!="サービス管理責任者"),0,#REF!)</f>
        <v>#REF!</v>
      </c>
    </row>
    <row r="1514" spans="2:11">
      <c r="B1514" s="75">
        <v>1512</v>
      </c>
      <c r="C1514" s="76" t="e">
        <f t="shared" si="92"/>
        <v>#N/A</v>
      </c>
      <c r="D1514" s="76" t="e">
        <f t="shared" si="93"/>
        <v>#N/A</v>
      </c>
      <c r="E1514" s="77" t="e">
        <f t="shared" si="94"/>
        <v>#N/A</v>
      </c>
      <c r="F1514" s="81"/>
      <c r="H1514" s="57"/>
      <c r="I1514" s="56" t="e">
        <f t="shared" si="95"/>
        <v>#REF!</v>
      </c>
      <c r="J1514" s="56" t="e">
        <f>#REF!</f>
        <v>#REF!</v>
      </c>
      <c r="K1514" s="53" t="e">
        <f>IF(OR(#REF!="管理者",#REF!="サービス管理責任者"),0,#REF!)</f>
        <v>#REF!</v>
      </c>
    </row>
    <row r="1515" spans="2:11">
      <c r="B1515" s="75">
        <v>1513</v>
      </c>
      <c r="C1515" s="76" t="e">
        <f t="shared" si="92"/>
        <v>#N/A</v>
      </c>
      <c r="D1515" s="76" t="e">
        <f t="shared" si="93"/>
        <v>#N/A</v>
      </c>
      <c r="E1515" s="77" t="e">
        <f t="shared" si="94"/>
        <v>#N/A</v>
      </c>
      <c r="F1515" s="81"/>
      <c r="H1515" s="57"/>
      <c r="I1515" s="56" t="e">
        <f t="shared" si="95"/>
        <v>#REF!</v>
      </c>
      <c r="J1515" s="56" t="e">
        <f>#REF!</f>
        <v>#REF!</v>
      </c>
      <c r="K1515" s="53" t="e">
        <f>IF(OR(#REF!="管理者",#REF!="サービス管理責任者"),0,#REF!)</f>
        <v>#REF!</v>
      </c>
    </row>
    <row r="1516" spans="2:11">
      <c r="B1516" s="75">
        <v>1514</v>
      </c>
      <c r="C1516" s="76" t="e">
        <f t="shared" si="92"/>
        <v>#N/A</v>
      </c>
      <c r="D1516" s="76" t="e">
        <f t="shared" si="93"/>
        <v>#N/A</v>
      </c>
      <c r="E1516" s="77" t="e">
        <f t="shared" si="94"/>
        <v>#N/A</v>
      </c>
      <c r="F1516" s="81"/>
      <c r="H1516" s="57"/>
      <c r="I1516" s="56" t="e">
        <f t="shared" si="95"/>
        <v>#REF!</v>
      </c>
      <c r="J1516" s="56" t="e">
        <f>#REF!</f>
        <v>#REF!</v>
      </c>
      <c r="K1516" s="53" t="e">
        <f>IF(OR(#REF!="管理者",#REF!="サービス管理責任者"),0,#REF!)</f>
        <v>#REF!</v>
      </c>
    </row>
    <row r="1517" spans="2:11">
      <c r="B1517" s="75">
        <v>1515</v>
      </c>
      <c r="C1517" s="76" t="e">
        <f t="shared" si="92"/>
        <v>#N/A</v>
      </c>
      <c r="D1517" s="76" t="e">
        <f t="shared" si="93"/>
        <v>#N/A</v>
      </c>
      <c r="E1517" s="77" t="e">
        <f t="shared" si="94"/>
        <v>#N/A</v>
      </c>
      <c r="F1517" s="81"/>
      <c r="H1517" s="57"/>
      <c r="I1517" s="56" t="e">
        <f t="shared" si="95"/>
        <v>#REF!</v>
      </c>
      <c r="J1517" s="56" t="e">
        <f>#REF!</f>
        <v>#REF!</v>
      </c>
      <c r="K1517" s="53" t="e">
        <f>IF(OR(#REF!="管理者",#REF!="サービス管理責任者"),0,#REF!)</f>
        <v>#REF!</v>
      </c>
    </row>
    <row r="1518" spans="2:11">
      <c r="B1518" s="75">
        <v>1516</v>
      </c>
      <c r="C1518" s="76" t="e">
        <f t="shared" si="92"/>
        <v>#N/A</v>
      </c>
      <c r="D1518" s="76" t="e">
        <f t="shared" si="93"/>
        <v>#N/A</v>
      </c>
      <c r="E1518" s="77" t="e">
        <f t="shared" si="94"/>
        <v>#N/A</v>
      </c>
      <c r="F1518" s="81"/>
      <c r="H1518" s="57"/>
      <c r="I1518" s="56" t="e">
        <f t="shared" si="95"/>
        <v>#REF!</v>
      </c>
      <c r="J1518" s="56" t="e">
        <f>#REF!</f>
        <v>#REF!</v>
      </c>
      <c r="K1518" s="53" t="e">
        <f>IF(OR(#REF!="管理者",#REF!="サービス管理責任者"),0,#REF!)</f>
        <v>#REF!</v>
      </c>
    </row>
    <row r="1519" spans="2:11">
      <c r="B1519" s="75">
        <v>1517</v>
      </c>
      <c r="C1519" s="76" t="e">
        <f t="shared" si="92"/>
        <v>#N/A</v>
      </c>
      <c r="D1519" s="76" t="e">
        <f t="shared" si="93"/>
        <v>#N/A</v>
      </c>
      <c r="E1519" s="77" t="e">
        <f t="shared" si="94"/>
        <v>#N/A</v>
      </c>
      <c r="F1519" s="81"/>
      <c r="H1519" s="57"/>
      <c r="I1519" s="56" t="e">
        <f t="shared" si="95"/>
        <v>#REF!</v>
      </c>
      <c r="J1519" s="56" t="e">
        <f>#REF!</f>
        <v>#REF!</v>
      </c>
      <c r="K1519" s="53" t="e">
        <f>IF(OR(#REF!="管理者",#REF!="サービス管理責任者"),0,#REF!)</f>
        <v>#REF!</v>
      </c>
    </row>
    <row r="1520" spans="2:11">
      <c r="B1520" s="75">
        <v>1518</v>
      </c>
      <c r="C1520" s="76" t="e">
        <f t="shared" si="92"/>
        <v>#N/A</v>
      </c>
      <c r="D1520" s="76" t="e">
        <f t="shared" si="93"/>
        <v>#N/A</v>
      </c>
      <c r="E1520" s="77" t="e">
        <f t="shared" si="94"/>
        <v>#N/A</v>
      </c>
      <c r="F1520" s="81"/>
      <c r="H1520" s="57"/>
      <c r="I1520" s="56" t="e">
        <f t="shared" si="95"/>
        <v>#REF!</v>
      </c>
      <c r="J1520" s="56" t="e">
        <f>#REF!</f>
        <v>#REF!</v>
      </c>
      <c r="K1520" s="53" t="e">
        <f>IF(OR(#REF!="管理者",#REF!="サービス管理責任者"),0,#REF!)</f>
        <v>#REF!</v>
      </c>
    </row>
    <row r="1521" spans="2:11">
      <c r="B1521" s="75">
        <v>1519</v>
      </c>
      <c r="C1521" s="76" t="e">
        <f t="shared" si="92"/>
        <v>#N/A</v>
      </c>
      <c r="D1521" s="76" t="e">
        <f t="shared" si="93"/>
        <v>#N/A</v>
      </c>
      <c r="E1521" s="77" t="e">
        <f t="shared" si="94"/>
        <v>#N/A</v>
      </c>
      <c r="F1521" s="81"/>
      <c r="H1521" s="57"/>
      <c r="I1521" s="56" t="e">
        <f t="shared" si="95"/>
        <v>#REF!</v>
      </c>
      <c r="J1521" s="56" t="e">
        <f>#REF!</f>
        <v>#REF!</v>
      </c>
      <c r="K1521" s="53" t="e">
        <f>IF(OR(#REF!="管理者",#REF!="サービス管理責任者"),0,#REF!)</f>
        <v>#REF!</v>
      </c>
    </row>
    <row r="1522" spans="2:11">
      <c r="B1522" s="75">
        <v>1520</v>
      </c>
      <c r="C1522" s="76" t="e">
        <f t="shared" si="92"/>
        <v>#N/A</v>
      </c>
      <c r="D1522" s="76" t="e">
        <f t="shared" si="93"/>
        <v>#N/A</v>
      </c>
      <c r="E1522" s="77" t="e">
        <f t="shared" si="94"/>
        <v>#N/A</v>
      </c>
      <c r="F1522" s="81"/>
      <c r="H1522" s="57"/>
      <c r="I1522" s="56" t="e">
        <f t="shared" si="95"/>
        <v>#REF!</v>
      </c>
      <c r="J1522" s="56" t="e">
        <f>#REF!</f>
        <v>#REF!</v>
      </c>
      <c r="K1522" s="53" t="e">
        <f>IF(OR(#REF!="管理者",#REF!="サービス管理責任者"),0,#REF!)</f>
        <v>#REF!</v>
      </c>
    </row>
    <row r="1523" spans="2:11">
      <c r="B1523" s="75">
        <v>1521</v>
      </c>
      <c r="C1523" s="76" t="e">
        <f t="shared" si="92"/>
        <v>#N/A</v>
      </c>
      <c r="D1523" s="76" t="e">
        <f t="shared" si="93"/>
        <v>#N/A</v>
      </c>
      <c r="E1523" s="77" t="e">
        <f t="shared" si="94"/>
        <v>#N/A</v>
      </c>
      <c r="F1523" s="81"/>
      <c r="H1523" s="57"/>
      <c r="I1523" s="56" t="e">
        <f t="shared" si="95"/>
        <v>#REF!</v>
      </c>
      <c r="J1523" s="56" t="e">
        <f>#REF!</f>
        <v>#REF!</v>
      </c>
      <c r="K1523" s="53" t="e">
        <f>IF(OR(#REF!="管理者",#REF!="サービス管理責任者"),0,#REF!)</f>
        <v>#REF!</v>
      </c>
    </row>
    <row r="1524" spans="2:11">
      <c r="B1524" s="75">
        <v>1522</v>
      </c>
      <c r="C1524" s="76" t="e">
        <f t="shared" si="92"/>
        <v>#N/A</v>
      </c>
      <c r="D1524" s="76" t="e">
        <f t="shared" si="93"/>
        <v>#N/A</v>
      </c>
      <c r="E1524" s="77" t="e">
        <f t="shared" si="94"/>
        <v>#N/A</v>
      </c>
      <c r="F1524" s="81"/>
      <c r="H1524" s="57"/>
      <c r="I1524" s="56" t="e">
        <f t="shared" si="95"/>
        <v>#REF!</v>
      </c>
      <c r="J1524" s="56" t="e">
        <f>#REF!</f>
        <v>#REF!</v>
      </c>
      <c r="K1524" s="53" t="e">
        <f>IF(OR(#REF!="管理者",#REF!="サービス管理責任者"),0,#REF!)</f>
        <v>#REF!</v>
      </c>
    </row>
    <row r="1525" spans="2:11">
      <c r="B1525" s="75">
        <v>1523</v>
      </c>
      <c r="C1525" s="76" t="e">
        <f t="shared" si="92"/>
        <v>#N/A</v>
      </c>
      <c r="D1525" s="76" t="e">
        <f t="shared" si="93"/>
        <v>#N/A</v>
      </c>
      <c r="E1525" s="77" t="e">
        <f t="shared" si="94"/>
        <v>#N/A</v>
      </c>
      <c r="F1525" s="81"/>
      <c r="H1525" s="57"/>
      <c r="I1525" s="56" t="e">
        <f t="shared" si="95"/>
        <v>#REF!</v>
      </c>
      <c r="J1525" s="56" t="e">
        <f>#REF!</f>
        <v>#REF!</v>
      </c>
      <c r="K1525" s="53" t="e">
        <f>IF(OR(#REF!="管理者",#REF!="サービス管理責任者"),0,#REF!)</f>
        <v>#REF!</v>
      </c>
    </row>
    <row r="1526" spans="2:11">
      <c r="B1526" s="75">
        <v>1524</v>
      </c>
      <c r="C1526" s="76" t="e">
        <f t="shared" si="92"/>
        <v>#N/A</v>
      </c>
      <c r="D1526" s="76" t="e">
        <f t="shared" si="93"/>
        <v>#N/A</v>
      </c>
      <c r="E1526" s="77" t="e">
        <f t="shared" si="94"/>
        <v>#N/A</v>
      </c>
      <c r="F1526" s="81"/>
      <c r="H1526" s="57"/>
      <c r="I1526" s="56" t="e">
        <f t="shared" si="95"/>
        <v>#REF!</v>
      </c>
      <c r="J1526" s="56" t="e">
        <f>#REF!</f>
        <v>#REF!</v>
      </c>
      <c r="K1526" s="53" t="e">
        <f>IF(OR(#REF!="管理者",#REF!="サービス管理責任者"),0,#REF!)</f>
        <v>#REF!</v>
      </c>
    </row>
    <row r="1527" spans="2:11">
      <c r="B1527" s="75">
        <v>1525</v>
      </c>
      <c r="C1527" s="76" t="e">
        <f t="shared" si="92"/>
        <v>#N/A</v>
      </c>
      <c r="D1527" s="76" t="e">
        <f t="shared" si="93"/>
        <v>#N/A</v>
      </c>
      <c r="E1527" s="77" t="e">
        <f t="shared" si="94"/>
        <v>#N/A</v>
      </c>
      <c r="F1527" s="81"/>
      <c r="H1527" s="57"/>
      <c r="I1527" s="56" t="e">
        <f t="shared" si="95"/>
        <v>#REF!</v>
      </c>
      <c r="J1527" s="56" t="e">
        <f>#REF!</f>
        <v>#REF!</v>
      </c>
      <c r="K1527" s="53" t="e">
        <f>IF(OR(#REF!="管理者",#REF!="サービス管理責任者"),0,#REF!)</f>
        <v>#REF!</v>
      </c>
    </row>
    <row r="1528" spans="2:11">
      <c r="B1528" s="75">
        <v>1526</v>
      </c>
      <c r="C1528" s="76" t="e">
        <f t="shared" si="92"/>
        <v>#N/A</v>
      </c>
      <c r="D1528" s="76" t="e">
        <f t="shared" si="93"/>
        <v>#N/A</v>
      </c>
      <c r="E1528" s="77" t="e">
        <f t="shared" si="94"/>
        <v>#N/A</v>
      </c>
      <c r="F1528" s="81"/>
      <c r="H1528" s="57"/>
      <c r="I1528" s="56" t="e">
        <f t="shared" si="95"/>
        <v>#REF!</v>
      </c>
      <c r="J1528" s="56" t="e">
        <f>#REF!</f>
        <v>#REF!</v>
      </c>
      <c r="K1528" s="53" t="e">
        <f>IF(OR(#REF!="管理者",#REF!="サービス管理責任者"),0,#REF!)</f>
        <v>#REF!</v>
      </c>
    </row>
    <row r="1529" spans="2:11">
      <c r="B1529" s="75">
        <v>1527</v>
      </c>
      <c r="C1529" s="76" t="e">
        <f t="shared" si="92"/>
        <v>#N/A</v>
      </c>
      <c r="D1529" s="76" t="e">
        <f t="shared" si="93"/>
        <v>#N/A</v>
      </c>
      <c r="E1529" s="77" t="e">
        <f t="shared" si="94"/>
        <v>#N/A</v>
      </c>
      <c r="F1529" s="81"/>
      <c r="H1529" s="57"/>
      <c r="I1529" s="56" t="e">
        <f t="shared" si="95"/>
        <v>#REF!</v>
      </c>
      <c r="J1529" s="56" t="e">
        <f>#REF!</f>
        <v>#REF!</v>
      </c>
      <c r="K1529" s="53" t="e">
        <f>IF(OR(#REF!="管理者",#REF!="サービス管理責任者"),0,#REF!)</f>
        <v>#REF!</v>
      </c>
    </row>
    <row r="1530" spans="2:11">
      <c r="B1530" s="75">
        <v>1528</v>
      </c>
      <c r="C1530" s="76" t="e">
        <f t="shared" si="92"/>
        <v>#N/A</v>
      </c>
      <c r="D1530" s="76" t="e">
        <f t="shared" si="93"/>
        <v>#N/A</v>
      </c>
      <c r="E1530" s="77" t="e">
        <f t="shared" si="94"/>
        <v>#N/A</v>
      </c>
      <c r="F1530" s="81"/>
      <c r="H1530" s="57"/>
      <c r="I1530" s="56" t="e">
        <f t="shared" si="95"/>
        <v>#REF!</v>
      </c>
      <c r="J1530" s="56" t="e">
        <f>#REF!</f>
        <v>#REF!</v>
      </c>
      <c r="K1530" s="53" t="e">
        <f>IF(OR(#REF!="管理者",#REF!="サービス管理責任者"),0,#REF!)</f>
        <v>#REF!</v>
      </c>
    </row>
    <row r="1531" spans="2:11">
      <c r="B1531" s="75">
        <v>1529</v>
      </c>
      <c r="C1531" s="76" t="e">
        <f t="shared" si="92"/>
        <v>#N/A</v>
      </c>
      <c r="D1531" s="76" t="e">
        <f t="shared" si="93"/>
        <v>#N/A</v>
      </c>
      <c r="E1531" s="77" t="e">
        <f t="shared" si="94"/>
        <v>#N/A</v>
      </c>
      <c r="F1531" s="81"/>
      <c r="H1531" s="57"/>
      <c r="I1531" s="56" t="e">
        <f t="shared" si="95"/>
        <v>#REF!</v>
      </c>
      <c r="J1531" s="56" t="e">
        <f>#REF!</f>
        <v>#REF!</v>
      </c>
      <c r="K1531" s="53" t="e">
        <f>IF(OR(#REF!="管理者",#REF!="サービス管理責任者"),0,#REF!)</f>
        <v>#REF!</v>
      </c>
    </row>
    <row r="1532" spans="2:11">
      <c r="B1532" s="75">
        <v>1530</v>
      </c>
      <c r="C1532" s="76" t="e">
        <f t="shared" si="92"/>
        <v>#N/A</v>
      </c>
      <c r="D1532" s="76" t="e">
        <f t="shared" si="93"/>
        <v>#N/A</v>
      </c>
      <c r="E1532" s="77" t="e">
        <f t="shared" si="94"/>
        <v>#N/A</v>
      </c>
      <c r="F1532" s="81"/>
      <c r="H1532" s="57"/>
      <c r="I1532" s="56" t="e">
        <f t="shared" si="95"/>
        <v>#REF!</v>
      </c>
      <c r="J1532" s="56" t="e">
        <f>#REF!</f>
        <v>#REF!</v>
      </c>
      <c r="K1532" s="53" t="e">
        <f>IF(OR(#REF!="管理者",#REF!="サービス管理責任者"),0,#REF!)</f>
        <v>#REF!</v>
      </c>
    </row>
    <row r="1533" spans="2:11">
      <c r="B1533" s="75">
        <v>1531</v>
      </c>
      <c r="C1533" s="76" t="e">
        <f t="shared" si="92"/>
        <v>#N/A</v>
      </c>
      <c r="D1533" s="76" t="e">
        <f t="shared" si="93"/>
        <v>#N/A</v>
      </c>
      <c r="E1533" s="77" t="e">
        <f t="shared" si="94"/>
        <v>#N/A</v>
      </c>
      <c r="F1533" s="81"/>
      <c r="H1533" s="57"/>
      <c r="I1533" s="56" t="e">
        <f t="shared" si="95"/>
        <v>#REF!</v>
      </c>
      <c r="J1533" s="56" t="e">
        <f>#REF!</f>
        <v>#REF!</v>
      </c>
      <c r="K1533" s="53" t="e">
        <f>IF(OR(#REF!="管理者",#REF!="サービス管理責任者"),0,#REF!)</f>
        <v>#REF!</v>
      </c>
    </row>
    <row r="1534" spans="2:11">
      <c r="B1534" s="75">
        <v>1532</v>
      </c>
      <c r="C1534" s="76" t="e">
        <f t="shared" si="92"/>
        <v>#N/A</v>
      </c>
      <c r="D1534" s="76" t="e">
        <f t="shared" si="93"/>
        <v>#N/A</v>
      </c>
      <c r="E1534" s="77" t="e">
        <f t="shared" si="94"/>
        <v>#N/A</v>
      </c>
      <c r="F1534" s="81"/>
      <c r="H1534" s="57"/>
      <c r="I1534" s="56" t="e">
        <f t="shared" si="95"/>
        <v>#REF!</v>
      </c>
      <c r="J1534" s="56" t="e">
        <f>#REF!</f>
        <v>#REF!</v>
      </c>
      <c r="K1534" s="53" t="e">
        <f>IF(OR(#REF!="管理者",#REF!="サービス管理責任者"),0,#REF!)</f>
        <v>#REF!</v>
      </c>
    </row>
    <row r="1535" spans="2:11">
      <c r="B1535" s="75">
        <v>1533</v>
      </c>
      <c r="C1535" s="76" t="e">
        <f t="shared" si="92"/>
        <v>#N/A</v>
      </c>
      <c r="D1535" s="76" t="e">
        <f t="shared" si="93"/>
        <v>#N/A</v>
      </c>
      <c r="E1535" s="77" t="e">
        <f t="shared" si="94"/>
        <v>#N/A</v>
      </c>
      <c r="F1535" s="81"/>
      <c r="H1535" s="57"/>
      <c r="I1535" s="56" t="e">
        <f t="shared" si="95"/>
        <v>#REF!</v>
      </c>
      <c r="J1535" s="56" t="e">
        <f>#REF!</f>
        <v>#REF!</v>
      </c>
      <c r="K1535" s="53" t="e">
        <f>IF(OR(#REF!="管理者",#REF!="サービス管理責任者"),0,#REF!)</f>
        <v>#REF!</v>
      </c>
    </row>
    <row r="1536" spans="2:11">
      <c r="B1536" s="75">
        <v>1534</v>
      </c>
      <c r="C1536" s="76" t="e">
        <f t="shared" si="92"/>
        <v>#N/A</v>
      </c>
      <c r="D1536" s="76" t="e">
        <f t="shared" si="93"/>
        <v>#N/A</v>
      </c>
      <c r="E1536" s="77" t="e">
        <f t="shared" si="94"/>
        <v>#N/A</v>
      </c>
      <c r="F1536" s="81"/>
      <c r="H1536" s="57"/>
      <c r="I1536" s="56" t="e">
        <f t="shared" si="95"/>
        <v>#REF!</v>
      </c>
      <c r="J1536" s="56" t="e">
        <f>#REF!</f>
        <v>#REF!</v>
      </c>
      <c r="K1536" s="53" t="e">
        <f>IF(OR(#REF!="管理者",#REF!="サービス管理責任者"),0,#REF!)</f>
        <v>#REF!</v>
      </c>
    </row>
    <row r="1537" spans="2:11">
      <c r="B1537" s="75">
        <v>1535</v>
      </c>
      <c r="C1537" s="76" t="e">
        <f t="shared" si="92"/>
        <v>#N/A</v>
      </c>
      <c r="D1537" s="76" t="e">
        <f t="shared" si="93"/>
        <v>#N/A</v>
      </c>
      <c r="E1537" s="77" t="e">
        <f t="shared" si="94"/>
        <v>#N/A</v>
      </c>
      <c r="F1537" s="81"/>
      <c r="H1537" s="57"/>
      <c r="I1537" s="56" t="e">
        <f t="shared" si="95"/>
        <v>#REF!</v>
      </c>
      <c r="J1537" s="56" t="e">
        <f>#REF!</f>
        <v>#REF!</v>
      </c>
      <c r="K1537" s="53" t="e">
        <f>IF(OR(#REF!="管理者",#REF!="サービス管理責任者"),0,#REF!)</f>
        <v>#REF!</v>
      </c>
    </row>
    <row r="1538" spans="2:11">
      <c r="B1538" s="75">
        <v>1536</v>
      </c>
      <c r="C1538" s="76" t="e">
        <f t="shared" si="92"/>
        <v>#N/A</v>
      </c>
      <c r="D1538" s="76" t="e">
        <f t="shared" si="93"/>
        <v>#N/A</v>
      </c>
      <c r="E1538" s="77" t="e">
        <f t="shared" si="94"/>
        <v>#N/A</v>
      </c>
      <c r="F1538" s="81"/>
      <c r="H1538" s="57"/>
      <c r="I1538" s="56" t="e">
        <f t="shared" si="95"/>
        <v>#REF!</v>
      </c>
      <c r="J1538" s="56" t="e">
        <f>#REF!</f>
        <v>#REF!</v>
      </c>
      <c r="K1538" s="53" t="e">
        <f>IF(OR(#REF!="管理者",#REF!="サービス管理責任者"),0,#REF!)</f>
        <v>#REF!</v>
      </c>
    </row>
    <row r="1539" spans="2:11">
      <c r="B1539" s="75">
        <v>1537</v>
      </c>
      <c r="C1539" s="76" t="e">
        <f t="shared" ref="C1539:C1602" si="96">VLOOKUP(B1539,$I:$K,2,FALSE)</f>
        <v>#N/A</v>
      </c>
      <c r="D1539" s="76" t="e">
        <f t="shared" ref="D1539:D1602" si="97">VLOOKUP(B1539,$I:$K,3,FALSE)</f>
        <v>#N/A</v>
      </c>
      <c r="E1539" s="77" t="e">
        <f t="shared" si="94"/>
        <v>#N/A</v>
      </c>
      <c r="F1539" s="81"/>
      <c r="H1539" s="57"/>
      <c r="I1539" s="56" t="e">
        <f t="shared" si="95"/>
        <v>#REF!</v>
      </c>
      <c r="J1539" s="56" t="e">
        <f>#REF!</f>
        <v>#REF!</v>
      </c>
      <c r="K1539" s="53" t="e">
        <f>IF(OR(#REF!="管理者",#REF!="サービス管理責任者"),0,#REF!)</f>
        <v>#REF!</v>
      </c>
    </row>
    <row r="1540" spans="2:11">
      <c r="B1540" s="75">
        <v>1538</v>
      </c>
      <c r="C1540" s="76" t="e">
        <f t="shared" si="96"/>
        <v>#N/A</v>
      </c>
      <c r="D1540" s="76" t="e">
        <f t="shared" si="97"/>
        <v>#N/A</v>
      </c>
      <c r="E1540" s="77" t="e">
        <f t="shared" ref="E1540:E1603" si="98">SUMIF($C:$C,C1540,$D:$D)</f>
        <v>#N/A</v>
      </c>
      <c r="F1540" s="81"/>
      <c r="H1540" s="57"/>
      <c r="I1540" s="56" t="e">
        <f t="shared" si="95"/>
        <v>#REF!</v>
      </c>
      <c r="J1540" s="56" t="e">
        <f>#REF!</f>
        <v>#REF!</v>
      </c>
      <c r="K1540" s="53" t="e">
        <f>IF(OR(#REF!="管理者",#REF!="サービス管理責任者"),0,#REF!)</f>
        <v>#REF!</v>
      </c>
    </row>
    <row r="1541" spans="2:11">
      <c r="B1541" s="75">
        <v>1539</v>
      </c>
      <c r="C1541" s="76" t="e">
        <f t="shared" si="96"/>
        <v>#N/A</v>
      </c>
      <c r="D1541" s="76" t="e">
        <f t="shared" si="97"/>
        <v>#N/A</v>
      </c>
      <c r="E1541" s="77" t="e">
        <f t="shared" si="98"/>
        <v>#N/A</v>
      </c>
      <c r="F1541" s="81"/>
      <c r="H1541" s="57"/>
      <c r="I1541" s="56" t="e">
        <f t="shared" ref="I1541:I1604" si="99">IF(J1541=0,I1540,I1540+1)</f>
        <v>#REF!</v>
      </c>
      <c r="J1541" s="56" t="e">
        <f>#REF!</f>
        <v>#REF!</v>
      </c>
      <c r="K1541" s="53" t="e">
        <f>IF(OR(#REF!="管理者",#REF!="サービス管理責任者"),0,#REF!)</f>
        <v>#REF!</v>
      </c>
    </row>
    <row r="1542" spans="2:11">
      <c r="B1542" s="75">
        <v>1540</v>
      </c>
      <c r="C1542" s="76" t="e">
        <f t="shared" si="96"/>
        <v>#N/A</v>
      </c>
      <c r="D1542" s="76" t="e">
        <f t="shared" si="97"/>
        <v>#N/A</v>
      </c>
      <c r="E1542" s="77" t="e">
        <f t="shared" si="98"/>
        <v>#N/A</v>
      </c>
      <c r="F1542" s="81"/>
      <c r="H1542" s="57"/>
      <c r="I1542" s="56" t="e">
        <f t="shared" si="99"/>
        <v>#REF!</v>
      </c>
      <c r="J1542" s="56" t="e">
        <f>#REF!</f>
        <v>#REF!</v>
      </c>
      <c r="K1542" s="53" t="e">
        <f>IF(OR(#REF!="管理者",#REF!="サービス管理責任者"),0,#REF!)</f>
        <v>#REF!</v>
      </c>
    </row>
    <row r="1543" spans="2:11">
      <c r="B1543" s="75">
        <v>1541</v>
      </c>
      <c r="C1543" s="76" t="e">
        <f t="shared" si="96"/>
        <v>#N/A</v>
      </c>
      <c r="D1543" s="76" t="e">
        <f t="shared" si="97"/>
        <v>#N/A</v>
      </c>
      <c r="E1543" s="77" t="e">
        <f t="shared" si="98"/>
        <v>#N/A</v>
      </c>
      <c r="F1543" s="81"/>
      <c r="H1543" s="57"/>
      <c r="I1543" s="56" t="e">
        <f t="shared" si="99"/>
        <v>#REF!</v>
      </c>
      <c r="J1543" s="56" t="e">
        <f>#REF!</f>
        <v>#REF!</v>
      </c>
      <c r="K1543" s="53" t="e">
        <f>IF(OR(#REF!="管理者",#REF!="サービス管理責任者"),0,#REF!)</f>
        <v>#REF!</v>
      </c>
    </row>
    <row r="1544" spans="2:11">
      <c r="B1544" s="75">
        <v>1542</v>
      </c>
      <c r="C1544" s="76" t="e">
        <f t="shared" si="96"/>
        <v>#N/A</v>
      </c>
      <c r="D1544" s="76" t="e">
        <f t="shared" si="97"/>
        <v>#N/A</v>
      </c>
      <c r="E1544" s="77" t="e">
        <f t="shared" si="98"/>
        <v>#N/A</v>
      </c>
      <c r="F1544" s="81"/>
      <c r="H1544" s="57"/>
      <c r="I1544" s="56" t="e">
        <f t="shared" si="99"/>
        <v>#REF!</v>
      </c>
      <c r="J1544" s="56" t="e">
        <f>#REF!</f>
        <v>#REF!</v>
      </c>
      <c r="K1544" s="53" t="e">
        <f>IF(OR(#REF!="管理者",#REF!="サービス管理責任者"),0,#REF!)</f>
        <v>#REF!</v>
      </c>
    </row>
    <row r="1545" spans="2:11">
      <c r="B1545" s="75">
        <v>1543</v>
      </c>
      <c r="C1545" s="76" t="e">
        <f t="shared" si="96"/>
        <v>#N/A</v>
      </c>
      <c r="D1545" s="76" t="e">
        <f t="shared" si="97"/>
        <v>#N/A</v>
      </c>
      <c r="E1545" s="77" t="e">
        <f t="shared" si="98"/>
        <v>#N/A</v>
      </c>
      <c r="F1545" s="81"/>
      <c r="H1545" s="57"/>
      <c r="I1545" s="56" t="e">
        <f t="shared" si="99"/>
        <v>#REF!</v>
      </c>
      <c r="J1545" s="56" t="e">
        <f>#REF!</f>
        <v>#REF!</v>
      </c>
      <c r="K1545" s="53" t="e">
        <f>IF(OR(#REF!="管理者",#REF!="サービス管理責任者"),0,#REF!)</f>
        <v>#REF!</v>
      </c>
    </row>
    <row r="1546" spans="2:11">
      <c r="B1546" s="75">
        <v>1544</v>
      </c>
      <c r="C1546" s="76" t="e">
        <f t="shared" si="96"/>
        <v>#N/A</v>
      </c>
      <c r="D1546" s="76" t="e">
        <f t="shared" si="97"/>
        <v>#N/A</v>
      </c>
      <c r="E1546" s="77" t="e">
        <f t="shared" si="98"/>
        <v>#N/A</v>
      </c>
      <c r="F1546" s="81"/>
      <c r="H1546" s="57"/>
      <c r="I1546" s="56" t="e">
        <f t="shared" si="99"/>
        <v>#REF!</v>
      </c>
      <c r="J1546" s="56" t="e">
        <f>#REF!</f>
        <v>#REF!</v>
      </c>
      <c r="K1546" s="53" t="e">
        <f>IF(OR(#REF!="管理者",#REF!="サービス管理責任者"),0,#REF!)</f>
        <v>#REF!</v>
      </c>
    </row>
    <row r="1547" spans="2:11">
      <c r="B1547" s="75">
        <v>1545</v>
      </c>
      <c r="C1547" s="76" t="e">
        <f t="shared" si="96"/>
        <v>#N/A</v>
      </c>
      <c r="D1547" s="76" t="e">
        <f t="shared" si="97"/>
        <v>#N/A</v>
      </c>
      <c r="E1547" s="77" t="e">
        <f t="shared" si="98"/>
        <v>#N/A</v>
      </c>
      <c r="F1547" s="81"/>
      <c r="H1547" s="57"/>
      <c r="I1547" s="56" t="e">
        <f t="shared" si="99"/>
        <v>#REF!</v>
      </c>
      <c r="J1547" s="56" t="e">
        <f>#REF!</f>
        <v>#REF!</v>
      </c>
      <c r="K1547" s="53" t="e">
        <f>IF(OR(#REF!="管理者",#REF!="サービス管理責任者"),0,#REF!)</f>
        <v>#REF!</v>
      </c>
    </row>
    <row r="1548" spans="2:11">
      <c r="B1548" s="75">
        <v>1546</v>
      </c>
      <c r="C1548" s="76" t="e">
        <f t="shared" si="96"/>
        <v>#N/A</v>
      </c>
      <c r="D1548" s="76" t="e">
        <f t="shared" si="97"/>
        <v>#N/A</v>
      </c>
      <c r="E1548" s="77" t="e">
        <f t="shared" si="98"/>
        <v>#N/A</v>
      </c>
      <c r="F1548" s="81"/>
      <c r="H1548" s="57"/>
      <c r="I1548" s="56" t="e">
        <f t="shared" si="99"/>
        <v>#REF!</v>
      </c>
      <c r="J1548" s="56" t="e">
        <f>#REF!</f>
        <v>#REF!</v>
      </c>
      <c r="K1548" s="53" t="e">
        <f>IF(OR(#REF!="管理者",#REF!="サービス管理責任者"),0,#REF!)</f>
        <v>#REF!</v>
      </c>
    </row>
    <row r="1549" spans="2:11">
      <c r="B1549" s="75">
        <v>1547</v>
      </c>
      <c r="C1549" s="76" t="e">
        <f t="shared" si="96"/>
        <v>#N/A</v>
      </c>
      <c r="D1549" s="76" t="e">
        <f t="shared" si="97"/>
        <v>#N/A</v>
      </c>
      <c r="E1549" s="77" t="e">
        <f t="shared" si="98"/>
        <v>#N/A</v>
      </c>
      <c r="F1549" s="81"/>
      <c r="H1549" s="57"/>
      <c r="I1549" s="56" t="e">
        <f t="shared" si="99"/>
        <v>#REF!</v>
      </c>
      <c r="J1549" s="56" t="e">
        <f>#REF!</f>
        <v>#REF!</v>
      </c>
      <c r="K1549" s="53" t="e">
        <f>IF(OR(#REF!="管理者",#REF!="サービス管理責任者"),0,#REF!)</f>
        <v>#REF!</v>
      </c>
    </row>
    <row r="1550" spans="2:11">
      <c r="B1550" s="75">
        <v>1548</v>
      </c>
      <c r="C1550" s="76" t="e">
        <f t="shared" si="96"/>
        <v>#N/A</v>
      </c>
      <c r="D1550" s="76" t="e">
        <f t="shared" si="97"/>
        <v>#N/A</v>
      </c>
      <c r="E1550" s="77" t="e">
        <f t="shared" si="98"/>
        <v>#N/A</v>
      </c>
      <c r="F1550" s="81"/>
      <c r="H1550" s="57"/>
      <c r="I1550" s="56" t="e">
        <f t="shared" si="99"/>
        <v>#REF!</v>
      </c>
      <c r="J1550" s="56" t="e">
        <f>#REF!</f>
        <v>#REF!</v>
      </c>
      <c r="K1550" s="53" t="e">
        <f>IF(OR(#REF!="管理者",#REF!="サービス管理責任者"),0,#REF!)</f>
        <v>#REF!</v>
      </c>
    </row>
    <row r="1551" spans="2:11">
      <c r="B1551" s="75">
        <v>1549</v>
      </c>
      <c r="C1551" s="76" t="e">
        <f t="shared" si="96"/>
        <v>#N/A</v>
      </c>
      <c r="D1551" s="76" t="e">
        <f t="shared" si="97"/>
        <v>#N/A</v>
      </c>
      <c r="E1551" s="77" t="e">
        <f t="shared" si="98"/>
        <v>#N/A</v>
      </c>
      <c r="F1551" s="81"/>
      <c r="H1551" s="57"/>
      <c r="I1551" s="56" t="e">
        <f t="shared" si="99"/>
        <v>#REF!</v>
      </c>
      <c r="J1551" s="56" t="e">
        <f>#REF!</f>
        <v>#REF!</v>
      </c>
      <c r="K1551" s="53" t="e">
        <f>IF(OR(#REF!="管理者",#REF!="サービス管理責任者"),0,#REF!)</f>
        <v>#REF!</v>
      </c>
    </row>
    <row r="1552" spans="2:11">
      <c r="B1552" s="75">
        <v>1550</v>
      </c>
      <c r="C1552" s="76" t="e">
        <f t="shared" si="96"/>
        <v>#N/A</v>
      </c>
      <c r="D1552" s="76" t="e">
        <f t="shared" si="97"/>
        <v>#N/A</v>
      </c>
      <c r="E1552" s="77" t="e">
        <f t="shared" si="98"/>
        <v>#N/A</v>
      </c>
      <c r="F1552" s="81"/>
      <c r="H1552" s="57"/>
      <c r="I1552" s="56" t="e">
        <f t="shared" si="99"/>
        <v>#REF!</v>
      </c>
      <c r="J1552" s="56" t="e">
        <f>#REF!</f>
        <v>#REF!</v>
      </c>
      <c r="K1552" s="53" t="e">
        <f>IF(OR(#REF!="管理者",#REF!="サービス管理責任者"),0,#REF!)</f>
        <v>#REF!</v>
      </c>
    </row>
    <row r="1553" spans="2:11">
      <c r="B1553" s="75">
        <v>1551</v>
      </c>
      <c r="C1553" s="76" t="e">
        <f t="shared" si="96"/>
        <v>#N/A</v>
      </c>
      <c r="D1553" s="76" t="e">
        <f t="shared" si="97"/>
        <v>#N/A</v>
      </c>
      <c r="E1553" s="77" t="e">
        <f t="shared" si="98"/>
        <v>#N/A</v>
      </c>
      <c r="F1553" s="81"/>
      <c r="H1553" s="57"/>
      <c r="I1553" s="56" t="e">
        <f t="shared" si="99"/>
        <v>#REF!</v>
      </c>
      <c r="J1553" s="56" t="e">
        <f>#REF!</f>
        <v>#REF!</v>
      </c>
      <c r="K1553" s="53" t="e">
        <f>IF(OR(#REF!="管理者",#REF!="サービス管理責任者"),0,#REF!)</f>
        <v>#REF!</v>
      </c>
    </row>
    <row r="1554" spans="2:11">
      <c r="B1554" s="75">
        <v>1552</v>
      </c>
      <c r="C1554" s="76" t="e">
        <f t="shared" si="96"/>
        <v>#N/A</v>
      </c>
      <c r="D1554" s="76" t="e">
        <f t="shared" si="97"/>
        <v>#N/A</v>
      </c>
      <c r="E1554" s="77" t="e">
        <f t="shared" si="98"/>
        <v>#N/A</v>
      </c>
      <c r="F1554" s="81"/>
      <c r="H1554" s="57"/>
      <c r="I1554" s="56" t="e">
        <f t="shared" si="99"/>
        <v>#REF!</v>
      </c>
      <c r="J1554" s="56" t="e">
        <f>#REF!</f>
        <v>#REF!</v>
      </c>
      <c r="K1554" s="53" t="e">
        <f>IF(OR(#REF!="管理者",#REF!="サービス管理責任者"),0,#REF!)</f>
        <v>#REF!</v>
      </c>
    </row>
    <row r="1555" spans="2:11">
      <c r="B1555" s="75">
        <v>1553</v>
      </c>
      <c r="C1555" s="76" t="e">
        <f t="shared" si="96"/>
        <v>#N/A</v>
      </c>
      <c r="D1555" s="76" t="e">
        <f t="shared" si="97"/>
        <v>#N/A</v>
      </c>
      <c r="E1555" s="77" t="e">
        <f t="shared" si="98"/>
        <v>#N/A</v>
      </c>
      <c r="F1555" s="81"/>
      <c r="H1555" s="57"/>
      <c r="I1555" s="56" t="e">
        <f t="shared" si="99"/>
        <v>#REF!</v>
      </c>
      <c r="J1555" s="56" t="e">
        <f>#REF!</f>
        <v>#REF!</v>
      </c>
      <c r="K1555" s="53" t="e">
        <f>IF(OR(#REF!="管理者",#REF!="サービス管理責任者"),0,#REF!)</f>
        <v>#REF!</v>
      </c>
    </row>
    <row r="1556" spans="2:11">
      <c r="B1556" s="75">
        <v>1554</v>
      </c>
      <c r="C1556" s="76" t="e">
        <f t="shared" si="96"/>
        <v>#N/A</v>
      </c>
      <c r="D1556" s="76" t="e">
        <f t="shared" si="97"/>
        <v>#N/A</v>
      </c>
      <c r="E1556" s="77" t="e">
        <f t="shared" si="98"/>
        <v>#N/A</v>
      </c>
      <c r="F1556" s="81"/>
      <c r="H1556" s="57"/>
      <c r="I1556" s="56" t="e">
        <f t="shared" si="99"/>
        <v>#REF!</v>
      </c>
      <c r="J1556" s="56" t="e">
        <f>#REF!</f>
        <v>#REF!</v>
      </c>
      <c r="K1556" s="53" t="e">
        <f>IF(OR(#REF!="管理者",#REF!="サービス管理責任者"),0,#REF!)</f>
        <v>#REF!</v>
      </c>
    </row>
    <row r="1557" spans="2:11">
      <c r="B1557" s="75">
        <v>1555</v>
      </c>
      <c r="C1557" s="76" t="e">
        <f t="shared" si="96"/>
        <v>#N/A</v>
      </c>
      <c r="D1557" s="76" t="e">
        <f t="shared" si="97"/>
        <v>#N/A</v>
      </c>
      <c r="E1557" s="77" t="e">
        <f t="shared" si="98"/>
        <v>#N/A</v>
      </c>
      <c r="F1557" s="81"/>
      <c r="H1557" s="57"/>
      <c r="I1557" s="56" t="e">
        <f t="shared" si="99"/>
        <v>#REF!</v>
      </c>
      <c r="J1557" s="56" t="e">
        <f>#REF!</f>
        <v>#REF!</v>
      </c>
      <c r="K1557" s="53" t="e">
        <f>IF(OR(#REF!="管理者",#REF!="サービス管理責任者"),0,#REF!)</f>
        <v>#REF!</v>
      </c>
    </row>
    <row r="1558" spans="2:11">
      <c r="B1558" s="75">
        <v>1556</v>
      </c>
      <c r="C1558" s="76" t="e">
        <f t="shared" si="96"/>
        <v>#N/A</v>
      </c>
      <c r="D1558" s="76" t="e">
        <f t="shared" si="97"/>
        <v>#N/A</v>
      </c>
      <c r="E1558" s="77" t="e">
        <f t="shared" si="98"/>
        <v>#N/A</v>
      </c>
      <c r="F1558" s="81"/>
      <c r="H1558" s="57"/>
      <c r="I1558" s="56" t="e">
        <f t="shared" si="99"/>
        <v>#REF!</v>
      </c>
      <c r="J1558" s="56" t="e">
        <f>#REF!</f>
        <v>#REF!</v>
      </c>
      <c r="K1558" s="53" t="e">
        <f>IF(OR(#REF!="管理者",#REF!="サービス管理責任者"),0,#REF!)</f>
        <v>#REF!</v>
      </c>
    </row>
    <row r="1559" spans="2:11">
      <c r="B1559" s="75">
        <v>1557</v>
      </c>
      <c r="C1559" s="76" t="e">
        <f t="shared" si="96"/>
        <v>#N/A</v>
      </c>
      <c r="D1559" s="76" t="e">
        <f t="shared" si="97"/>
        <v>#N/A</v>
      </c>
      <c r="E1559" s="77" t="e">
        <f t="shared" si="98"/>
        <v>#N/A</v>
      </c>
      <c r="F1559" s="81"/>
      <c r="H1559" s="57"/>
      <c r="I1559" s="56" t="e">
        <f t="shared" si="99"/>
        <v>#REF!</v>
      </c>
      <c r="J1559" s="56" t="e">
        <f>#REF!</f>
        <v>#REF!</v>
      </c>
      <c r="K1559" s="53" t="e">
        <f>IF(OR(#REF!="管理者",#REF!="サービス管理責任者"),0,#REF!)</f>
        <v>#REF!</v>
      </c>
    </row>
    <row r="1560" spans="2:11">
      <c r="B1560" s="75">
        <v>1558</v>
      </c>
      <c r="C1560" s="76" t="e">
        <f t="shared" si="96"/>
        <v>#N/A</v>
      </c>
      <c r="D1560" s="76" t="e">
        <f t="shared" si="97"/>
        <v>#N/A</v>
      </c>
      <c r="E1560" s="77" t="e">
        <f t="shared" si="98"/>
        <v>#N/A</v>
      </c>
      <c r="F1560" s="81"/>
      <c r="H1560" s="57"/>
      <c r="I1560" s="56" t="e">
        <f t="shared" si="99"/>
        <v>#REF!</v>
      </c>
      <c r="J1560" s="56" t="e">
        <f>#REF!</f>
        <v>#REF!</v>
      </c>
      <c r="K1560" s="53" t="e">
        <f>IF(OR(#REF!="管理者",#REF!="サービス管理責任者"),0,#REF!)</f>
        <v>#REF!</v>
      </c>
    </row>
    <row r="1561" spans="2:11">
      <c r="B1561" s="75">
        <v>1559</v>
      </c>
      <c r="C1561" s="76" t="e">
        <f t="shared" si="96"/>
        <v>#N/A</v>
      </c>
      <c r="D1561" s="76" t="e">
        <f t="shared" si="97"/>
        <v>#N/A</v>
      </c>
      <c r="E1561" s="77" t="e">
        <f t="shared" si="98"/>
        <v>#N/A</v>
      </c>
      <c r="F1561" s="81"/>
      <c r="H1561" s="57"/>
      <c r="I1561" s="56" t="e">
        <f t="shared" si="99"/>
        <v>#REF!</v>
      </c>
      <c r="J1561" s="56" t="e">
        <f>#REF!</f>
        <v>#REF!</v>
      </c>
      <c r="K1561" s="53" t="e">
        <f>IF(OR(#REF!="管理者",#REF!="サービス管理責任者"),0,#REF!)</f>
        <v>#REF!</v>
      </c>
    </row>
    <row r="1562" spans="2:11">
      <c r="B1562" s="75">
        <v>1560</v>
      </c>
      <c r="C1562" s="76" t="e">
        <f t="shared" si="96"/>
        <v>#N/A</v>
      </c>
      <c r="D1562" s="76" t="e">
        <f t="shared" si="97"/>
        <v>#N/A</v>
      </c>
      <c r="E1562" s="77" t="e">
        <f t="shared" si="98"/>
        <v>#N/A</v>
      </c>
      <c r="F1562" s="81"/>
      <c r="H1562" s="57"/>
      <c r="I1562" s="56" t="e">
        <f t="shared" si="99"/>
        <v>#REF!</v>
      </c>
      <c r="J1562" s="56" t="e">
        <f>#REF!</f>
        <v>#REF!</v>
      </c>
      <c r="K1562" s="53" t="e">
        <f>IF(OR(#REF!="管理者",#REF!="サービス管理責任者"),0,#REF!)</f>
        <v>#REF!</v>
      </c>
    </row>
    <row r="1563" spans="2:11">
      <c r="B1563" s="75">
        <v>1561</v>
      </c>
      <c r="C1563" s="76" t="e">
        <f t="shared" si="96"/>
        <v>#N/A</v>
      </c>
      <c r="D1563" s="76" t="e">
        <f t="shared" si="97"/>
        <v>#N/A</v>
      </c>
      <c r="E1563" s="77" t="e">
        <f t="shared" si="98"/>
        <v>#N/A</v>
      </c>
      <c r="F1563" s="81"/>
      <c r="H1563" s="57"/>
      <c r="I1563" s="56" t="e">
        <f t="shared" si="99"/>
        <v>#REF!</v>
      </c>
      <c r="J1563" s="56" t="e">
        <f>#REF!</f>
        <v>#REF!</v>
      </c>
      <c r="K1563" s="53" t="e">
        <f>IF(OR(#REF!="管理者",#REF!="サービス管理責任者"),0,#REF!)</f>
        <v>#REF!</v>
      </c>
    </row>
    <row r="1564" spans="2:11">
      <c r="B1564" s="75">
        <v>1562</v>
      </c>
      <c r="C1564" s="76" t="e">
        <f t="shared" si="96"/>
        <v>#N/A</v>
      </c>
      <c r="D1564" s="76" t="e">
        <f t="shared" si="97"/>
        <v>#N/A</v>
      </c>
      <c r="E1564" s="77" t="e">
        <f t="shared" si="98"/>
        <v>#N/A</v>
      </c>
      <c r="F1564" s="81"/>
      <c r="H1564" s="57"/>
      <c r="I1564" s="56" t="e">
        <f t="shared" si="99"/>
        <v>#REF!</v>
      </c>
      <c r="J1564" s="56" t="e">
        <f>#REF!</f>
        <v>#REF!</v>
      </c>
      <c r="K1564" s="53" t="e">
        <f>IF(OR(#REF!="管理者",#REF!="サービス管理責任者"),0,#REF!)</f>
        <v>#REF!</v>
      </c>
    </row>
    <row r="1565" spans="2:11">
      <c r="B1565" s="75">
        <v>1563</v>
      </c>
      <c r="C1565" s="76" t="e">
        <f t="shared" si="96"/>
        <v>#N/A</v>
      </c>
      <c r="D1565" s="76" t="e">
        <f t="shared" si="97"/>
        <v>#N/A</v>
      </c>
      <c r="E1565" s="77" t="e">
        <f t="shared" si="98"/>
        <v>#N/A</v>
      </c>
      <c r="F1565" s="81"/>
      <c r="H1565" s="57"/>
      <c r="I1565" s="56" t="e">
        <f t="shared" si="99"/>
        <v>#REF!</v>
      </c>
      <c r="J1565" s="56" t="e">
        <f>#REF!</f>
        <v>#REF!</v>
      </c>
      <c r="K1565" s="53" t="e">
        <f>IF(OR(#REF!="管理者",#REF!="サービス管理責任者"),0,#REF!)</f>
        <v>#REF!</v>
      </c>
    </row>
    <row r="1566" spans="2:11">
      <c r="B1566" s="75">
        <v>1564</v>
      </c>
      <c r="C1566" s="76" t="e">
        <f t="shared" si="96"/>
        <v>#N/A</v>
      </c>
      <c r="D1566" s="76" t="e">
        <f t="shared" si="97"/>
        <v>#N/A</v>
      </c>
      <c r="E1566" s="77" t="e">
        <f t="shared" si="98"/>
        <v>#N/A</v>
      </c>
      <c r="F1566" s="81"/>
      <c r="H1566" s="57"/>
      <c r="I1566" s="56" t="e">
        <f t="shared" si="99"/>
        <v>#REF!</v>
      </c>
      <c r="J1566" s="56" t="e">
        <f>#REF!</f>
        <v>#REF!</v>
      </c>
      <c r="K1566" s="53" t="e">
        <f>IF(OR(#REF!="管理者",#REF!="サービス管理責任者"),0,#REF!)</f>
        <v>#REF!</v>
      </c>
    </row>
    <row r="1567" spans="2:11">
      <c r="B1567" s="75">
        <v>1565</v>
      </c>
      <c r="C1567" s="76" t="e">
        <f t="shared" si="96"/>
        <v>#N/A</v>
      </c>
      <c r="D1567" s="76" t="e">
        <f t="shared" si="97"/>
        <v>#N/A</v>
      </c>
      <c r="E1567" s="77" t="e">
        <f t="shared" si="98"/>
        <v>#N/A</v>
      </c>
      <c r="F1567" s="81"/>
      <c r="H1567" s="57"/>
      <c r="I1567" s="56" t="e">
        <f t="shared" si="99"/>
        <v>#REF!</v>
      </c>
      <c r="J1567" s="56" t="e">
        <f>#REF!</f>
        <v>#REF!</v>
      </c>
      <c r="K1567" s="53" t="e">
        <f>IF(OR(#REF!="管理者",#REF!="サービス管理責任者"),0,#REF!)</f>
        <v>#REF!</v>
      </c>
    </row>
    <row r="1568" spans="2:11">
      <c r="B1568" s="75">
        <v>1566</v>
      </c>
      <c r="C1568" s="76" t="e">
        <f t="shared" si="96"/>
        <v>#N/A</v>
      </c>
      <c r="D1568" s="76" t="e">
        <f t="shared" si="97"/>
        <v>#N/A</v>
      </c>
      <c r="E1568" s="77" t="e">
        <f t="shared" si="98"/>
        <v>#N/A</v>
      </c>
      <c r="F1568" s="81"/>
      <c r="H1568" s="57"/>
      <c r="I1568" s="56" t="e">
        <f t="shared" si="99"/>
        <v>#REF!</v>
      </c>
      <c r="J1568" s="56" t="e">
        <f>#REF!</f>
        <v>#REF!</v>
      </c>
      <c r="K1568" s="53" t="e">
        <f>IF(OR(#REF!="管理者",#REF!="サービス管理責任者"),0,#REF!)</f>
        <v>#REF!</v>
      </c>
    </row>
    <row r="1569" spans="2:11">
      <c r="B1569" s="75">
        <v>1567</v>
      </c>
      <c r="C1569" s="76" t="e">
        <f t="shared" si="96"/>
        <v>#N/A</v>
      </c>
      <c r="D1569" s="76" t="e">
        <f t="shared" si="97"/>
        <v>#N/A</v>
      </c>
      <c r="E1569" s="77" t="e">
        <f t="shared" si="98"/>
        <v>#N/A</v>
      </c>
      <c r="F1569" s="81"/>
      <c r="H1569" s="57"/>
      <c r="I1569" s="56" t="e">
        <f t="shared" si="99"/>
        <v>#REF!</v>
      </c>
      <c r="J1569" s="56" t="e">
        <f>#REF!</f>
        <v>#REF!</v>
      </c>
      <c r="K1569" s="53" t="e">
        <f>IF(OR(#REF!="管理者",#REF!="サービス管理責任者"),0,#REF!)</f>
        <v>#REF!</v>
      </c>
    </row>
    <row r="1570" spans="2:11">
      <c r="B1570" s="75">
        <v>1568</v>
      </c>
      <c r="C1570" s="76" t="e">
        <f t="shared" si="96"/>
        <v>#N/A</v>
      </c>
      <c r="D1570" s="76" t="e">
        <f t="shared" si="97"/>
        <v>#N/A</v>
      </c>
      <c r="E1570" s="77" t="e">
        <f t="shared" si="98"/>
        <v>#N/A</v>
      </c>
      <c r="F1570" s="81"/>
      <c r="H1570" s="57"/>
      <c r="I1570" s="56" t="e">
        <f t="shared" si="99"/>
        <v>#REF!</v>
      </c>
      <c r="J1570" s="56" t="e">
        <f>#REF!</f>
        <v>#REF!</v>
      </c>
      <c r="K1570" s="53" t="e">
        <f>IF(OR(#REF!="管理者",#REF!="サービス管理責任者"),0,#REF!)</f>
        <v>#REF!</v>
      </c>
    </row>
    <row r="1571" spans="2:11">
      <c r="B1571" s="75">
        <v>1569</v>
      </c>
      <c r="C1571" s="76" t="e">
        <f t="shared" si="96"/>
        <v>#N/A</v>
      </c>
      <c r="D1571" s="76" t="e">
        <f t="shared" si="97"/>
        <v>#N/A</v>
      </c>
      <c r="E1571" s="77" t="e">
        <f t="shared" si="98"/>
        <v>#N/A</v>
      </c>
      <c r="F1571" s="81"/>
      <c r="H1571" s="57"/>
      <c r="I1571" s="56" t="e">
        <f t="shared" si="99"/>
        <v>#REF!</v>
      </c>
      <c r="J1571" s="56" t="e">
        <f>#REF!</f>
        <v>#REF!</v>
      </c>
      <c r="K1571" s="53" t="e">
        <f>IF(OR(#REF!="管理者",#REF!="サービス管理責任者"),0,#REF!)</f>
        <v>#REF!</v>
      </c>
    </row>
    <row r="1572" spans="2:11">
      <c r="B1572" s="75">
        <v>1570</v>
      </c>
      <c r="C1572" s="76" t="e">
        <f t="shared" si="96"/>
        <v>#N/A</v>
      </c>
      <c r="D1572" s="76" t="e">
        <f t="shared" si="97"/>
        <v>#N/A</v>
      </c>
      <c r="E1572" s="77" t="e">
        <f t="shared" si="98"/>
        <v>#N/A</v>
      </c>
      <c r="F1572" s="81"/>
      <c r="H1572" s="57"/>
      <c r="I1572" s="56" t="e">
        <f t="shared" si="99"/>
        <v>#REF!</v>
      </c>
      <c r="J1572" s="56" t="e">
        <f>#REF!</f>
        <v>#REF!</v>
      </c>
      <c r="K1572" s="53" t="e">
        <f>IF(OR(#REF!="管理者",#REF!="サービス管理責任者"),0,#REF!)</f>
        <v>#REF!</v>
      </c>
    </row>
    <row r="1573" spans="2:11">
      <c r="B1573" s="75">
        <v>1571</v>
      </c>
      <c r="C1573" s="76" t="e">
        <f t="shared" si="96"/>
        <v>#N/A</v>
      </c>
      <c r="D1573" s="76" t="e">
        <f t="shared" si="97"/>
        <v>#N/A</v>
      </c>
      <c r="E1573" s="77" t="e">
        <f t="shared" si="98"/>
        <v>#N/A</v>
      </c>
      <c r="F1573" s="81"/>
      <c r="H1573" s="57"/>
      <c r="I1573" s="56" t="e">
        <f t="shared" si="99"/>
        <v>#REF!</v>
      </c>
      <c r="J1573" s="56" t="e">
        <f>#REF!</f>
        <v>#REF!</v>
      </c>
      <c r="K1573" s="53" t="e">
        <f>IF(OR(#REF!="管理者",#REF!="サービス管理責任者"),0,#REF!)</f>
        <v>#REF!</v>
      </c>
    </row>
    <row r="1574" spans="2:11">
      <c r="B1574" s="75">
        <v>1572</v>
      </c>
      <c r="C1574" s="76" t="e">
        <f t="shared" si="96"/>
        <v>#N/A</v>
      </c>
      <c r="D1574" s="76" t="e">
        <f t="shared" si="97"/>
        <v>#N/A</v>
      </c>
      <c r="E1574" s="77" t="e">
        <f t="shared" si="98"/>
        <v>#N/A</v>
      </c>
      <c r="F1574" s="81"/>
      <c r="H1574" s="57"/>
      <c r="I1574" s="56" t="e">
        <f t="shared" si="99"/>
        <v>#REF!</v>
      </c>
      <c r="J1574" s="56" t="e">
        <f>#REF!</f>
        <v>#REF!</v>
      </c>
      <c r="K1574" s="53" t="e">
        <f>IF(OR(#REF!="管理者",#REF!="サービス管理責任者"),0,#REF!)</f>
        <v>#REF!</v>
      </c>
    </row>
    <row r="1575" spans="2:11">
      <c r="B1575" s="75">
        <v>1573</v>
      </c>
      <c r="C1575" s="76" t="e">
        <f t="shared" si="96"/>
        <v>#N/A</v>
      </c>
      <c r="D1575" s="76" t="e">
        <f t="shared" si="97"/>
        <v>#N/A</v>
      </c>
      <c r="E1575" s="77" t="e">
        <f t="shared" si="98"/>
        <v>#N/A</v>
      </c>
      <c r="F1575" s="81"/>
      <c r="H1575" s="57"/>
      <c r="I1575" s="56" t="e">
        <f t="shared" si="99"/>
        <v>#REF!</v>
      </c>
      <c r="J1575" s="56" t="e">
        <f>#REF!</f>
        <v>#REF!</v>
      </c>
      <c r="K1575" s="53" t="e">
        <f>IF(OR(#REF!="管理者",#REF!="サービス管理責任者"),0,#REF!)</f>
        <v>#REF!</v>
      </c>
    </row>
    <row r="1576" spans="2:11">
      <c r="B1576" s="75">
        <v>1574</v>
      </c>
      <c r="C1576" s="76" t="e">
        <f t="shared" si="96"/>
        <v>#N/A</v>
      </c>
      <c r="D1576" s="76" t="e">
        <f t="shared" si="97"/>
        <v>#N/A</v>
      </c>
      <c r="E1576" s="77" t="e">
        <f t="shared" si="98"/>
        <v>#N/A</v>
      </c>
      <c r="F1576" s="81"/>
      <c r="H1576" s="57"/>
      <c r="I1576" s="56" t="e">
        <f t="shared" si="99"/>
        <v>#REF!</v>
      </c>
      <c r="J1576" s="56" t="e">
        <f>#REF!</f>
        <v>#REF!</v>
      </c>
      <c r="K1576" s="53" t="e">
        <f>IF(OR(#REF!="管理者",#REF!="サービス管理責任者"),0,#REF!)</f>
        <v>#REF!</v>
      </c>
    </row>
    <row r="1577" spans="2:11">
      <c r="B1577" s="75">
        <v>1575</v>
      </c>
      <c r="C1577" s="76" t="e">
        <f t="shared" si="96"/>
        <v>#N/A</v>
      </c>
      <c r="D1577" s="76" t="e">
        <f t="shared" si="97"/>
        <v>#N/A</v>
      </c>
      <c r="E1577" s="77" t="e">
        <f t="shared" si="98"/>
        <v>#N/A</v>
      </c>
      <c r="F1577" s="81"/>
      <c r="H1577" s="57"/>
      <c r="I1577" s="56" t="e">
        <f t="shared" si="99"/>
        <v>#REF!</v>
      </c>
      <c r="J1577" s="56" t="e">
        <f>#REF!</f>
        <v>#REF!</v>
      </c>
      <c r="K1577" s="53" t="e">
        <f>IF(OR(#REF!="管理者",#REF!="サービス管理責任者"),0,#REF!)</f>
        <v>#REF!</v>
      </c>
    </row>
    <row r="1578" spans="2:11">
      <c r="B1578" s="75">
        <v>1576</v>
      </c>
      <c r="C1578" s="76" t="e">
        <f t="shared" si="96"/>
        <v>#N/A</v>
      </c>
      <c r="D1578" s="76" t="e">
        <f t="shared" si="97"/>
        <v>#N/A</v>
      </c>
      <c r="E1578" s="77" t="e">
        <f t="shared" si="98"/>
        <v>#N/A</v>
      </c>
      <c r="F1578" s="81"/>
      <c r="H1578" s="57"/>
      <c r="I1578" s="56" t="e">
        <f t="shared" si="99"/>
        <v>#REF!</v>
      </c>
      <c r="J1578" s="56" t="e">
        <f>#REF!</f>
        <v>#REF!</v>
      </c>
      <c r="K1578" s="53" t="e">
        <f>IF(OR(#REF!="管理者",#REF!="サービス管理責任者"),0,#REF!)</f>
        <v>#REF!</v>
      </c>
    </row>
    <row r="1579" spans="2:11">
      <c r="B1579" s="75">
        <v>1577</v>
      </c>
      <c r="C1579" s="76" t="e">
        <f t="shared" si="96"/>
        <v>#N/A</v>
      </c>
      <c r="D1579" s="76" t="e">
        <f t="shared" si="97"/>
        <v>#N/A</v>
      </c>
      <c r="E1579" s="77" t="e">
        <f t="shared" si="98"/>
        <v>#N/A</v>
      </c>
      <c r="F1579" s="81"/>
      <c r="H1579" s="57"/>
      <c r="I1579" s="56" t="e">
        <f t="shared" si="99"/>
        <v>#REF!</v>
      </c>
      <c r="J1579" s="56" t="e">
        <f>#REF!</f>
        <v>#REF!</v>
      </c>
      <c r="K1579" s="53" t="e">
        <f>IF(OR(#REF!="管理者",#REF!="サービス管理責任者"),0,#REF!)</f>
        <v>#REF!</v>
      </c>
    </row>
    <row r="1580" spans="2:11">
      <c r="B1580" s="75">
        <v>1578</v>
      </c>
      <c r="C1580" s="76" t="e">
        <f t="shared" si="96"/>
        <v>#N/A</v>
      </c>
      <c r="D1580" s="76" t="e">
        <f t="shared" si="97"/>
        <v>#N/A</v>
      </c>
      <c r="E1580" s="77" t="e">
        <f t="shared" si="98"/>
        <v>#N/A</v>
      </c>
      <c r="F1580" s="81"/>
      <c r="H1580" s="57"/>
      <c r="I1580" s="56" t="e">
        <f t="shared" si="99"/>
        <v>#REF!</v>
      </c>
      <c r="J1580" s="56" t="e">
        <f>#REF!</f>
        <v>#REF!</v>
      </c>
      <c r="K1580" s="53" t="e">
        <f>IF(OR(#REF!="管理者",#REF!="サービス管理責任者"),0,#REF!)</f>
        <v>#REF!</v>
      </c>
    </row>
    <row r="1581" spans="2:11">
      <c r="B1581" s="75">
        <v>1579</v>
      </c>
      <c r="C1581" s="76" t="e">
        <f t="shared" si="96"/>
        <v>#N/A</v>
      </c>
      <c r="D1581" s="76" t="e">
        <f t="shared" si="97"/>
        <v>#N/A</v>
      </c>
      <c r="E1581" s="77" t="e">
        <f t="shared" si="98"/>
        <v>#N/A</v>
      </c>
      <c r="F1581" s="81"/>
      <c r="H1581" s="57"/>
      <c r="I1581" s="56" t="e">
        <f t="shared" si="99"/>
        <v>#REF!</v>
      </c>
      <c r="J1581" s="56" t="e">
        <f>#REF!</f>
        <v>#REF!</v>
      </c>
      <c r="K1581" s="53" t="e">
        <f>IF(OR(#REF!="管理者",#REF!="サービス管理責任者"),0,#REF!)</f>
        <v>#REF!</v>
      </c>
    </row>
    <row r="1582" spans="2:11">
      <c r="B1582" s="75">
        <v>1580</v>
      </c>
      <c r="C1582" s="76" t="e">
        <f t="shared" si="96"/>
        <v>#N/A</v>
      </c>
      <c r="D1582" s="76" t="e">
        <f t="shared" si="97"/>
        <v>#N/A</v>
      </c>
      <c r="E1582" s="77" t="e">
        <f t="shared" si="98"/>
        <v>#N/A</v>
      </c>
      <c r="F1582" s="81"/>
      <c r="H1582" s="57"/>
      <c r="I1582" s="56" t="e">
        <f t="shared" si="99"/>
        <v>#REF!</v>
      </c>
      <c r="J1582" s="56" t="e">
        <f>#REF!</f>
        <v>#REF!</v>
      </c>
      <c r="K1582" s="53" t="e">
        <f>IF(OR(#REF!="管理者",#REF!="サービス管理責任者"),0,#REF!)</f>
        <v>#REF!</v>
      </c>
    </row>
    <row r="1583" spans="2:11">
      <c r="B1583" s="75">
        <v>1581</v>
      </c>
      <c r="C1583" s="76" t="e">
        <f t="shared" si="96"/>
        <v>#N/A</v>
      </c>
      <c r="D1583" s="76" t="e">
        <f t="shared" si="97"/>
        <v>#N/A</v>
      </c>
      <c r="E1583" s="77" t="e">
        <f t="shared" si="98"/>
        <v>#N/A</v>
      </c>
      <c r="F1583" s="81"/>
      <c r="H1583" s="57"/>
      <c r="I1583" s="56" t="e">
        <f t="shared" si="99"/>
        <v>#REF!</v>
      </c>
      <c r="J1583" s="56" t="e">
        <f>#REF!</f>
        <v>#REF!</v>
      </c>
      <c r="K1583" s="53" t="e">
        <f>IF(OR(#REF!="管理者",#REF!="サービス管理責任者"),0,#REF!)</f>
        <v>#REF!</v>
      </c>
    </row>
    <row r="1584" spans="2:11">
      <c r="B1584" s="75">
        <v>1582</v>
      </c>
      <c r="C1584" s="76" t="e">
        <f t="shared" si="96"/>
        <v>#N/A</v>
      </c>
      <c r="D1584" s="76" t="e">
        <f t="shared" si="97"/>
        <v>#N/A</v>
      </c>
      <c r="E1584" s="77" t="e">
        <f t="shared" si="98"/>
        <v>#N/A</v>
      </c>
      <c r="F1584" s="81"/>
      <c r="H1584" s="57"/>
      <c r="I1584" s="56" t="e">
        <f t="shared" si="99"/>
        <v>#REF!</v>
      </c>
      <c r="J1584" s="56" t="e">
        <f>#REF!</f>
        <v>#REF!</v>
      </c>
      <c r="K1584" s="53" t="e">
        <f>IF(OR(#REF!="管理者",#REF!="サービス管理責任者"),0,#REF!)</f>
        <v>#REF!</v>
      </c>
    </row>
    <row r="1585" spans="2:11">
      <c r="B1585" s="75">
        <v>1583</v>
      </c>
      <c r="C1585" s="76" t="e">
        <f t="shared" si="96"/>
        <v>#N/A</v>
      </c>
      <c r="D1585" s="76" t="e">
        <f t="shared" si="97"/>
        <v>#N/A</v>
      </c>
      <c r="E1585" s="77" t="e">
        <f t="shared" si="98"/>
        <v>#N/A</v>
      </c>
      <c r="F1585" s="81"/>
      <c r="H1585" s="57"/>
      <c r="I1585" s="56" t="e">
        <f t="shared" si="99"/>
        <v>#REF!</v>
      </c>
      <c r="J1585" s="56" t="e">
        <f>#REF!</f>
        <v>#REF!</v>
      </c>
      <c r="K1585" s="53" t="e">
        <f>IF(OR(#REF!="管理者",#REF!="サービス管理責任者"),0,#REF!)</f>
        <v>#REF!</v>
      </c>
    </row>
    <row r="1586" spans="2:11">
      <c r="B1586" s="75">
        <v>1584</v>
      </c>
      <c r="C1586" s="76" t="e">
        <f t="shared" si="96"/>
        <v>#N/A</v>
      </c>
      <c r="D1586" s="76" t="e">
        <f t="shared" si="97"/>
        <v>#N/A</v>
      </c>
      <c r="E1586" s="77" t="e">
        <f t="shared" si="98"/>
        <v>#N/A</v>
      </c>
      <c r="F1586" s="81"/>
      <c r="H1586" s="57"/>
      <c r="I1586" s="56" t="e">
        <f t="shared" si="99"/>
        <v>#REF!</v>
      </c>
      <c r="J1586" s="56" t="e">
        <f>#REF!</f>
        <v>#REF!</v>
      </c>
      <c r="K1586" s="53" t="e">
        <f>IF(OR(#REF!="管理者",#REF!="サービス管理責任者"),0,#REF!)</f>
        <v>#REF!</v>
      </c>
    </row>
    <row r="1587" spans="2:11">
      <c r="B1587" s="75">
        <v>1585</v>
      </c>
      <c r="C1587" s="76" t="e">
        <f t="shared" si="96"/>
        <v>#N/A</v>
      </c>
      <c r="D1587" s="76" t="e">
        <f t="shared" si="97"/>
        <v>#N/A</v>
      </c>
      <c r="E1587" s="77" t="e">
        <f t="shared" si="98"/>
        <v>#N/A</v>
      </c>
      <c r="F1587" s="81"/>
      <c r="H1587" s="57"/>
      <c r="I1587" s="56" t="e">
        <f t="shared" si="99"/>
        <v>#REF!</v>
      </c>
      <c r="J1587" s="56" t="e">
        <f>#REF!</f>
        <v>#REF!</v>
      </c>
      <c r="K1587" s="53" t="e">
        <f>IF(OR(#REF!="管理者",#REF!="サービス管理責任者"),0,#REF!)</f>
        <v>#REF!</v>
      </c>
    </row>
    <row r="1588" spans="2:11">
      <c r="B1588" s="75">
        <v>1586</v>
      </c>
      <c r="C1588" s="76" t="e">
        <f t="shared" si="96"/>
        <v>#N/A</v>
      </c>
      <c r="D1588" s="76" t="e">
        <f t="shared" si="97"/>
        <v>#N/A</v>
      </c>
      <c r="E1588" s="77" t="e">
        <f t="shared" si="98"/>
        <v>#N/A</v>
      </c>
      <c r="F1588" s="81"/>
      <c r="H1588" s="57"/>
      <c r="I1588" s="56" t="e">
        <f t="shared" si="99"/>
        <v>#REF!</v>
      </c>
      <c r="J1588" s="56" t="e">
        <f>#REF!</f>
        <v>#REF!</v>
      </c>
      <c r="K1588" s="53" t="e">
        <f>IF(OR(#REF!="管理者",#REF!="サービス管理責任者"),0,#REF!)</f>
        <v>#REF!</v>
      </c>
    </row>
    <row r="1589" spans="2:11">
      <c r="B1589" s="75">
        <v>1587</v>
      </c>
      <c r="C1589" s="76" t="e">
        <f t="shared" si="96"/>
        <v>#N/A</v>
      </c>
      <c r="D1589" s="76" t="e">
        <f t="shared" si="97"/>
        <v>#N/A</v>
      </c>
      <c r="E1589" s="77" t="e">
        <f t="shared" si="98"/>
        <v>#N/A</v>
      </c>
      <c r="F1589" s="81"/>
      <c r="H1589" s="57"/>
      <c r="I1589" s="56" t="e">
        <f t="shared" si="99"/>
        <v>#REF!</v>
      </c>
      <c r="J1589" s="56" t="e">
        <f>#REF!</f>
        <v>#REF!</v>
      </c>
      <c r="K1589" s="53" t="e">
        <f>IF(OR(#REF!="管理者",#REF!="サービス管理責任者"),0,#REF!)</f>
        <v>#REF!</v>
      </c>
    </row>
    <row r="1590" spans="2:11">
      <c r="B1590" s="75">
        <v>1588</v>
      </c>
      <c r="C1590" s="76" t="e">
        <f t="shared" si="96"/>
        <v>#N/A</v>
      </c>
      <c r="D1590" s="76" t="e">
        <f t="shared" si="97"/>
        <v>#N/A</v>
      </c>
      <c r="E1590" s="77" t="e">
        <f t="shared" si="98"/>
        <v>#N/A</v>
      </c>
      <c r="F1590" s="81"/>
      <c r="H1590" s="57"/>
      <c r="I1590" s="56" t="e">
        <f t="shared" si="99"/>
        <v>#REF!</v>
      </c>
      <c r="J1590" s="56" t="e">
        <f>#REF!</f>
        <v>#REF!</v>
      </c>
      <c r="K1590" s="53" t="e">
        <f>IF(OR(#REF!="管理者",#REF!="サービス管理責任者"),0,#REF!)</f>
        <v>#REF!</v>
      </c>
    </row>
    <row r="1591" spans="2:11">
      <c r="B1591" s="75">
        <v>1589</v>
      </c>
      <c r="C1591" s="76" t="e">
        <f t="shared" si="96"/>
        <v>#N/A</v>
      </c>
      <c r="D1591" s="76" t="e">
        <f t="shared" si="97"/>
        <v>#N/A</v>
      </c>
      <c r="E1591" s="77" t="e">
        <f t="shared" si="98"/>
        <v>#N/A</v>
      </c>
      <c r="F1591" s="81"/>
      <c r="H1591" s="57"/>
      <c r="I1591" s="56" t="e">
        <f t="shared" si="99"/>
        <v>#REF!</v>
      </c>
      <c r="J1591" s="56" t="e">
        <f>#REF!</f>
        <v>#REF!</v>
      </c>
      <c r="K1591" s="53" t="e">
        <f>IF(OR(#REF!="管理者",#REF!="サービス管理責任者"),0,#REF!)</f>
        <v>#REF!</v>
      </c>
    </row>
    <row r="1592" spans="2:11">
      <c r="B1592" s="75">
        <v>1590</v>
      </c>
      <c r="C1592" s="76" t="e">
        <f t="shared" si="96"/>
        <v>#N/A</v>
      </c>
      <c r="D1592" s="76" t="e">
        <f t="shared" si="97"/>
        <v>#N/A</v>
      </c>
      <c r="E1592" s="77" t="e">
        <f t="shared" si="98"/>
        <v>#N/A</v>
      </c>
      <c r="F1592" s="81"/>
      <c r="H1592" s="57"/>
      <c r="I1592" s="56" t="e">
        <f t="shared" si="99"/>
        <v>#REF!</v>
      </c>
      <c r="J1592" s="56" t="e">
        <f>#REF!</f>
        <v>#REF!</v>
      </c>
      <c r="K1592" s="53" t="e">
        <f>IF(OR(#REF!="管理者",#REF!="サービス管理責任者"),0,#REF!)</f>
        <v>#REF!</v>
      </c>
    </row>
    <row r="1593" spans="2:11">
      <c r="B1593" s="75">
        <v>1591</v>
      </c>
      <c r="C1593" s="76" t="e">
        <f t="shared" si="96"/>
        <v>#N/A</v>
      </c>
      <c r="D1593" s="76" t="e">
        <f t="shared" si="97"/>
        <v>#N/A</v>
      </c>
      <c r="E1593" s="77" t="e">
        <f t="shared" si="98"/>
        <v>#N/A</v>
      </c>
      <c r="F1593" s="81"/>
      <c r="H1593" s="57"/>
      <c r="I1593" s="56" t="e">
        <f t="shared" si="99"/>
        <v>#REF!</v>
      </c>
      <c r="J1593" s="56" t="e">
        <f>#REF!</f>
        <v>#REF!</v>
      </c>
      <c r="K1593" s="53" t="e">
        <f>IF(OR(#REF!="管理者",#REF!="サービス管理責任者"),0,#REF!)</f>
        <v>#REF!</v>
      </c>
    </row>
    <row r="1594" spans="2:11">
      <c r="B1594" s="75">
        <v>1592</v>
      </c>
      <c r="C1594" s="76" t="e">
        <f t="shared" si="96"/>
        <v>#N/A</v>
      </c>
      <c r="D1594" s="76" t="e">
        <f t="shared" si="97"/>
        <v>#N/A</v>
      </c>
      <c r="E1594" s="77" t="e">
        <f t="shared" si="98"/>
        <v>#N/A</v>
      </c>
      <c r="F1594" s="81"/>
      <c r="H1594" s="57"/>
      <c r="I1594" s="56" t="e">
        <f t="shared" si="99"/>
        <v>#REF!</v>
      </c>
      <c r="J1594" s="56" t="e">
        <f>#REF!</f>
        <v>#REF!</v>
      </c>
      <c r="K1594" s="53" t="e">
        <f>IF(OR(#REF!="管理者",#REF!="サービス管理責任者"),0,#REF!)</f>
        <v>#REF!</v>
      </c>
    </row>
    <row r="1595" spans="2:11">
      <c r="B1595" s="75">
        <v>1593</v>
      </c>
      <c r="C1595" s="76" t="e">
        <f t="shared" si="96"/>
        <v>#N/A</v>
      </c>
      <c r="D1595" s="76" t="e">
        <f t="shared" si="97"/>
        <v>#N/A</v>
      </c>
      <c r="E1595" s="77" t="e">
        <f t="shared" si="98"/>
        <v>#N/A</v>
      </c>
      <c r="F1595" s="81"/>
      <c r="H1595" s="57"/>
      <c r="I1595" s="56" t="e">
        <f t="shared" si="99"/>
        <v>#REF!</v>
      </c>
      <c r="J1595" s="56" t="e">
        <f>#REF!</f>
        <v>#REF!</v>
      </c>
      <c r="K1595" s="53" t="e">
        <f>IF(OR(#REF!="管理者",#REF!="サービス管理責任者"),0,#REF!)</f>
        <v>#REF!</v>
      </c>
    </row>
    <row r="1596" spans="2:11">
      <c r="B1596" s="75">
        <v>1594</v>
      </c>
      <c r="C1596" s="76" t="e">
        <f t="shared" si="96"/>
        <v>#N/A</v>
      </c>
      <c r="D1596" s="76" t="e">
        <f t="shared" si="97"/>
        <v>#N/A</v>
      </c>
      <c r="E1596" s="77" t="e">
        <f t="shared" si="98"/>
        <v>#N/A</v>
      </c>
      <c r="F1596" s="81"/>
      <c r="H1596" s="57"/>
      <c r="I1596" s="56" t="e">
        <f t="shared" si="99"/>
        <v>#REF!</v>
      </c>
      <c r="J1596" s="56" t="e">
        <f>#REF!</f>
        <v>#REF!</v>
      </c>
      <c r="K1596" s="53" t="e">
        <f>IF(OR(#REF!="管理者",#REF!="サービス管理責任者"),0,#REF!)</f>
        <v>#REF!</v>
      </c>
    </row>
    <row r="1597" spans="2:11">
      <c r="B1597" s="75">
        <v>1595</v>
      </c>
      <c r="C1597" s="76" t="e">
        <f t="shared" si="96"/>
        <v>#N/A</v>
      </c>
      <c r="D1597" s="76" t="e">
        <f t="shared" si="97"/>
        <v>#N/A</v>
      </c>
      <c r="E1597" s="77" t="e">
        <f t="shared" si="98"/>
        <v>#N/A</v>
      </c>
      <c r="F1597" s="81"/>
      <c r="H1597" s="57"/>
      <c r="I1597" s="56" t="e">
        <f t="shared" si="99"/>
        <v>#REF!</v>
      </c>
      <c r="J1597" s="56" t="e">
        <f>#REF!</f>
        <v>#REF!</v>
      </c>
      <c r="K1597" s="53" t="e">
        <f>IF(OR(#REF!="管理者",#REF!="サービス管理責任者"),0,#REF!)</f>
        <v>#REF!</v>
      </c>
    </row>
    <row r="1598" spans="2:11">
      <c r="B1598" s="75">
        <v>1596</v>
      </c>
      <c r="C1598" s="76" t="e">
        <f t="shared" si="96"/>
        <v>#N/A</v>
      </c>
      <c r="D1598" s="76" t="e">
        <f t="shared" si="97"/>
        <v>#N/A</v>
      </c>
      <c r="E1598" s="77" t="e">
        <f t="shared" si="98"/>
        <v>#N/A</v>
      </c>
      <c r="F1598" s="81"/>
      <c r="H1598" s="57"/>
      <c r="I1598" s="56" t="e">
        <f t="shared" si="99"/>
        <v>#REF!</v>
      </c>
      <c r="J1598" s="56" t="e">
        <f>#REF!</f>
        <v>#REF!</v>
      </c>
      <c r="K1598" s="53" t="e">
        <f>IF(OR(#REF!="管理者",#REF!="サービス管理責任者"),0,#REF!)</f>
        <v>#REF!</v>
      </c>
    </row>
    <row r="1599" spans="2:11">
      <c r="B1599" s="75">
        <v>1597</v>
      </c>
      <c r="C1599" s="76" t="e">
        <f t="shared" si="96"/>
        <v>#N/A</v>
      </c>
      <c r="D1599" s="76" t="e">
        <f t="shared" si="97"/>
        <v>#N/A</v>
      </c>
      <c r="E1599" s="77" t="e">
        <f t="shared" si="98"/>
        <v>#N/A</v>
      </c>
      <c r="F1599" s="81"/>
      <c r="H1599" s="57"/>
      <c r="I1599" s="56" t="e">
        <f t="shared" si="99"/>
        <v>#REF!</v>
      </c>
      <c r="J1599" s="56" t="e">
        <f>#REF!</f>
        <v>#REF!</v>
      </c>
      <c r="K1599" s="53" t="e">
        <f>IF(OR(#REF!="管理者",#REF!="サービス管理責任者"),0,#REF!)</f>
        <v>#REF!</v>
      </c>
    </row>
    <row r="1600" spans="2:11">
      <c r="B1600" s="75">
        <v>1598</v>
      </c>
      <c r="C1600" s="76" t="e">
        <f t="shared" si="96"/>
        <v>#N/A</v>
      </c>
      <c r="D1600" s="76" t="e">
        <f t="shared" si="97"/>
        <v>#N/A</v>
      </c>
      <c r="E1600" s="77" t="e">
        <f t="shared" si="98"/>
        <v>#N/A</v>
      </c>
      <c r="F1600" s="81"/>
      <c r="H1600" s="57"/>
      <c r="I1600" s="56" t="e">
        <f t="shared" si="99"/>
        <v>#REF!</v>
      </c>
      <c r="J1600" s="56" t="e">
        <f>#REF!</f>
        <v>#REF!</v>
      </c>
      <c r="K1600" s="53" t="e">
        <f>IF(OR(#REF!="管理者",#REF!="サービス管理責任者"),0,#REF!)</f>
        <v>#REF!</v>
      </c>
    </row>
    <row r="1601" spans="2:11">
      <c r="B1601" s="75">
        <v>1599</v>
      </c>
      <c r="C1601" s="76" t="e">
        <f t="shared" si="96"/>
        <v>#N/A</v>
      </c>
      <c r="D1601" s="76" t="e">
        <f t="shared" si="97"/>
        <v>#N/A</v>
      </c>
      <c r="E1601" s="77" t="e">
        <f t="shared" si="98"/>
        <v>#N/A</v>
      </c>
      <c r="F1601" s="81"/>
      <c r="H1601" s="57"/>
      <c r="I1601" s="56" t="e">
        <f t="shared" si="99"/>
        <v>#REF!</v>
      </c>
      <c r="J1601" s="56" t="e">
        <f>#REF!</f>
        <v>#REF!</v>
      </c>
      <c r="K1601" s="53" t="e">
        <f>IF(OR(#REF!="管理者",#REF!="サービス管理責任者"),0,#REF!)</f>
        <v>#REF!</v>
      </c>
    </row>
    <row r="1602" spans="2:11">
      <c r="B1602" s="75">
        <v>1600</v>
      </c>
      <c r="C1602" s="76" t="e">
        <f t="shared" si="96"/>
        <v>#N/A</v>
      </c>
      <c r="D1602" s="76" t="e">
        <f t="shared" si="97"/>
        <v>#N/A</v>
      </c>
      <c r="E1602" s="77" t="e">
        <f t="shared" si="98"/>
        <v>#N/A</v>
      </c>
      <c r="F1602" s="81"/>
      <c r="H1602" s="57"/>
      <c r="I1602" s="56" t="e">
        <f t="shared" si="99"/>
        <v>#REF!</v>
      </c>
      <c r="J1602" s="56" t="e">
        <f>#REF!</f>
        <v>#REF!</v>
      </c>
      <c r="K1602" s="53" t="e">
        <f>IF(OR(#REF!="管理者",#REF!="サービス管理責任者"),0,#REF!)</f>
        <v>#REF!</v>
      </c>
    </row>
    <row r="1603" spans="2:11">
      <c r="B1603" s="75">
        <v>1601</v>
      </c>
      <c r="C1603" s="76" t="e">
        <f t="shared" ref="C1603:C1666" si="100">VLOOKUP(B1603,$I:$K,2,FALSE)</f>
        <v>#N/A</v>
      </c>
      <c r="D1603" s="76" t="e">
        <f t="shared" ref="D1603:D1666" si="101">VLOOKUP(B1603,$I:$K,3,FALSE)</f>
        <v>#N/A</v>
      </c>
      <c r="E1603" s="77" t="e">
        <f t="shared" si="98"/>
        <v>#N/A</v>
      </c>
      <c r="F1603" s="81"/>
      <c r="H1603" s="57"/>
      <c r="I1603" s="56" t="e">
        <f t="shared" si="99"/>
        <v>#REF!</v>
      </c>
      <c r="J1603" s="56" t="e">
        <f>#REF!</f>
        <v>#REF!</v>
      </c>
      <c r="K1603" s="53" t="e">
        <f>IF(OR(#REF!="管理者",#REF!="サービス管理責任者"),0,#REF!)</f>
        <v>#REF!</v>
      </c>
    </row>
    <row r="1604" spans="2:11">
      <c r="B1604" s="75">
        <v>1602</v>
      </c>
      <c r="C1604" s="76" t="e">
        <f t="shared" si="100"/>
        <v>#N/A</v>
      </c>
      <c r="D1604" s="76" t="e">
        <f t="shared" si="101"/>
        <v>#N/A</v>
      </c>
      <c r="E1604" s="77" t="e">
        <f t="shared" ref="E1604:E1667" si="102">SUMIF($C:$C,C1604,$D:$D)</f>
        <v>#N/A</v>
      </c>
      <c r="F1604" s="81"/>
      <c r="H1604" s="57"/>
      <c r="I1604" s="56" t="e">
        <f t="shared" si="99"/>
        <v>#REF!</v>
      </c>
      <c r="J1604" s="56" t="e">
        <f>#REF!</f>
        <v>#REF!</v>
      </c>
      <c r="K1604" s="53" t="e">
        <f>IF(OR(#REF!="管理者",#REF!="サービス管理責任者"),0,#REF!)</f>
        <v>#REF!</v>
      </c>
    </row>
    <row r="1605" spans="2:11">
      <c r="B1605" s="75">
        <v>1603</v>
      </c>
      <c r="C1605" s="76" t="e">
        <f t="shared" si="100"/>
        <v>#N/A</v>
      </c>
      <c r="D1605" s="76" t="e">
        <f t="shared" si="101"/>
        <v>#N/A</v>
      </c>
      <c r="E1605" s="77" t="e">
        <f t="shared" si="102"/>
        <v>#N/A</v>
      </c>
      <c r="F1605" s="81"/>
      <c r="H1605" s="57"/>
      <c r="I1605" s="56" t="e">
        <f t="shared" ref="I1605:I1668" si="103">IF(J1605=0,I1604,I1604+1)</f>
        <v>#REF!</v>
      </c>
      <c r="J1605" s="56" t="e">
        <f>#REF!</f>
        <v>#REF!</v>
      </c>
      <c r="K1605" s="53" t="e">
        <f>IF(OR(#REF!="管理者",#REF!="サービス管理責任者"),0,#REF!)</f>
        <v>#REF!</v>
      </c>
    </row>
    <row r="1606" spans="2:11">
      <c r="B1606" s="75">
        <v>1604</v>
      </c>
      <c r="C1606" s="76" t="e">
        <f t="shared" si="100"/>
        <v>#N/A</v>
      </c>
      <c r="D1606" s="76" t="e">
        <f t="shared" si="101"/>
        <v>#N/A</v>
      </c>
      <c r="E1606" s="77" t="e">
        <f t="shared" si="102"/>
        <v>#N/A</v>
      </c>
      <c r="F1606" s="81"/>
      <c r="H1606" s="57"/>
      <c r="I1606" s="56" t="e">
        <f t="shared" si="103"/>
        <v>#REF!</v>
      </c>
      <c r="J1606" s="56" t="e">
        <f>#REF!</f>
        <v>#REF!</v>
      </c>
      <c r="K1606" s="53" t="e">
        <f>IF(OR(#REF!="管理者",#REF!="サービス管理責任者"),0,#REF!)</f>
        <v>#REF!</v>
      </c>
    </row>
    <row r="1607" spans="2:11">
      <c r="B1607" s="75">
        <v>1605</v>
      </c>
      <c r="C1607" s="76" t="e">
        <f t="shared" si="100"/>
        <v>#N/A</v>
      </c>
      <c r="D1607" s="76" t="e">
        <f t="shared" si="101"/>
        <v>#N/A</v>
      </c>
      <c r="E1607" s="77" t="e">
        <f t="shared" si="102"/>
        <v>#N/A</v>
      </c>
      <c r="F1607" s="81"/>
      <c r="H1607" s="57"/>
      <c r="I1607" s="56" t="e">
        <f t="shared" si="103"/>
        <v>#REF!</v>
      </c>
      <c r="J1607" s="56" t="e">
        <f>#REF!</f>
        <v>#REF!</v>
      </c>
      <c r="K1607" s="53" t="e">
        <f>IF(OR(#REF!="管理者",#REF!="サービス管理責任者"),0,#REF!)</f>
        <v>#REF!</v>
      </c>
    </row>
    <row r="1608" spans="2:11">
      <c r="B1608" s="75">
        <v>1606</v>
      </c>
      <c r="C1608" s="76" t="e">
        <f t="shared" si="100"/>
        <v>#N/A</v>
      </c>
      <c r="D1608" s="76" t="e">
        <f t="shared" si="101"/>
        <v>#N/A</v>
      </c>
      <c r="E1608" s="77" t="e">
        <f t="shared" si="102"/>
        <v>#N/A</v>
      </c>
      <c r="F1608" s="81"/>
      <c r="H1608" s="57"/>
      <c r="I1608" s="56" t="e">
        <f t="shared" si="103"/>
        <v>#REF!</v>
      </c>
      <c r="J1608" s="56" t="e">
        <f>#REF!</f>
        <v>#REF!</v>
      </c>
      <c r="K1608" s="53" t="e">
        <f>IF(OR(#REF!="管理者",#REF!="サービス管理責任者"),0,#REF!)</f>
        <v>#REF!</v>
      </c>
    </row>
    <row r="1609" spans="2:11">
      <c r="B1609" s="75">
        <v>1607</v>
      </c>
      <c r="C1609" s="76" t="e">
        <f t="shared" si="100"/>
        <v>#N/A</v>
      </c>
      <c r="D1609" s="76" t="e">
        <f t="shared" si="101"/>
        <v>#N/A</v>
      </c>
      <c r="E1609" s="77" t="e">
        <f t="shared" si="102"/>
        <v>#N/A</v>
      </c>
      <c r="F1609" s="81"/>
      <c r="H1609" s="57"/>
      <c r="I1609" s="56" t="e">
        <f t="shared" si="103"/>
        <v>#REF!</v>
      </c>
      <c r="J1609" s="56" t="e">
        <f>#REF!</f>
        <v>#REF!</v>
      </c>
      <c r="K1609" s="53" t="e">
        <f>IF(OR(#REF!="管理者",#REF!="サービス管理責任者"),0,#REF!)</f>
        <v>#REF!</v>
      </c>
    </row>
    <row r="1610" spans="2:11">
      <c r="B1610" s="75">
        <v>1608</v>
      </c>
      <c r="C1610" s="76" t="e">
        <f t="shared" si="100"/>
        <v>#N/A</v>
      </c>
      <c r="D1610" s="76" t="e">
        <f t="shared" si="101"/>
        <v>#N/A</v>
      </c>
      <c r="E1610" s="77" t="e">
        <f t="shared" si="102"/>
        <v>#N/A</v>
      </c>
      <c r="F1610" s="81"/>
      <c r="H1610" s="57"/>
      <c r="I1610" s="56" t="e">
        <f t="shared" si="103"/>
        <v>#REF!</v>
      </c>
      <c r="J1610" s="56" t="e">
        <f>#REF!</f>
        <v>#REF!</v>
      </c>
      <c r="K1610" s="53" t="e">
        <f>IF(OR(#REF!="管理者",#REF!="サービス管理責任者"),0,#REF!)</f>
        <v>#REF!</v>
      </c>
    </row>
    <row r="1611" spans="2:11">
      <c r="B1611" s="75">
        <v>1609</v>
      </c>
      <c r="C1611" s="76" t="e">
        <f t="shared" si="100"/>
        <v>#N/A</v>
      </c>
      <c r="D1611" s="76" t="e">
        <f t="shared" si="101"/>
        <v>#N/A</v>
      </c>
      <c r="E1611" s="77" t="e">
        <f t="shared" si="102"/>
        <v>#N/A</v>
      </c>
      <c r="F1611" s="81"/>
      <c r="H1611" s="57"/>
      <c r="I1611" s="56" t="e">
        <f t="shared" si="103"/>
        <v>#REF!</v>
      </c>
      <c r="J1611" s="56" t="e">
        <f>#REF!</f>
        <v>#REF!</v>
      </c>
      <c r="K1611" s="53" t="e">
        <f>IF(OR(#REF!="管理者",#REF!="サービス管理責任者"),0,#REF!)</f>
        <v>#REF!</v>
      </c>
    </row>
    <row r="1612" spans="2:11">
      <c r="B1612" s="75">
        <v>1610</v>
      </c>
      <c r="C1612" s="76" t="e">
        <f t="shared" si="100"/>
        <v>#N/A</v>
      </c>
      <c r="D1612" s="76" t="e">
        <f t="shared" si="101"/>
        <v>#N/A</v>
      </c>
      <c r="E1612" s="77" t="e">
        <f t="shared" si="102"/>
        <v>#N/A</v>
      </c>
      <c r="F1612" s="81"/>
      <c r="H1612" s="57"/>
      <c r="I1612" s="56" t="e">
        <f t="shared" si="103"/>
        <v>#REF!</v>
      </c>
      <c r="J1612" s="56" t="e">
        <f>#REF!</f>
        <v>#REF!</v>
      </c>
      <c r="K1612" s="53" t="e">
        <f>IF(OR(#REF!="管理者",#REF!="サービス管理責任者"),0,#REF!)</f>
        <v>#REF!</v>
      </c>
    </row>
    <row r="1613" spans="2:11">
      <c r="B1613" s="75">
        <v>1611</v>
      </c>
      <c r="C1613" s="76" t="e">
        <f t="shared" si="100"/>
        <v>#N/A</v>
      </c>
      <c r="D1613" s="76" t="e">
        <f t="shared" si="101"/>
        <v>#N/A</v>
      </c>
      <c r="E1613" s="77" t="e">
        <f t="shared" si="102"/>
        <v>#N/A</v>
      </c>
      <c r="F1613" s="81"/>
      <c r="H1613" s="57"/>
      <c r="I1613" s="56" t="e">
        <f t="shared" si="103"/>
        <v>#REF!</v>
      </c>
      <c r="J1613" s="56" t="e">
        <f>#REF!</f>
        <v>#REF!</v>
      </c>
      <c r="K1613" s="53" t="e">
        <f>IF(OR(#REF!="管理者",#REF!="サービス管理責任者"),0,#REF!)</f>
        <v>#REF!</v>
      </c>
    </row>
    <row r="1614" spans="2:11">
      <c r="B1614" s="75">
        <v>1612</v>
      </c>
      <c r="C1614" s="76" t="e">
        <f t="shared" si="100"/>
        <v>#N/A</v>
      </c>
      <c r="D1614" s="76" t="e">
        <f t="shared" si="101"/>
        <v>#N/A</v>
      </c>
      <c r="E1614" s="77" t="e">
        <f t="shared" si="102"/>
        <v>#N/A</v>
      </c>
      <c r="F1614" s="81"/>
      <c r="H1614" s="57"/>
      <c r="I1614" s="56" t="e">
        <f t="shared" si="103"/>
        <v>#REF!</v>
      </c>
      <c r="J1614" s="56" t="e">
        <f>#REF!</f>
        <v>#REF!</v>
      </c>
      <c r="K1614" s="53" t="e">
        <f>IF(OR(#REF!="管理者",#REF!="サービス管理責任者"),0,#REF!)</f>
        <v>#REF!</v>
      </c>
    </row>
    <row r="1615" spans="2:11">
      <c r="B1615" s="75">
        <v>1613</v>
      </c>
      <c r="C1615" s="76" t="e">
        <f t="shared" si="100"/>
        <v>#N/A</v>
      </c>
      <c r="D1615" s="76" t="e">
        <f t="shared" si="101"/>
        <v>#N/A</v>
      </c>
      <c r="E1615" s="77" t="e">
        <f t="shared" si="102"/>
        <v>#N/A</v>
      </c>
      <c r="F1615" s="81"/>
      <c r="H1615" s="57"/>
      <c r="I1615" s="56" t="e">
        <f t="shared" si="103"/>
        <v>#REF!</v>
      </c>
      <c r="J1615" s="56" t="e">
        <f>#REF!</f>
        <v>#REF!</v>
      </c>
      <c r="K1615" s="53" t="e">
        <f>IF(OR(#REF!="管理者",#REF!="サービス管理責任者"),0,#REF!)</f>
        <v>#REF!</v>
      </c>
    </row>
    <row r="1616" spans="2:11">
      <c r="B1616" s="75">
        <v>1614</v>
      </c>
      <c r="C1616" s="76" t="e">
        <f t="shared" si="100"/>
        <v>#N/A</v>
      </c>
      <c r="D1616" s="76" t="e">
        <f t="shared" si="101"/>
        <v>#N/A</v>
      </c>
      <c r="E1616" s="77" t="e">
        <f t="shared" si="102"/>
        <v>#N/A</v>
      </c>
      <c r="F1616" s="81"/>
      <c r="H1616" s="57"/>
      <c r="I1616" s="56" t="e">
        <f t="shared" si="103"/>
        <v>#REF!</v>
      </c>
      <c r="J1616" s="56" t="e">
        <f>#REF!</f>
        <v>#REF!</v>
      </c>
      <c r="K1616" s="53" t="e">
        <f>IF(OR(#REF!="管理者",#REF!="サービス管理責任者"),0,#REF!)</f>
        <v>#REF!</v>
      </c>
    </row>
    <row r="1617" spans="2:11">
      <c r="B1617" s="75">
        <v>1615</v>
      </c>
      <c r="C1617" s="76" t="e">
        <f t="shared" si="100"/>
        <v>#N/A</v>
      </c>
      <c r="D1617" s="76" t="e">
        <f t="shared" si="101"/>
        <v>#N/A</v>
      </c>
      <c r="E1617" s="77" t="e">
        <f t="shared" si="102"/>
        <v>#N/A</v>
      </c>
      <c r="F1617" s="81"/>
      <c r="H1617" s="57"/>
      <c r="I1617" s="56" t="e">
        <f t="shared" si="103"/>
        <v>#REF!</v>
      </c>
      <c r="J1617" s="56" t="e">
        <f>#REF!</f>
        <v>#REF!</v>
      </c>
      <c r="K1617" s="53" t="e">
        <f>IF(OR(#REF!="管理者",#REF!="サービス管理責任者"),0,#REF!)</f>
        <v>#REF!</v>
      </c>
    </row>
    <row r="1618" spans="2:11">
      <c r="B1618" s="75">
        <v>1616</v>
      </c>
      <c r="C1618" s="76" t="e">
        <f t="shared" si="100"/>
        <v>#N/A</v>
      </c>
      <c r="D1618" s="76" t="e">
        <f t="shared" si="101"/>
        <v>#N/A</v>
      </c>
      <c r="E1618" s="77" t="e">
        <f t="shared" si="102"/>
        <v>#N/A</v>
      </c>
      <c r="F1618" s="81"/>
      <c r="H1618" s="57"/>
      <c r="I1618" s="56" t="e">
        <f t="shared" si="103"/>
        <v>#REF!</v>
      </c>
      <c r="J1618" s="56" t="e">
        <f>#REF!</f>
        <v>#REF!</v>
      </c>
      <c r="K1618" s="53" t="e">
        <f>IF(OR(#REF!="管理者",#REF!="サービス管理責任者"),0,#REF!)</f>
        <v>#REF!</v>
      </c>
    </row>
    <row r="1619" spans="2:11">
      <c r="B1619" s="75">
        <v>1617</v>
      </c>
      <c r="C1619" s="76" t="e">
        <f t="shared" si="100"/>
        <v>#N/A</v>
      </c>
      <c r="D1619" s="76" t="e">
        <f t="shared" si="101"/>
        <v>#N/A</v>
      </c>
      <c r="E1619" s="77" t="e">
        <f t="shared" si="102"/>
        <v>#N/A</v>
      </c>
      <c r="F1619" s="81"/>
      <c r="H1619" s="57"/>
      <c r="I1619" s="56" t="e">
        <f t="shared" si="103"/>
        <v>#REF!</v>
      </c>
      <c r="J1619" s="56" t="e">
        <f>#REF!</f>
        <v>#REF!</v>
      </c>
      <c r="K1619" s="53" t="e">
        <f>IF(OR(#REF!="管理者",#REF!="サービス管理責任者"),0,#REF!)</f>
        <v>#REF!</v>
      </c>
    </row>
    <row r="1620" spans="2:11">
      <c r="B1620" s="75">
        <v>1618</v>
      </c>
      <c r="C1620" s="76" t="e">
        <f t="shared" si="100"/>
        <v>#N/A</v>
      </c>
      <c r="D1620" s="76" t="e">
        <f t="shared" si="101"/>
        <v>#N/A</v>
      </c>
      <c r="E1620" s="77" t="e">
        <f t="shared" si="102"/>
        <v>#N/A</v>
      </c>
      <c r="F1620" s="81"/>
      <c r="H1620" s="57"/>
      <c r="I1620" s="56" t="e">
        <f t="shared" si="103"/>
        <v>#REF!</v>
      </c>
      <c r="J1620" s="56" t="e">
        <f>#REF!</f>
        <v>#REF!</v>
      </c>
      <c r="K1620" s="53" t="e">
        <f>IF(OR(#REF!="管理者",#REF!="サービス管理責任者"),0,#REF!)</f>
        <v>#REF!</v>
      </c>
    </row>
    <row r="1621" spans="2:11">
      <c r="B1621" s="75">
        <v>1619</v>
      </c>
      <c r="C1621" s="76" t="e">
        <f t="shared" si="100"/>
        <v>#N/A</v>
      </c>
      <c r="D1621" s="76" t="e">
        <f t="shared" si="101"/>
        <v>#N/A</v>
      </c>
      <c r="E1621" s="77" t="e">
        <f t="shared" si="102"/>
        <v>#N/A</v>
      </c>
      <c r="F1621" s="81"/>
      <c r="H1621" s="57"/>
      <c r="I1621" s="56" t="e">
        <f t="shared" si="103"/>
        <v>#REF!</v>
      </c>
      <c r="J1621" s="56" t="e">
        <f>#REF!</f>
        <v>#REF!</v>
      </c>
      <c r="K1621" s="53" t="e">
        <f>IF(OR(#REF!="管理者",#REF!="サービス管理責任者"),0,#REF!)</f>
        <v>#REF!</v>
      </c>
    </row>
    <row r="1622" spans="2:11">
      <c r="B1622" s="75">
        <v>1620</v>
      </c>
      <c r="C1622" s="76" t="e">
        <f t="shared" si="100"/>
        <v>#N/A</v>
      </c>
      <c r="D1622" s="76" t="e">
        <f t="shared" si="101"/>
        <v>#N/A</v>
      </c>
      <c r="E1622" s="77" t="e">
        <f t="shared" si="102"/>
        <v>#N/A</v>
      </c>
      <c r="F1622" s="81"/>
      <c r="H1622" s="57"/>
      <c r="I1622" s="56" t="e">
        <f t="shared" si="103"/>
        <v>#REF!</v>
      </c>
      <c r="J1622" s="56" t="e">
        <f>#REF!</f>
        <v>#REF!</v>
      </c>
      <c r="K1622" s="53" t="e">
        <f>IF(OR(#REF!="管理者",#REF!="サービス管理責任者"),0,#REF!)</f>
        <v>#REF!</v>
      </c>
    </row>
    <row r="1623" spans="2:11">
      <c r="B1623" s="75">
        <v>1621</v>
      </c>
      <c r="C1623" s="76" t="e">
        <f t="shared" si="100"/>
        <v>#N/A</v>
      </c>
      <c r="D1623" s="76" t="e">
        <f t="shared" si="101"/>
        <v>#N/A</v>
      </c>
      <c r="E1623" s="77" t="e">
        <f t="shared" si="102"/>
        <v>#N/A</v>
      </c>
      <c r="F1623" s="81"/>
      <c r="H1623" s="57"/>
      <c r="I1623" s="56" t="e">
        <f t="shared" si="103"/>
        <v>#REF!</v>
      </c>
      <c r="J1623" s="56" t="e">
        <f>#REF!</f>
        <v>#REF!</v>
      </c>
      <c r="K1623" s="53" t="e">
        <f>IF(OR(#REF!="管理者",#REF!="サービス管理責任者"),0,#REF!)</f>
        <v>#REF!</v>
      </c>
    </row>
    <row r="1624" spans="2:11">
      <c r="B1624" s="75">
        <v>1622</v>
      </c>
      <c r="C1624" s="76" t="e">
        <f t="shared" si="100"/>
        <v>#N/A</v>
      </c>
      <c r="D1624" s="76" t="e">
        <f t="shared" si="101"/>
        <v>#N/A</v>
      </c>
      <c r="E1624" s="77" t="e">
        <f t="shared" si="102"/>
        <v>#N/A</v>
      </c>
      <c r="F1624" s="81"/>
      <c r="H1624" s="57"/>
      <c r="I1624" s="56" t="e">
        <f t="shared" si="103"/>
        <v>#REF!</v>
      </c>
      <c r="J1624" s="56" t="e">
        <f>#REF!</f>
        <v>#REF!</v>
      </c>
      <c r="K1624" s="53" t="e">
        <f>IF(OR(#REF!="管理者",#REF!="サービス管理責任者"),0,#REF!)</f>
        <v>#REF!</v>
      </c>
    </row>
    <row r="1625" spans="2:11">
      <c r="B1625" s="75">
        <v>1623</v>
      </c>
      <c r="C1625" s="76" t="e">
        <f t="shared" si="100"/>
        <v>#N/A</v>
      </c>
      <c r="D1625" s="76" t="e">
        <f t="shared" si="101"/>
        <v>#N/A</v>
      </c>
      <c r="E1625" s="77" t="e">
        <f t="shared" si="102"/>
        <v>#N/A</v>
      </c>
      <c r="F1625" s="81"/>
      <c r="H1625" s="57"/>
      <c r="I1625" s="56" t="e">
        <f t="shared" si="103"/>
        <v>#REF!</v>
      </c>
      <c r="J1625" s="56" t="e">
        <f>#REF!</f>
        <v>#REF!</v>
      </c>
      <c r="K1625" s="53" t="e">
        <f>IF(OR(#REF!="管理者",#REF!="サービス管理責任者"),0,#REF!)</f>
        <v>#REF!</v>
      </c>
    </row>
    <row r="1626" spans="2:11">
      <c r="B1626" s="75">
        <v>1624</v>
      </c>
      <c r="C1626" s="76" t="e">
        <f t="shared" si="100"/>
        <v>#N/A</v>
      </c>
      <c r="D1626" s="76" t="e">
        <f t="shared" si="101"/>
        <v>#N/A</v>
      </c>
      <c r="E1626" s="77" t="e">
        <f t="shared" si="102"/>
        <v>#N/A</v>
      </c>
      <c r="F1626" s="81"/>
      <c r="H1626" s="57"/>
      <c r="I1626" s="56" t="e">
        <f t="shared" si="103"/>
        <v>#REF!</v>
      </c>
      <c r="J1626" s="56" t="e">
        <f>#REF!</f>
        <v>#REF!</v>
      </c>
      <c r="K1626" s="53" t="e">
        <f>IF(OR(#REF!="管理者",#REF!="サービス管理責任者"),0,#REF!)</f>
        <v>#REF!</v>
      </c>
    </row>
    <row r="1627" spans="2:11">
      <c r="B1627" s="75">
        <v>1625</v>
      </c>
      <c r="C1627" s="76" t="e">
        <f t="shared" si="100"/>
        <v>#N/A</v>
      </c>
      <c r="D1627" s="76" t="e">
        <f t="shared" si="101"/>
        <v>#N/A</v>
      </c>
      <c r="E1627" s="77" t="e">
        <f t="shared" si="102"/>
        <v>#N/A</v>
      </c>
      <c r="F1627" s="81"/>
      <c r="H1627" s="57"/>
      <c r="I1627" s="56" t="e">
        <f t="shared" si="103"/>
        <v>#REF!</v>
      </c>
      <c r="J1627" s="56" t="e">
        <f>#REF!</f>
        <v>#REF!</v>
      </c>
      <c r="K1627" s="53" t="e">
        <f>IF(OR(#REF!="管理者",#REF!="サービス管理責任者"),0,#REF!)</f>
        <v>#REF!</v>
      </c>
    </row>
    <row r="1628" spans="2:11">
      <c r="B1628" s="75">
        <v>1626</v>
      </c>
      <c r="C1628" s="76" t="e">
        <f t="shared" si="100"/>
        <v>#N/A</v>
      </c>
      <c r="D1628" s="76" t="e">
        <f t="shared" si="101"/>
        <v>#N/A</v>
      </c>
      <c r="E1628" s="77" t="e">
        <f t="shared" si="102"/>
        <v>#N/A</v>
      </c>
      <c r="F1628" s="81"/>
      <c r="H1628" s="57"/>
      <c r="I1628" s="56" t="e">
        <f t="shared" si="103"/>
        <v>#REF!</v>
      </c>
      <c r="J1628" s="56" t="e">
        <f>#REF!</f>
        <v>#REF!</v>
      </c>
      <c r="K1628" s="53" t="e">
        <f>IF(OR(#REF!="管理者",#REF!="サービス管理責任者"),0,#REF!)</f>
        <v>#REF!</v>
      </c>
    </row>
    <row r="1629" spans="2:11">
      <c r="B1629" s="75">
        <v>1627</v>
      </c>
      <c r="C1629" s="76" t="e">
        <f t="shared" si="100"/>
        <v>#N/A</v>
      </c>
      <c r="D1629" s="76" t="e">
        <f t="shared" si="101"/>
        <v>#N/A</v>
      </c>
      <c r="E1629" s="77" t="e">
        <f t="shared" si="102"/>
        <v>#N/A</v>
      </c>
      <c r="F1629" s="81"/>
      <c r="H1629" s="57"/>
      <c r="I1629" s="56" t="e">
        <f t="shared" si="103"/>
        <v>#REF!</v>
      </c>
      <c r="J1629" s="56" t="e">
        <f>#REF!</f>
        <v>#REF!</v>
      </c>
      <c r="K1629" s="53" t="e">
        <f>IF(OR(#REF!="管理者",#REF!="サービス管理責任者"),0,#REF!)</f>
        <v>#REF!</v>
      </c>
    </row>
    <row r="1630" spans="2:11">
      <c r="B1630" s="75">
        <v>1628</v>
      </c>
      <c r="C1630" s="76" t="e">
        <f t="shared" si="100"/>
        <v>#N/A</v>
      </c>
      <c r="D1630" s="76" t="e">
        <f t="shared" si="101"/>
        <v>#N/A</v>
      </c>
      <c r="E1630" s="77" t="e">
        <f t="shared" si="102"/>
        <v>#N/A</v>
      </c>
      <c r="F1630" s="81"/>
      <c r="H1630" s="57"/>
      <c r="I1630" s="56" t="e">
        <f t="shared" si="103"/>
        <v>#REF!</v>
      </c>
      <c r="J1630" s="56" t="e">
        <f>#REF!</f>
        <v>#REF!</v>
      </c>
      <c r="K1630" s="53" t="e">
        <f>IF(OR(#REF!="管理者",#REF!="サービス管理責任者"),0,#REF!)</f>
        <v>#REF!</v>
      </c>
    </row>
    <row r="1631" spans="2:11">
      <c r="B1631" s="75">
        <v>1629</v>
      </c>
      <c r="C1631" s="76" t="e">
        <f t="shared" si="100"/>
        <v>#N/A</v>
      </c>
      <c r="D1631" s="76" t="e">
        <f t="shared" si="101"/>
        <v>#N/A</v>
      </c>
      <c r="E1631" s="77" t="e">
        <f t="shared" si="102"/>
        <v>#N/A</v>
      </c>
      <c r="F1631" s="81"/>
      <c r="H1631" s="57"/>
      <c r="I1631" s="56" t="e">
        <f t="shared" si="103"/>
        <v>#REF!</v>
      </c>
      <c r="J1631" s="56" t="e">
        <f>#REF!</f>
        <v>#REF!</v>
      </c>
      <c r="K1631" s="53" t="e">
        <f>IF(OR(#REF!="管理者",#REF!="サービス管理責任者"),0,#REF!)</f>
        <v>#REF!</v>
      </c>
    </row>
    <row r="1632" spans="2:11">
      <c r="B1632" s="75">
        <v>1630</v>
      </c>
      <c r="C1632" s="76" t="e">
        <f t="shared" si="100"/>
        <v>#N/A</v>
      </c>
      <c r="D1632" s="76" t="e">
        <f t="shared" si="101"/>
        <v>#N/A</v>
      </c>
      <c r="E1632" s="77" t="e">
        <f t="shared" si="102"/>
        <v>#N/A</v>
      </c>
      <c r="F1632" s="81"/>
      <c r="H1632" s="57"/>
      <c r="I1632" s="56" t="e">
        <f t="shared" si="103"/>
        <v>#REF!</v>
      </c>
      <c r="J1632" s="56" t="e">
        <f>#REF!</f>
        <v>#REF!</v>
      </c>
      <c r="K1632" s="53" t="e">
        <f>IF(OR(#REF!="管理者",#REF!="サービス管理責任者"),0,#REF!)</f>
        <v>#REF!</v>
      </c>
    </row>
    <row r="1633" spans="2:11">
      <c r="B1633" s="75">
        <v>1631</v>
      </c>
      <c r="C1633" s="76" t="e">
        <f t="shared" si="100"/>
        <v>#N/A</v>
      </c>
      <c r="D1633" s="76" t="e">
        <f t="shared" si="101"/>
        <v>#N/A</v>
      </c>
      <c r="E1633" s="77" t="e">
        <f t="shared" si="102"/>
        <v>#N/A</v>
      </c>
      <c r="F1633" s="81"/>
      <c r="H1633" s="57"/>
      <c r="I1633" s="56" t="e">
        <f t="shared" si="103"/>
        <v>#REF!</v>
      </c>
      <c r="J1633" s="56" t="e">
        <f>#REF!</f>
        <v>#REF!</v>
      </c>
      <c r="K1633" s="53" t="e">
        <f>IF(OR(#REF!="管理者",#REF!="サービス管理責任者"),0,#REF!)</f>
        <v>#REF!</v>
      </c>
    </row>
    <row r="1634" spans="2:11">
      <c r="B1634" s="75">
        <v>1632</v>
      </c>
      <c r="C1634" s="76" t="e">
        <f t="shared" si="100"/>
        <v>#N/A</v>
      </c>
      <c r="D1634" s="76" t="e">
        <f t="shared" si="101"/>
        <v>#N/A</v>
      </c>
      <c r="E1634" s="77" t="e">
        <f t="shared" si="102"/>
        <v>#N/A</v>
      </c>
      <c r="F1634" s="81"/>
      <c r="H1634" s="57"/>
      <c r="I1634" s="56" t="e">
        <f t="shared" si="103"/>
        <v>#REF!</v>
      </c>
      <c r="J1634" s="56" t="e">
        <f>#REF!</f>
        <v>#REF!</v>
      </c>
      <c r="K1634" s="53" t="e">
        <f>IF(OR(#REF!="管理者",#REF!="サービス管理責任者"),0,#REF!)</f>
        <v>#REF!</v>
      </c>
    </row>
    <row r="1635" spans="2:11">
      <c r="B1635" s="75">
        <v>1633</v>
      </c>
      <c r="C1635" s="76" t="e">
        <f t="shared" si="100"/>
        <v>#N/A</v>
      </c>
      <c r="D1635" s="76" t="e">
        <f t="shared" si="101"/>
        <v>#N/A</v>
      </c>
      <c r="E1635" s="77" t="e">
        <f t="shared" si="102"/>
        <v>#N/A</v>
      </c>
      <c r="F1635" s="81"/>
      <c r="H1635" s="57"/>
      <c r="I1635" s="56" t="e">
        <f t="shared" si="103"/>
        <v>#REF!</v>
      </c>
      <c r="J1635" s="56" t="e">
        <f>#REF!</f>
        <v>#REF!</v>
      </c>
      <c r="K1635" s="53" t="e">
        <f>IF(OR(#REF!="管理者",#REF!="サービス管理責任者"),0,#REF!)</f>
        <v>#REF!</v>
      </c>
    </row>
    <row r="1636" spans="2:11">
      <c r="B1636" s="75">
        <v>1634</v>
      </c>
      <c r="C1636" s="76" t="e">
        <f t="shared" si="100"/>
        <v>#N/A</v>
      </c>
      <c r="D1636" s="76" t="e">
        <f t="shared" si="101"/>
        <v>#N/A</v>
      </c>
      <c r="E1636" s="77" t="e">
        <f t="shared" si="102"/>
        <v>#N/A</v>
      </c>
      <c r="F1636" s="81"/>
      <c r="H1636" s="57"/>
      <c r="I1636" s="56" t="e">
        <f t="shared" si="103"/>
        <v>#REF!</v>
      </c>
      <c r="J1636" s="56" t="e">
        <f>#REF!</f>
        <v>#REF!</v>
      </c>
      <c r="K1636" s="53" t="e">
        <f>IF(OR(#REF!="管理者",#REF!="サービス管理責任者"),0,#REF!)</f>
        <v>#REF!</v>
      </c>
    </row>
    <row r="1637" spans="2:11">
      <c r="B1637" s="75">
        <v>1635</v>
      </c>
      <c r="C1637" s="76" t="e">
        <f t="shared" si="100"/>
        <v>#N/A</v>
      </c>
      <c r="D1637" s="76" t="e">
        <f t="shared" si="101"/>
        <v>#N/A</v>
      </c>
      <c r="E1637" s="77" t="e">
        <f t="shared" si="102"/>
        <v>#N/A</v>
      </c>
      <c r="F1637" s="81"/>
      <c r="H1637" s="57"/>
      <c r="I1637" s="56" t="e">
        <f t="shared" si="103"/>
        <v>#REF!</v>
      </c>
      <c r="J1637" s="56" t="e">
        <f>#REF!</f>
        <v>#REF!</v>
      </c>
      <c r="K1637" s="53" t="e">
        <f>IF(OR(#REF!="管理者",#REF!="サービス管理責任者"),0,#REF!)</f>
        <v>#REF!</v>
      </c>
    </row>
    <row r="1638" spans="2:11">
      <c r="B1638" s="75">
        <v>1636</v>
      </c>
      <c r="C1638" s="76" t="e">
        <f t="shared" si="100"/>
        <v>#N/A</v>
      </c>
      <c r="D1638" s="76" t="e">
        <f t="shared" si="101"/>
        <v>#N/A</v>
      </c>
      <c r="E1638" s="77" t="e">
        <f t="shared" si="102"/>
        <v>#N/A</v>
      </c>
      <c r="F1638" s="81"/>
      <c r="H1638" s="57"/>
      <c r="I1638" s="56" t="e">
        <f t="shared" si="103"/>
        <v>#REF!</v>
      </c>
      <c r="J1638" s="56" t="e">
        <f>#REF!</f>
        <v>#REF!</v>
      </c>
      <c r="K1638" s="53" t="e">
        <f>IF(OR(#REF!="管理者",#REF!="サービス管理責任者"),0,#REF!)</f>
        <v>#REF!</v>
      </c>
    </row>
    <row r="1639" spans="2:11">
      <c r="B1639" s="75">
        <v>1637</v>
      </c>
      <c r="C1639" s="76" t="e">
        <f t="shared" si="100"/>
        <v>#N/A</v>
      </c>
      <c r="D1639" s="76" t="e">
        <f t="shared" si="101"/>
        <v>#N/A</v>
      </c>
      <c r="E1639" s="77" t="e">
        <f t="shared" si="102"/>
        <v>#N/A</v>
      </c>
      <c r="F1639" s="81"/>
      <c r="H1639" s="57"/>
      <c r="I1639" s="56" t="e">
        <f t="shared" si="103"/>
        <v>#REF!</v>
      </c>
      <c r="J1639" s="56" t="e">
        <f>#REF!</f>
        <v>#REF!</v>
      </c>
      <c r="K1639" s="53" t="e">
        <f>IF(OR(#REF!="管理者",#REF!="サービス管理責任者"),0,#REF!)</f>
        <v>#REF!</v>
      </c>
    </row>
    <row r="1640" spans="2:11">
      <c r="B1640" s="75">
        <v>1638</v>
      </c>
      <c r="C1640" s="76" t="e">
        <f t="shared" si="100"/>
        <v>#N/A</v>
      </c>
      <c r="D1640" s="76" t="e">
        <f t="shared" si="101"/>
        <v>#N/A</v>
      </c>
      <c r="E1640" s="77" t="e">
        <f t="shared" si="102"/>
        <v>#N/A</v>
      </c>
      <c r="F1640" s="81"/>
      <c r="H1640" s="57"/>
      <c r="I1640" s="56" t="e">
        <f t="shared" si="103"/>
        <v>#REF!</v>
      </c>
      <c r="J1640" s="56" t="e">
        <f>#REF!</f>
        <v>#REF!</v>
      </c>
      <c r="K1640" s="53" t="e">
        <f>IF(OR(#REF!="管理者",#REF!="サービス管理責任者"),0,#REF!)</f>
        <v>#REF!</v>
      </c>
    </row>
    <row r="1641" spans="2:11">
      <c r="B1641" s="75">
        <v>1639</v>
      </c>
      <c r="C1641" s="76" t="e">
        <f t="shared" si="100"/>
        <v>#N/A</v>
      </c>
      <c r="D1641" s="76" t="e">
        <f t="shared" si="101"/>
        <v>#N/A</v>
      </c>
      <c r="E1641" s="77" t="e">
        <f t="shared" si="102"/>
        <v>#N/A</v>
      </c>
      <c r="F1641" s="81"/>
      <c r="H1641" s="57"/>
      <c r="I1641" s="56" t="e">
        <f t="shared" si="103"/>
        <v>#REF!</v>
      </c>
      <c r="J1641" s="56" t="e">
        <f>#REF!</f>
        <v>#REF!</v>
      </c>
      <c r="K1641" s="53" t="e">
        <f>IF(OR(#REF!="管理者",#REF!="サービス管理責任者"),0,#REF!)</f>
        <v>#REF!</v>
      </c>
    </row>
    <row r="1642" spans="2:11">
      <c r="B1642" s="75">
        <v>1640</v>
      </c>
      <c r="C1642" s="76" t="e">
        <f t="shared" si="100"/>
        <v>#N/A</v>
      </c>
      <c r="D1642" s="76" t="e">
        <f t="shared" si="101"/>
        <v>#N/A</v>
      </c>
      <c r="E1642" s="77" t="e">
        <f t="shared" si="102"/>
        <v>#N/A</v>
      </c>
      <c r="F1642" s="81"/>
      <c r="H1642" s="57"/>
      <c r="I1642" s="56" t="e">
        <f t="shared" si="103"/>
        <v>#REF!</v>
      </c>
      <c r="J1642" s="56" t="e">
        <f>#REF!</f>
        <v>#REF!</v>
      </c>
      <c r="K1642" s="53" t="e">
        <f>IF(OR(#REF!="管理者",#REF!="サービス管理責任者"),0,#REF!)</f>
        <v>#REF!</v>
      </c>
    </row>
    <row r="1643" spans="2:11">
      <c r="B1643" s="75">
        <v>1641</v>
      </c>
      <c r="C1643" s="76" t="e">
        <f t="shared" si="100"/>
        <v>#N/A</v>
      </c>
      <c r="D1643" s="76" t="e">
        <f t="shared" si="101"/>
        <v>#N/A</v>
      </c>
      <c r="E1643" s="77" t="e">
        <f t="shared" si="102"/>
        <v>#N/A</v>
      </c>
      <c r="F1643" s="81"/>
      <c r="H1643" s="57"/>
      <c r="I1643" s="56" t="e">
        <f t="shared" si="103"/>
        <v>#REF!</v>
      </c>
      <c r="J1643" s="56" t="e">
        <f>#REF!</f>
        <v>#REF!</v>
      </c>
      <c r="K1643" s="53" t="e">
        <f>IF(OR(#REF!="管理者",#REF!="サービス管理責任者"),0,#REF!)</f>
        <v>#REF!</v>
      </c>
    </row>
    <row r="1644" spans="2:11">
      <c r="B1644" s="75">
        <v>1642</v>
      </c>
      <c r="C1644" s="76" t="e">
        <f t="shared" si="100"/>
        <v>#N/A</v>
      </c>
      <c r="D1644" s="76" t="e">
        <f t="shared" si="101"/>
        <v>#N/A</v>
      </c>
      <c r="E1644" s="77" t="e">
        <f t="shared" si="102"/>
        <v>#N/A</v>
      </c>
      <c r="F1644" s="81"/>
      <c r="H1644" s="57"/>
      <c r="I1644" s="56" t="e">
        <f t="shared" si="103"/>
        <v>#REF!</v>
      </c>
      <c r="J1644" s="56" t="e">
        <f>#REF!</f>
        <v>#REF!</v>
      </c>
      <c r="K1644" s="53" t="e">
        <f>IF(OR(#REF!="管理者",#REF!="サービス管理責任者"),0,#REF!)</f>
        <v>#REF!</v>
      </c>
    </row>
    <row r="1645" spans="2:11">
      <c r="B1645" s="75">
        <v>1643</v>
      </c>
      <c r="C1645" s="76" t="e">
        <f t="shared" si="100"/>
        <v>#N/A</v>
      </c>
      <c r="D1645" s="76" t="e">
        <f t="shared" si="101"/>
        <v>#N/A</v>
      </c>
      <c r="E1645" s="77" t="e">
        <f t="shared" si="102"/>
        <v>#N/A</v>
      </c>
      <c r="F1645" s="81"/>
      <c r="H1645" s="57"/>
      <c r="I1645" s="56" t="e">
        <f t="shared" si="103"/>
        <v>#REF!</v>
      </c>
      <c r="J1645" s="56" t="e">
        <f>#REF!</f>
        <v>#REF!</v>
      </c>
      <c r="K1645" s="53" t="e">
        <f>IF(OR(#REF!="管理者",#REF!="サービス管理責任者"),0,#REF!)</f>
        <v>#REF!</v>
      </c>
    </row>
    <row r="1646" spans="2:11">
      <c r="B1646" s="75">
        <v>1644</v>
      </c>
      <c r="C1646" s="76" t="e">
        <f t="shared" si="100"/>
        <v>#N/A</v>
      </c>
      <c r="D1646" s="76" t="e">
        <f t="shared" si="101"/>
        <v>#N/A</v>
      </c>
      <c r="E1646" s="77" t="e">
        <f t="shared" si="102"/>
        <v>#N/A</v>
      </c>
      <c r="F1646" s="81"/>
      <c r="H1646" s="57"/>
      <c r="I1646" s="56" t="e">
        <f t="shared" si="103"/>
        <v>#REF!</v>
      </c>
      <c r="J1646" s="56" t="e">
        <f>#REF!</f>
        <v>#REF!</v>
      </c>
      <c r="K1646" s="53" t="e">
        <f>IF(OR(#REF!="管理者",#REF!="サービス管理責任者"),0,#REF!)</f>
        <v>#REF!</v>
      </c>
    </row>
    <row r="1647" spans="2:11">
      <c r="B1647" s="75">
        <v>1645</v>
      </c>
      <c r="C1647" s="76" t="e">
        <f t="shared" si="100"/>
        <v>#N/A</v>
      </c>
      <c r="D1647" s="76" t="e">
        <f t="shared" si="101"/>
        <v>#N/A</v>
      </c>
      <c r="E1647" s="77" t="e">
        <f t="shared" si="102"/>
        <v>#N/A</v>
      </c>
      <c r="F1647" s="81"/>
      <c r="H1647" s="57"/>
      <c r="I1647" s="56" t="e">
        <f t="shared" si="103"/>
        <v>#REF!</v>
      </c>
      <c r="J1647" s="56" t="e">
        <f>#REF!</f>
        <v>#REF!</v>
      </c>
      <c r="K1647" s="53" t="e">
        <f>IF(OR(#REF!="管理者",#REF!="サービス管理責任者"),0,#REF!)</f>
        <v>#REF!</v>
      </c>
    </row>
    <row r="1648" spans="2:11">
      <c r="B1648" s="75">
        <v>1646</v>
      </c>
      <c r="C1648" s="76" t="e">
        <f t="shared" si="100"/>
        <v>#N/A</v>
      </c>
      <c r="D1648" s="76" t="e">
        <f t="shared" si="101"/>
        <v>#N/A</v>
      </c>
      <c r="E1648" s="77" t="e">
        <f t="shared" si="102"/>
        <v>#N/A</v>
      </c>
      <c r="F1648" s="81"/>
      <c r="H1648" s="57"/>
      <c r="I1648" s="56" t="e">
        <f t="shared" si="103"/>
        <v>#REF!</v>
      </c>
      <c r="J1648" s="56" t="e">
        <f>#REF!</f>
        <v>#REF!</v>
      </c>
      <c r="K1648" s="53" t="e">
        <f>IF(OR(#REF!="管理者",#REF!="サービス管理責任者"),0,#REF!)</f>
        <v>#REF!</v>
      </c>
    </row>
    <row r="1649" spans="2:11">
      <c r="B1649" s="75">
        <v>1647</v>
      </c>
      <c r="C1649" s="76" t="e">
        <f t="shared" si="100"/>
        <v>#N/A</v>
      </c>
      <c r="D1649" s="76" t="e">
        <f t="shared" si="101"/>
        <v>#N/A</v>
      </c>
      <c r="E1649" s="77" t="e">
        <f t="shared" si="102"/>
        <v>#N/A</v>
      </c>
      <c r="F1649" s="81"/>
      <c r="H1649" s="57"/>
      <c r="I1649" s="56" t="e">
        <f t="shared" si="103"/>
        <v>#REF!</v>
      </c>
      <c r="J1649" s="56" t="e">
        <f>#REF!</f>
        <v>#REF!</v>
      </c>
      <c r="K1649" s="53" t="e">
        <f>IF(OR(#REF!="管理者",#REF!="サービス管理責任者"),0,#REF!)</f>
        <v>#REF!</v>
      </c>
    </row>
    <row r="1650" spans="2:11">
      <c r="B1650" s="75">
        <v>1648</v>
      </c>
      <c r="C1650" s="76" t="e">
        <f t="shared" si="100"/>
        <v>#N/A</v>
      </c>
      <c r="D1650" s="76" t="e">
        <f t="shared" si="101"/>
        <v>#N/A</v>
      </c>
      <c r="E1650" s="77" t="e">
        <f t="shared" si="102"/>
        <v>#N/A</v>
      </c>
      <c r="F1650" s="81"/>
      <c r="H1650" s="57"/>
      <c r="I1650" s="56" t="e">
        <f t="shared" si="103"/>
        <v>#REF!</v>
      </c>
      <c r="J1650" s="56" t="e">
        <f>#REF!</f>
        <v>#REF!</v>
      </c>
      <c r="K1650" s="53" t="e">
        <f>IF(OR(#REF!="管理者",#REF!="サービス管理責任者"),0,#REF!)</f>
        <v>#REF!</v>
      </c>
    </row>
    <row r="1651" spans="2:11">
      <c r="B1651" s="75">
        <v>1649</v>
      </c>
      <c r="C1651" s="76" t="e">
        <f t="shared" si="100"/>
        <v>#N/A</v>
      </c>
      <c r="D1651" s="76" t="e">
        <f t="shared" si="101"/>
        <v>#N/A</v>
      </c>
      <c r="E1651" s="77" t="e">
        <f t="shared" si="102"/>
        <v>#N/A</v>
      </c>
      <c r="F1651" s="81"/>
      <c r="H1651" s="57"/>
      <c r="I1651" s="56" t="e">
        <f t="shared" si="103"/>
        <v>#REF!</v>
      </c>
      <c r="J1651" s="56" t="e">
        <f>#REF!</f>
        <v>#REF!</v>
      </c>
      <c r="K1651" s="53" t="e">
        <f>IF(OR(#REF!="管理者",#REF!="サービス管理責任者"),0,#REF!)</f>
        <v>#REF!</v>
      </c>
    </row>
    <row r="1652" spans="2:11">
      <c r="B1652" s="75">
        <v>1650</v>
      </c>
      <c r="C1652" s="76" t="e">
        <f t="shared" si="100"/>
        <v>#N/A</v>
      </c>
      <c r="D1652" s="76" t="e">
        <f t="shared" si="101"/>
        <v>#N/A</v>
      </c>
      <c r="E1652" s="77" t="e">
        <f t="shared" si="102"/>
        <v>#N/A</v>
      </c>
      <c r="F1652" s="81"/>
      <c r="H1652" s="57"/>
      <c r="I1652" s="56" t="e">
        <f t="shared" si="103"/>
        <v>#REF!</v>
      </c>
      <c r="J1652" s="56" t="e">
        <f>#REF!</f>
        <v>#REF!</v>
      </c>
      <c r="K1652" s="53" t="e">
        <f>IF(OR(#REF!="管理者",#REF!="サービス管理責任者"),0,#REF!)</f>
        <v>#REF!</v>
      </c>
    </row>
    <row r="1653" spans="2:11">
      <c r="B1653" s="75">
        <v>1651</v>
      </c>
      <c r="C1653" s="76" t="e">
        <f t="shared" si="100"/>
        <v>#N/A</v>
      </c>
      <c r="D1653" s="76" t="e">
        <f t="shared" si="101"/>
        <v>#N/A</v>
      </c>
      <c r="E1653" s="77" t="e">
        <f t="shared" si="102"/>
        <v>#N/A</v>
      </c>
      <c r="F1653" s="81"/>
      <c r="H1653" s="57"/>
      <c r="I1653" s="56" t="e">
        <f t="shared" si="103"/>
        <v>#REF!</v>
      </c>
      <c r="J1653" s="56" t="e">
        <f>#REF!</f>
        <v>#REF!</v>
      </c>
      <c r="K1653" s="53" t="e">
        <f>IF(OR(#REF!="管理者",#REF!="サービス管理責任者"),0,#REF!)</f>
        <v>#REF!</v>
      </c>
    </row>
    <row r="1654" spans="2:11">
      <c r="B1654" s="75">
        <v>1652</v>
      </c>
      <c r="C1654" s="76" t="e">
        <f t="shared" si="100"/>
        <v>#N/A</v>
      </c>
      <c r="D1654" s="76" t="e">
        <f t="shared" si="101"/>
        <v>#N/A</v>
      </c>
      <c r="E1654" s="77" t="e">
        <f t="shared" si="102"/>
        <v>#N/A</v>
      </c>
      <c r="F1654" s="81"/>
      <c r="H1654" s="57"/>
      <c r="I1654" s="56" t="e">
        <f t="shared" si="103"/>
        <v>#REF!</v>
      </c>
      <c r="J1654" s="56" t="e">
        <f>#REF!</f>
        <v>#REF!</v>
      </c>
      <c r="K1654" s="53" t="e">
        <f>IF(OR(#REF!="管理者",#REF!="サービス管理責任者"),0,#REF!)</f>
        <v>#REF!</v>
      </c>
    </row>
    <row r="1655" spans="2:11">
      <c r="B1655" s="75">
        <v>1653</v>
      </c>
      <c r="C1655" s="76" t="e">
        <f t="shared" si="100"/>
        <v>#N/A</v>
      </c>
      <c r="D1655" s="76" t="e">
        <f t="shared" si="101"/>
        <v>#N/A</v>
      </c>
      <c r="E1655" s="77" t="e">
        <f t="shared" si="102"/>
        <v>#N/A</v>
      </c>
      <c r="F1655" s="81"/>
      <c r="H1655" s="57"/>
      <c r="I1655" s="56" t="e">
        <f t="shared" si="103"/>
        <v>#REF!</v>
      </c>
      <c r="J1655" s="56" t="e">
        <f>#REF!</f>
        <v>#REF!</v>
      </c>
      <c r="K1655" s="53" t="e">
        <f>IF(OR(#REF!="管理者",#REF!="サービス管理責任者"),0,#REF!)</f>
        <v>#REF!</v>
      </c>
    </row>
    <row r="1656" spans="2:11">
      <c r="B1656" s="75">
        <v>1654</v>
      </c>
      <c r="C1656" s="76" t="e">
        <f t="shared" si="100"/>
        <v>#N/A</v>
      </c>
      <c r="D1656" s="76" t="e">
        <f t="shared" si="101"/>
        <v>#N/A</v>
      </c>
      <c r="E1656" s="77" t="e">
        <f t="shared" si="102"/>
        <v>#N/A</v>
      </c>
      <c r="F1656" s="81"/>
      <c r="H1656" s="57"/>
      <c r="I1656" s="56" t="e">
        <f t="shared" si="103"/>
        <v>#REF!</v>
      </c>
      <c r="J1656" s="56" t="e">
        <f>#REF!</f>
        <v>#REF!</v>
      </c>
      <c r="K1656" s="53" t="e">
        <f>IF(OR(#REF!="管理者",#REF!="サービス管理責任者"),0,#REF!)</f>
        <v>#REF!</v>
      </c>
    </row>
    <row r="1657" spans="2:11">
      <c r="B1657" s="75">
        <v>1655</v>
      </c>
      <c r="C1657" s="76" t="e">
        <f t="shared" si="100"/>
        <v>#N/A</v>
      </c>
      <c r="D1657" s="76" t="e">
        <f t="shared" si="101"/>
        <v>#N/A</v>
      </c>
      <c r="E1657" s="77" t="e">
        <f t="shared" si="102"/>
        <v>#N/A</v>
      </c>
      <c r="F1657" s="81"/>
      <c r="H1657" s="57"/>
      <c r="I1657" s="56" t="e">
        <f t="shared" si="103"/>
        <v>#REF!</v>
      </c>
      <c r="J1657" s="56" t="e">
        <f>#REF!</f>
        <v>#REF!</v>
      </c>
      <c r="K1657" s="53" t="e">
        <f>IF(OR(#REF!="管理者",#REF!="サービス管理責任者"),0,#REF!)</f>
        <v>#REF!</v>
      </c>
    </row>
    <row r="1658" spans="2:11">
      <c r="B1658" s="75">
        <v>1656</v>
      </c>
      <c r="C1658" s="76" t="e">
        <f t="shared" si="100"/>
        <v>#N/A</v>
      </c>
      <c r="D1658" s="76" t="e">
        <f t="shared" si="101"/>
        <v>#N/A</v>
      </c>
      <c r="E1658" s="77" t="e">
        <f t="shared" si="102"/>
        <v>#N/A</v>
      </c>
      <c r="F1658" s="81"/>
      <c r="H1658" s="57"/>
      <c r="I1658" s="56" t="e">
        <f t="shared" si="103"/>
        <v>#REF!</v>
      </c>
      <c r="J1658" s="56" t="e">
        <f>#REF!</f>
        <v>#REF!</v>
      </c>
      <c r="K1658" s="53" t="e">
        <f>IF(OR(#REF!="管理者",#REF!="サービス管理責任者"),0,#REF!)</f>
        <v>#REF!</v>
      </c>
    </row>
    <row r="1659" spans="2:11">
      <c r="B1659" s="75">
        <v>1657</v>
      </c>
      <c r="C1659" s="76" t="e">
        <f t="shared" si="100"/>
        <v>#N/A</v>
      </c>
      <c r="D1659" s="76" t="e">
        <f t="shared" si="101"/>
        <v>#N/A</v>
      </c>
      <c r="E1659" s="77" t="e">
        <f t="shared" si="102"/>
        <v>#N/A</v>
      </c>
      <c r="F1659" s="81"/>
      <c r="H1659" s="57"/>
      <c r="I1659" s="56" t="e">
        <f t="shared" si="103"/>
        <v>#REF!</v>
      </c>
      <c r="J1659" s="56" t="e">
        <f>#REF!</f>
        <v>#REF!</v>
      </c>
      <c r="K1659" s="53" t="e">
        <f>IF(OR(#REF!="管理者",#REF!="サービス管理責任者"),0,#REF!)</f>
        <v>#REF!</v>
      </c>
    </row>
    <row r="1660" spans="2:11">
      <c r="B1660" s="75">
        <v>1658</v>
      </c>
      <c r="C1660" s="76" t="e">
        <f t="shared" si="100"/>
        <v>#N/A</v>
      </c>
      <c r="D1660" s="76" t="e">
        <f t="shared" si="101"/>
        <v>#N/A</v>
      </c>
      <c r="E1660" s="77" t="e">
        <f t="shared" si="102"/>
        <v>#N/A</v>
      </c>
      <c r="F1660" s="81"/>
      <c r="H1660" s="57"/>
      <c r="I1660" s="56" t="e">
        <f t="shared" si="103"/>
        <v>#REF!</v>
      </c>
      <c r="J1660" s="56" t="e">
        <f>#REF!</f>
        <v>#REF!</v>
      </c>
      <c r="K1660" s="53" t="e">
        <f>IF(OR(#REF!="管理者",#REF!="サービス管理責任者"),0,#REF!)</f>
        <v>#REF!</v>
      </c>
    </row>
    <row r="1661" spans="2:11">
      <c r="B1661" s="75">
        <v>1659</v>
      </c>
      <c r="C1661" s="76" t="e">
        <f t="shared" si="100"/>
        <v>#N/A</v>
      </c>
      <c r="D1661" s="76" t="e">
        <f t="shared" si="101"/>
        <v>#N/A</v>
      </c>
      <c r="E1661" s="77" t="e">
        <f t="shared" si="102"/>
        <v>#N/A</v>
      </c>
      <c r="F1661" s="81"/>
      <c r="H1661" s="57"/>
      <c r="I1661" s="56" t="e">
        <f t="shared" si="103"/>
        <v>#REF!</v>
      </c>
      <c r="J1661" s="56" t="e">
        <f>#REF!</f>
        <v>#REF!</v>
      </c>
      <c r="K1661" s="53" t="e">
        <f>IF(OR(#REF!="管理者",#REF!="サービス管理責任者"),0,#REF!)</f>
        <v>#REF!</v>
      </c>
    </row>
    <row r="1662" spans="2:11">
      <c r="B1662" s="75">
        <v>1660</v>
      </c>
      <c r="C1662" s="76" t="e">
        <f t="shared" si="100"/>
        <v>#N/A</v>
      </c>
      <c r="D1662" s="76" t="e">
        <f t="shared" si="101"/>
        <v>#N/A</v>
      </c>
      <c r="E1662" s="77" t="e">
        <f t="shared" si="102"/>
        <v>#N/A</v>
      </c>
      <c r="F1662" s="81"/>
      <c r="H1662" s="57"/>
      <c r="I1662" s="56" t="e">
        <f t="shared" si="103"/>
        <v>#REF!</v>
      </c>
      <c r="J1662" s="56" t="e">
        <f>#REF!</f>
        <v>#REF!</v>
      </c>
      <c r="K1662" s="53" t="e">
        <f>IF(OR(#REF!="管理者",#REF!="サービス管理責任者"),0,#REF!)</f>
        <v>#REF!</v>
      </c>
    </row>
    <row r="1663" spans="2:11">
      <c r="B1663" s="75">
        <v>1661</v>
      </c>
      <c r="C1663" s="76" t="e">
        <f t="shared" si="100"/>
        <v>#N/A</v>
      </c>
      <c r="D1663" s="76" t="e">
        <f t="shared" si="101"/>
        <v>#N/A</v>
      </c>
      <c r="E1663" s="77" t="e">
        <f t="shared" si="102"/>
        <v>#N/A</v>
      </c>
      <c r="F1663" s="81"/>
      <c r="H1663" s="57"/>
      <c r="I1663" s="56" t="e">
        <f t="shared" si="103"/>
        <v>#REF!</v>
      </c>
      <c r="J1663" s="56" t="e">
        <f>#REF!</f>
        <v>#REF!</v>
      </c>
      <c r="K1663" s="53" t="e">
        <f>IF(OR(#REF!="管理者",#REF!="サービス管理責任者"),0,#REF!)</f>
        <v>#REF!</v>
      </c>
    </row>
    <row r="1664" spans="2:11">
      <c r="B1664" s="75">
        <v>1662</v>
      </c>
      <c r="C1664" s="76" t="e">
        <f t="shared" si="100"/>
        <v>#N/A</v>
      </c>
      <c r="D1664" s="76" t="e">
        <f t="shared" si="101"/>
        <v>#N/A</v>
      </c>
      <c r="E1664" s="77" t="e">
        <f t="shared" si="102"/>
        <v>#N/A</v>
      </c>
      <c r="F1664" s="81"/>
      <c r="H1664" s="57"/>
      <c r="I1664" s="56" t="e">
        <f t="shared" si="103"/>
        <v>#REF!</v>
      </c>
      <c r="J1664" s="56" t="e">
        <f>#REF!</f>
        <v>#REF!</v>
      </c>
      <c r="K1664" s="53" t="e">
        <f>IF(OR(#REF!="管理者",#REF!="サービス管理責任者"),0,#REF!)</f>
        <v>#REF!</v>
      </c>
    </row>
    <row r="1665" spans="2:11">
      <c r="B1665" s="75">
        <v>1663</v>
      </c>
      <c r="C1665" s="76" t="e">
        <f t="shared" si="100"/>
        <v>#N/A</v>
      </c>
      <c r="D1665" s="76" t="e">
        <f t="shared" si="101"/>
        <v>#N/A</v>
      </c>
      <c r="E1665" s="77" t="e">
        <f t="shared" si="102"/>
        <v>#N/A</v>
      </c>
      <c r="F1665" s="81"/>
      <c r="H1665" s="57"/>
      <c r="I1665" s="56" t="e">
        <f t="shared" si="103"/>
        <v>#REF!</v>
      </c>
      <c r="J1665" s="56" t="e">
        <f>#REF!</f>
        <v>#REF!</v>
      </c>
      <c r="K1665" s="53" t="e">
        <f>IF(OR(#REF!="管理者",#REF!="サービス管理責任者"),0,#REF!)</f>
        <v>#REF!</v>
      </c>
    </row>
    <row r="1666" spans="2:11">
      <c r="B1666" s="75">
        <v>1664</v>
      </c>
      <c r="C1666" s="76" t="e">
        <f t="shared" si="100"/>
        <v>#N/A</v>
      </c>
      <c r="D1666" s="76" t="e">
        <f t="shared" si="101"/>
        <v>#N/A</v>
      </c>
      <c r="E1666" s="77" t="e">
        <f t="shared" si="102"/>
        <v>#N/A</v>
      </c>
      <c r="F1666" s="81"/>
      <c r="H1666" s="57"/>
      <c r="I1666" s="56" t="e">
        <f t="shared" si="103"/>
        <v>#REF!</v>
      </c>
      <c r="J1666" s="56" t="e">
        <f>#REF!</f>
        <v>#REF!</v>
      </c>
      <c r="K1666" s="53" t="e">
        <f>IF(OR(#REF!="管理者",#REF!="サービス管理責任者"),0,#REF!)</f>
        <v>#REF!</v>
      </c>
    </row>
    <row r="1667" spans="2:11">
      <c r="B1667" s="75">
        <v>1665</v>
      </c>
      <c r="C1667" s="76" t="e">
        <f t="shared" ref="C1667:C1730" si="104">VLOOKUP(B1667,$I:$K,2,FALSE)</f>
        <v>#N/A</v>
      </c>
      <c r="D1667" s="76" t="e">
        <f t="shared" ref="D1667:D1730" si="105">VLOOKUP(B1667,$I:$K,3,FALSE)</f>
        <v>#N/A</v>
      </c>
      <c r="E1667" s="77" t="e">
        <f t="shared" si="102"/>
        <v>#N/A</v>
      </c>
      <c r="F1667" s="81"/>
      <c r="H1667" s="57"/>
      <c r="I1667" s="56" t="e">
        <f t="shared" si="103"/>
        <v>#REF!</v>
      </c>
      <c r="J1667" s="56" t="e">
        <f>#REF!</f>
        <v>#REF!</v>
      </c>
      <c r="K1667" s="53" t="e">
        <f>IF(OR(#REF!="管理者",#REF!="サービス管理責任者"),0,#REF!)</f>
        <v>#REF!</v>
      </c>
    </row>
    <row r="1668" spans="2:11">
      <c r="B1668" s="75">
        <v>1666</v>
      </c>
      <c r="C1668" s="76" t="e">
        <f t="shared" si="104"/>
        <v>#N/A</v>
      </c>
      <c r="D1668" s="76" t="e">
        <f t="shared" si="105"/>
        <v>#N/A</v>
      </c>
      <c r="E1668" s="77" t="e">
        <f t="shared" ref="E1668:E1731" si="106">SUMIF($C:$C,C1668,$D:$D)</f>
        <v>#N/A</v>
      </c>
      <c r="F1668" s="81"/>
      <c r="H1668" s="57"/>
      <c r="I1668" s="56" t="e">
        <f t="shared" si="103"/>
        <v>#REF!</v>
      </c>
      <c r="J1668" s="56" t="e">
        <f>#REF!</f>
        <v>#REF!</v>
      </c>
      <c r="K1668" s="53" t="e">
        <f>IF(OR(#REF!="管理者",#REF!="サービス管理責任者"),0,#REF!)</f>
        <v>#REF!</v>
      </c>
    </row>
    <row r="1669" spans="2:11">
      <c r="B1669" s="75">
        <v>1667</v>
      </c>
      <c r="C1669" s="76" t="e">
        <f t="shared" si="104"/>
        <v>#N/A</v>
      </c>
      <c r="D1669" s="76" t="e">
        <f t="shared" si="105"/>
        <v>#N/A</v>
      </c>
      <c r="E1669" s="77" t="e">
        <f t="shared" si="106"/>
        <v>#N/A</v>
      </c>
      <c r="F1669" s="81"/>
      <c r="H1669" s="57"/>
      <c r="I1669" s="56" t="e">
        <f t="shared" ref="I1669:I1732" si="107">IF(J1669=0,I1668,I1668+1)</f>
        <v>#REF!</v>
      </c>
      <c r="J1669" s="56" t="e">
        <f>#REF!</f>
        <v>#REF!</v>
      </c>
      <c r="K1669" s="53" t="e">
        <f>IF(OR(#REF!="管理者",#REF!="サービス管理責任者"),0,#REF!)</f>
        <v>#REF!</v>
      </c>
    </row>
    <row r="1670" spans="2:11">
      <c r="B1670" s="75">
        <v>1668</v>
      </c>
      <c r="C1670" s="76" t="e">
        <f t="shared" si="104"/>
        <v>#N/A</v>
      </c>
      <c r="D1670" s="76" t="e">
        <f t="shared" si="105"/>
        <v>#N/A</v>
      </c>
      <c r="E1670" s="77" t="e">
        <f t="shared" si="106"/>
        <v>#N/A</v>
      </c>
      <c r="F1670" s="81"/>
      <c r="H1670" s="57"/>
      <c r="I1670" s="56" t="e">
        <f t="shared" si="107"/>
        <v>#REF!</v>
      </c>
      <c r="J1670" s="56" t="e">
        <f>#REF!</f>
        <v>#REF!</v>
      </c>
      <c r="K1670" s="53" t="e">
        <f>IF(OR(#REF!="管理者",#REF!="サービス管理責任者"),0,#REF!)</f>
        <v>#REF!</v>
      </c>
    </row>
    <row r="1671" spans="2:11">
      <c r="B1671" s="75">
        <v>1669</v>
      </c>
      <c r="C1671" s="76" t="e">
        <f t="shared" si="104"/>
        <v>#N/A</v>
      </c>
      <c r="D1671" s="76" t="e">
        <f t="shared" si="105"/>
        <v>#N/A</v>
      </c>
      <c r="E1671" s="77" t="e">
        <f t="shared" si="106"/>
        <v>#N/A</v>
      </c>
      <c r="F1671" s="81"/>
      <c r="H1671" s="57"/>
      <c r="I1671" s="56" t="e">
        <f t="shared" si="107"/>
        <v>#REF!</v>
      </c>
      <c r="J1671" s="56" t="e">
        <f>#REF!</f>
        <v>#REF!</v>
      </c>
      <c r="K1671" s="53" t="e">
        <f>IF(OR(#REF!="管理者",#REF!="サービス管理責任者"),0,#REF!)</f>
        <v>#REF!</v>
      </c>
    </row>
    <row r="1672" spans="2:11">
      <c r="B1672" s="75">
        <v>1670</v>
      </c>
      <c r="C1672" s="76" t="e">
        <f t="shared" si="104"/>
        <v>#N/A</v>
      </c>
      <c r="D1672" s="76" t="e">
        <f t="shared" si="105"/>
        <v>#N/A</v>
      </c>
      <c r="E1672" s="77" t="e">
        <f t="shared" si="106"/>
        <v>#N/A</v>
      </c>
      <c r="F1672" s="81"/>
      <c r="H1672" s="57"/>
      <c r="I1672" s="56" t="e">
        <f t="shared" si="107"/>
        <v>#REF!</v>
      </c>
      <c r="J1672" s="56" t="e">
        <f>#REF!</f>
        <v>#REF!</v>
      </c>
      <c r="K1672" s="53" t="e">
        <f>IF(OR(#REF!="管理者",#REF!="サービス管理責任者"),0,#REF!)</f>
        <v>#REF!</v>
      </c>
    </row>
    <row r="1673" spans="2:11">
      <c r="B1673" s="75">
        <v>1671</v>
      </c>
      <c r="C1673" s="76" t="e">
        <f t="shared" si="104"/>
        <v>#N/A</v>
      </c>
      <c r="D1673" s="76" t="e">
        <f t="shared" si="105"/>
        <v>#N/A</v>
      </c>
      <c r="E1673" s="77" t="e">
        <f t="shared" si="106"/>
        <v>#N/A</v>
      </c>
      <c r="F1673" s="81"/>
      <c r="H1673" s="57"/>
      <c r="I1673" s="56" t="e">
        <f t="shared" si="107"/>
        <v>#REF!</v>
      </c>
      <c r="J1673" s="56" t="e">
        <f>#REF!</f>
        <v>#REF!</v>
      </c>
      <c r="K1673" s="53" t="e">
        <f>IF(OR(#REF!="管理者",#REF!="サービス管理責任者"),0,#REF!)</f>
        <v>#REF!</v>
      </c>
    </row>
    <row r="1674" spans="2:11">
      <c r="B1674" s="75">
        <v>1672</v>
      </c>
      <c r="C1674" s="76" t="e">
        <f t="shared" si="104"/>
        <v>#N/A</v>
      </c>
      <c r="D1674" s="76" t="e">
        <f t="shared" si="105"/>
        <v>#N/A</v>
      </c>
      <c r="E1674" s="77" t="e">
        <f t="shared" si="106"/>
        <v>#N/A</v>
      </c>
      <c r="F1674" s="81"/>
      <c r="H1674" s="57"/>
      <c r="I1674" s="56" t="e">
        <f t="shared" si="107"/>
        <v>#REF!</v>
      </c>
      <c r="J1674" s="56" t="e">
        <f>#REF!</f>
        <v>#REF!</v>
      </c>
      <c r="K1674" s="53" t="e">
        <f>IF(OR(#REF!="管理者",#REF!="サービス管理責任者"),0,#REF!)</f>
        <v>#REF!</v>
      </c>
    </row>
    <row r="1675" spans="2:11">
      <c r="B1675" s="75">
        <v>1673</v>
      </c>
      <c r="C1675" s="76" t="e">
        <f t="shared" si="104"/>
        <v>#N/A</v>
      </c>
      <c r="D1675" s="76" t="e">
        <f t="shared" si="105"/>
        <v>#N/A</v>
      </c>
      <c r="E1675" s="77" t="e">
        <f t="shared" si="106"/>
        <v>#N/A</v>
      </c>
      <c r="F1675" s="81"/>
      <c r="H1675" s="57"/>
      <c r="I1675" s="56" t="e">
        <f t="shared" si="107"/>
        <v>#REF!</v>
      </c>
      <c r="J1675" s="56" t="e">
        <f>#REF!</f>
        <v>#REF!</v>
      </c>
      <c r="K1675" s="53" t="e">
        <f>IF(OR(#REF!="管理者",#REF!="サービス管理責任者"),0,#REF!)</f>
        <v>#REF!</v>
      </c>
    </row>
    <row r="1676" spans="2:11">
      <c r="B1676" s="75">
        <v>1674</v>
      </c>
      <c r="C1676" s="76" t="e">
        <f t="shared" si="104"/>
        <v>#N/A</v>
      </c>
      <c r="D1676" s="76" t="e">
        <f t="shared" si="105"/>
        <v>#N/A</v>
      </c>
      <c r="E1676" s="77" t="e">
        <f t="shared" si="106"/>
        <v>#N/A</v>
      </c>
      <c r="F1676" s="81"/>
      <c r="H1676" s="57"/>
      <c r="I1676" s="56" t="e">
        <f t="shared" si="107"/>
        <v>#REF!</v>
      </c>
      <c r="J1676" s="56" t="e">
        <f>#REF!</f>
        <v>#REF!</v>
      </c>
      <c r="K1676" s="53" t="e">
        <f>IF(OR(#REF!="管理者",#REF!="サービス管理責任者"),0,#REF!)</f>
        <v>#REF!</v>
      </c>
    </row>
    <row r="1677" spans="2:11">
      <c r="B1677" s="75">
        <v>1675</v>
      </c>
      <c r="C1677" s="76" t="e">
        <f t="shared" si="104"/>
        <v>#N/A</v>
      </c>
      <c r="D1677" s="76" t="e">
        <f t="shared" si="105"/>
        <v>#N/A</v>
      </c>
      <c r="E1677" s="77" t="e">
        <f t="shared" si="106"/>
        <v>#N/A</v>
      </c>
      <c r="F1677" s="81"/>
      <c r="H1677" s="57"/>
      <c r="I1677" s="56" t="e">
        <f t="shared" si="107"/>
        <v>#REF!</v>
      </c>
      <c r="J1677" s="56" t="e">
        <f>#REF!</f>
        <v>#REF!</v>
      </c>
      <c r="K1677" s="53" t="e">
        <f>IF(OR(#REF!="管理者",#REF!="サービス管理責任者"),0,#REF!)</f>
        <v>#REF!</v>
      </c>
    </row>
    <row r="1678" spans="2:11">
      <c r="B1678" s="75">
        <v>1676</v>
      </c>
      <c r="C1678" s="76" t="e">
        <f t="shared" si="104"/>
        <v>#N/A</v>
      </c>
      <c r="D1678" s="76" t="e">
        <f t="shared" si="105"/>
        <v>#N/A</v>
      </c>
      <c r="E1678" s="77" t="e">
        <f t="shared" si="106"/>
        <v>#N/A</v>
      </c>
      <c r="F1678" s="81"/>
      <c r="H1678" s="57"/>
      <c r="I1678" s="56" t="e">
        <f t="shared" si="107"/>
        <v>#REF!</v>
      </c>
      <c r="J1678" s="56" t="e">
        <f>#REF!</f>
        <v>#REF!</v>
      </c>
      <c r="K1678" s="53" t="e">
        <f>IF(OR(#REF!="管理者",#REF!="サービス管理責任者"),0,#REF!)</f>
        <v>#REF!</v>
      </c>
    </row>
    <row r="1679" spans="2:11">
      <c r="B1679" s="75">
        <v>1677</v>
      </c>
      <c r="C1679" s="76" t="e">
        <f t="shared" si="104"/>
        <v>#N/A</v>
      </c>
      <c r="D1679" s="76" t="e">
        <f t="shared" si="105"/>
        <v>#N/A</v>
      </c>
      <c r="E1679" s="77" t="e">
        <f t="shared" si="106"/>
        <v>#N/A</v>
      </c>
      <c r="F1679" s="81"/>
      <c r="H1679" s="57"/>
      <c r="I1679" s="56" t="e">
        <f t="shared" si="107"/>
        <v>#REF!</v>
      </c>
      <c r="J1679" s="56" t="e">
        <f>#REF!</f>
        <v>#REF!</v>
      </c>
      <c r="K1679" s="53" t="e">
        <f>IF(OR(#REF!="管理者",#REF!="サービス管理責任者"),0,#REF!)</f>
        <v>#REF!</v>
      </c>
    </row>
    <row r="1680" spans="2:11">
      <c r="B1680" s="75">
        <v>1678</v>
      </c>
      <c r="C1680" s="76" t="e">
        <f t="shared" si="104"/>
        <v>#N/A</v>
      </c>
      <c r="D1680" s="76" t="e">
        <f t="shared" si="105"/>
        <v>#N/A</v>
      </c>
      <c r="E1680" s="77" t="e">
        <f t="shared" si="106"/>
        <v>#N/A</v>
      </c>
      <c r="F1680" s="81"/>
      <c r="H1680" s="57"/>
      <c r="I1680" s="56" t="e">
        <f t="shared" si="107"/>
        <v>#REF!</v>
      </c>
      <c r="J1680" s="56" t="e">
        <f>#REF!</f>
        <v>#REF!</v>
      </c>
      <c r="K1680" s="53" t="e">
        <f>IF(OR(#REF!="管理者",#REF!="サービス管理責任者"),0,#REF!)</f>
        <v>#REF!</v>
      </c>
    </row>
    <row r="1681" spans="2:11">
      <c r="B1681" s="75">
        <v>1679</v>
      </c>
      <c r="C1681" s="76" t="e">
        <f t="shared" si="104"/>
        <v>#N/A</v>
      </c>
      <c r="D1681" s="76" t="e">
        <f t="shared" si="105"/>
        <v>#N/A</v>
      </c>
      <c r="E1681" s="77" t="e">
        <f t="shared" si="106"/>
        <v>#N/A</v>
      </c>
      <c r="F1681" s="81"/>
      <c r="H1681" s="57"/>
      <c r="I1681" s="56" t="e">
        <f t="shared" si="107"/>
        <v>#REF!</v>
      </c>
      <c r="J1681" s="56" t="e">
        <f>#REF!</f>
        <v>#REF!</v>
      </c>
      <c r="K1681" s="53" t="e">
        <f>IF(OR(#REF!="管理者",#REF!="サービス管理責任者"),0,#REF!)</f>
        <v>#REF!</v>
      </c>
    </row>
    <row r="1682" spans="2:11">
      <c r="B1682" s="75">
        <v>1680</v>
      </c>
      <c r="C1682" s="76" t="e">
        <f t="shared" si="104"/>
        <v>#N/A</v>
      </c>
      <c r="D1682" s="76" t="e">
        <f t="shared" si="105"/>
        <v>#N/A</v>
      </c>
      <c r="E1682" s="77" t="e">
        <f t="shared" si="106"/>
        <v>#N/A</v>
      </c>
      <c r="F1682" s="81"/>
      <c r="H1682" s="57"/>
      <c r="I1682" s="56" t="e">
        <f t="shared" si="107"/>
        <v>#REF!</v>
      </c>
      <c r="J1682" s="56" t="e">
        <f>#REF!</f>
        <v>#REF!</v>
      </c>
      <c r="K1682" s="53" t="e">
        <f>IF(OR(#REF!="管理者",#REF!="サービス管理責任者"),0,#REF!)</f>
        <v>#REF!</v>
      </c>
    </row>
    <row r="1683" spans="2:11">
      <c r="B1683" s="75">
        <v>1681</v>
      </c>
      <c r="C1683" s="76" t="e">
        <f t="shared" si="104"/>
        <v>#N/A</v>
      </c>
      <c r="D1683" s="76" t="e">
        <f t="shared" si="105"/>
        <v>#N/A</v>
      </c>
      <c r="E1683" s="77" t="e">
        <f t="shared" si="106"/>
        <v>#N/A</v>
      </c>
      <c r="F1683" s="81"/>
      <c r="H1683" s="57"/>
      <c r="I1683" s="56" t="e">
        <f t="shared" si="107"/>
        <v>#REF!</v>
      </c>
      <c r="J1683" s="56" t="e">
        <f>#REF!</f>
        <v>#REF!</v>
      </c>
      <c r="K1683" s="53" t="e">
        <f>IF(OR(#REF!="管理者",#REF!="サービス管理責任者"),0,#REF!)</f>
        <v>#REF!</v>
      </c>
    </row>
    <row r="1684" spans="2:11">
      <c r="B1684" s="75">
        <v>1682</v>
      </c>
      <c r="C1684" s="76" t="e">
        <f t="shared" si="104"/>
        <v>#N/A</v>
      </c>
      <c r="D1684" s="76" t="e">
        <f t="shared" si="105"/>
        <v>#N/A</v>
      </c>
      <c r="E1684" s="77" t="e">
        <f t="shared" si="106"/>
        <v>#N/A</v>
      </c>
      <c r="F1684" s="81"/>
      <c r="H1684" s="57"/>
      <c r="I1684" s="56" t="e">
        <f t="shared" si="107"/>
        <v>#REF!</v>
      </c>
      <c r="J1684" s="56" t="e">
        <f>#REF!</f>
        <v>#REF!</v>
      </c>
      <c r="K1684" s="53" t="e">
        <f>IF(OR(#REF!="管理者",#REF!="サービス管理責任者"),0,#REF!)</f>
        <v>#REF!</v>
      </c>
    </row>
    <row r="1685" spans="2:11">
      <c r="B1685" s="75">
        <v>1683</v>
      </c>
      <c r="C1685" s="76" t="e">
        <f t="shared" si="104"/>
        <v>#N/A</v>
      </c>
      <c r="D1685" s="76" t="e">
        <f t="shared" si="105"/>
        <v>#N/A</v>
      </c>
      <c r="E1685" s="77" t="e">
        <f t="shared" si="106"/>
        <v>#N/A</v>
      </c>
      <c r="F1685" s="81"/>
      <c r="H1685" s="57"/>
      <c r="I1685" s="56" t="e">
        <f t="shared" si="107"/>
        <v>#REF!</v>
      </c>
      <c r="J1685" s="56" t="e">
        <f>#REF!</f>
        <v>#REF!</v>
      </c>
      <c r="K1685" s="53" t="e">
        <f>IF(OR(#REF!="管理者",#REF!="サービス管理責任者"),0,#REF!)</f>
        <v>#REF!</v>
      </c>
    </row>
    <row r="1686" spans="2:11">
      <c r="B1686" s="75">
        <v>1684</v>
      </c>
      <c r="C1686" s="76" t="e">
        <f t="shared" si="104"/>
        <v>#N/A</v>
      </c>
      <c r="D1686" s="76" t="e">
        <f t="shared" si="105"/>
        <v>#N/A</v>
      </c>
      <c r="E1686" s="77" t="e">
        <f t="shared" si="106"/>
        <v>#N/A</v>
      </c>
      <c r="F1686" s="81"/>
      <c r="H1686" s="57"/>
      <c r="I1686" s="56" t="e">
        <f t="shared" si="107"/>
        <v>#REF!</v>
      </c>
      <c r="J1686" s="56" t="e">
        <f>#REF!</f>
        <v>#REF!</v>
      </c>
      <c r="K1686" s="53" t="e">
        <f>IF(OR(#REF!="管理者",#REF!="サービス管理責任者"),0,#REF!)</f>
        <v>#REF!</v>
      </c>
    </row>
    <row r="1687" spans="2:11">
      <c r="B1687" s="75">
        <v>1685</v>
      </c>
      <c r="C1687" s="76" t="e">
        <f t="shared" si="104"/>
        <v>#N/A</v>
      </c>
      <c r="D1687" s="76" t="e">
        <f t="shared" si="105"/>
        <v>#N/A</v>
      </c>
      <c r="E1687" s="77" t="e">
        <f t="shared" si="106"/>
        <v>#N/A</v>
      </c>
      <c r="F1687" s="81"/>
      <c r="H1687" s="57"/>
      <c r="I1687" s="56" t="e">
        <f t="shared" si="107"/>
        <v>#REF!</v>
      </c>
      <c r="J1687" s="56" t="e">
        <f>#REF!</f>
        <v>#REF!</v>
      </c>
      <c r="K1687" s="53" t="e">
        <f>IF(OR(#REF!="管理者",#REF!="サービス管理責任者"),0,#REF!)</f>
        <v>#REF!</v>
      </c>
    </row>
    <row r="1688" spans="2:11">
      <c r="B1688" s="75">
        <v>1686</v>
      </c>
      <c r="C1688" s="76" t="e">
        <f t="shared" si="104"/>
        <v>#N/A</v>
      </c>
      <c r="D1688" s="76" t="e">
        <f t="shared" si="105"/>
        <v>#N/A</v>
      </c>
      <c r="E1688" s="77" t="e">
        <f t="shared" si="106"/>
        <v>#N/A</v>
      </c>
      <c r="F1688" s="81"/>
      <c r="H1688" s="57"/>
      <c r="I1688" s="56" t="e">
        <f t="shared" si="107"/>
        <v>#REF!</v>
      </c>
      <c r="J1688" s="56" t="e">
        <f>#REF!</f>
        <v>#REF!</v>
      </c>
      <c r="K1688" s="53" t="e">
        <f>IF(OR(#REF!="管理者",#REF!="サービス管理責任者"),0,#REF!)</f>
        <v>#REF!</v>
      </c>
    </row>
    <row r="1689" spans="2:11">
      <c r="B1689" s="75">
        <v>1687</v>
      </c>
      <c r="C1689" s="76" t="e">
        <f t="shared" si="104"/>
        <v>#N/A</v>
      </c>
      <c r="D1689" s="76" t="e">
        <f t="shared" si="105"/>
        <v>#N/A</v>
      </c>
      <c r="E1689" s="77" t="e">
        <f t="shared" si="106"/>
        <v>#N/A</v>
      </c>
      <c r="F1689" s="81"/>
      <c r="H1689" s="57"/>
      <c r="I1689" s="56" t="e">
        <f t="shared" si="107"/>
        <v>#REF!</v>
      </c>
      <c r="J1689" s="56" t="e">
        <f>#REF!</f>
        <v>#REF!</v>
      </c>
      <c r="K1689" s="53" t="e">
        <f>IF(OR(#REF!="管理者",#REF!="サービス管理責任者"),0,#REF!)</f>
        <v>#REF!</v>
      </c>
    </row>
    <row r="1690" spans="2:11">
      <c r="B1690" s="75">
        <v>1688</v>
      </c>
      <c r="C1690" s="76" t="e">
        <f t="shared" si="104"/>
        <v>#N/A</v>
      </c>
      <c r="D1690" s="76" t="e">
        <f t="shared" si="105"/>
        <v>#N/A</v>
      </c>
      <c r="E1690" s="77" t="e">
        <f t="shared" si="106"/>
        <v>#N/A</v>
      </c>
      <c r="F1690" s="81"/>
      <c r="H1690" s="57"/>
      <c r="I1690" s="56" t="e">
        <f t="shared" si="107"/>
        <v>#REF!</v>
      </c>
      <c r="J1690" s="56" t="e">
        <f>#REF!</f>
        <v>#REF!</v>
      </c>
      <c r="K1690" s="53" t="e">
        <f>IF(OR(#REF!="管理者",#REF!="サービス管理責任者"),0,#REF!)</f>
        <v>#REF!</v>
      </c>
    </row>
    <row r="1691" spans="2:11">
      <c r="B1691" s="75">
        <v>1689</v>
      </c>
      <c r="C1691" s="76" t="e">
        <f t="shared" si="104"/>
        <v>#N/A</v>
      </c>
      <c r="D1691" s="76" t="e">
        <f t="shared" si="105"/>
        <v>#N/A</v>
      </c>
      <c r="E1691" s="77" t="e">
        <f t="shared" si="106"/>
        <v>#N/A</v>
      </c>
      <c r="F1691" s="81"/>
      <c r="H1691" s="57"/>
      <c r="I1691" s="56" t="e">
        <f t="shared" si="107"/>
        <v>#REF!</v>
      </c>
      <c r="J1691" s="56" t="e">
        <f>#REF!</f>
        <v>#REF!</v>
      </c>
      <c r="K1691" s="53" t="e">
        <f>IF(OR(#REF!="管理者",#REF!="サービス管理責任者"),0,#REF!)</f>
        <v>#REF!</v>
      </c>
    </row>
    <row r="1692" spans="2:11">
      <c r="B1692" s="75">
        <v>1690</v>
      </c>
      <c r="C1692" s="76" t="e">
        <f t="shared" si="104"/>
        <v>#N/A</v>
      </c>
      <c r="D1692" s="76" t="e">
        <f t="shared" si="105"/>
        <v>#N/A</v>
      </c>
      <c r="E1692" s="77" t="e">
        <f t="shared" si="106"/>
        <v>#N/A</v>
      </c>
      <c r="F1692" s="81"/>
      <c r="H1692" s="57"/>
      <c r="I1692" s="56" t="e">
        <f t="shared" si="107"/>
        <v>#REF!</v>
      </c>
      <c r="J1692" s="56" t="e">
        <f>#REF!</f>
        <v>#REF!</v>
      </c>
      <c r="K1692" s="53" t="e">
        <f>IF(OR(#REF!="管理者",#REF!="サービス管理責任者"),0,#REF!)</f>
        <v>#REF!</v>
      </c>
    </row>
    <row r="1693" spans="2:11">
      <c r="B1693" s="75">
        <v>1691</v>
      </c>
      <c r="C1693" s="76" t="e">
        <f t="shared" si="104"/>
        <v>#N/A</v>
      </c>
      <c r="D1693" s="76" t="e">
        <f t="shared" si="105"/>
        <v>#N/A</v>
      </c>
      <c r="E1693" s="77" t="e">
        <f t="shared" si="106"/>
        <v>#N/A</v>
      </c>
      <c r="F1693" s="81"/>
      <c r="H1693" s="57"/>
      <c r="I1693" s="56" t="e">
        <f t="shared" si="107"/>
        <v>#REF!</v>
      </c>
      <c r="J1693" s="56" t="e">
        <f>#REF!</f>
        <v>#REF!</v>
      </c>
      <c r="K1693" s="53" t="e">
        <f>IF(OR(#REF!="管理者",#REF!="サービス管理責任者"),0,#REF!)</f>
        <v>#REF!</v>
      </c>
    </row>
    <row r="1694" spans="2:11">
      <c r="B1694" s="75">
        <v>1692</v>
      </c>
      <c r="C1694" s="76" t="e">
        <f t="shared" si="104"/>
        <v>#N/A</v>
      </c>
      <c r="D1694" s="76" t="e">
        <f t="shared" si="105"/>
        <v>#N/A</v>
      </c>
      <c r="E1694" s="77" t="e">
        <f t="shared" si="106"/>
        <v>#N/A</v>
      </c>
      <c r="F1694" s="81"/>
      <c r="H1694" s="57"/>
      <c r="I1694" s="56" t="e">
        <f t="shared" si="107"/>
        <v>#REF!</v>
      </c>
      <c r="J1694" s="56" t="e">
        <f>#REF!</f>
        <v>#REF!</v>
      </c>
      <c r="K1694" s="53" t="e">
        <f>IF(OR(#REF!="管理者",#REF!="サービス管理責任者"),0,#REF!)</f>
        <v>#REF!</v>
      </c>
    </row>
    <row r="1695" spans="2:11">
      <c r="B1695" s="75">
        <v>1693</v>
      </c>
      <c r="C1695" s="76" t="e">
        <f t="shared" si="104"/>
        <v>#N/A</v>
      </c>
      <c r="D1695" s="76" t="e">
        <f t="shared" si="105"/>
        <v>#N/A</v>
      </c>
      <c r="E1695" s="77" t="e">
        <f t="shared" si="106"/>
        <v>#N/A</v>
      </c>
      <c r="F1695" s="81"/>
      <c r="H1695" s="57"/>
      <c r="I1695" s="56" t="e">
        <f t="shared" si="107"/>
        <v>#REF!</v>
      </c>
      <c r="J1695" s="56" t="e">
        <f>#REF!</f>
        <v>#REF!</v>
      </c>
      <c r="K1695" s="53" t="e">
        <f>IF(OR(#REF!="管理者",#REF!="サービス管理責任者"),0,#REF!)</f>
        <v>#REF!</v>
      </c>
    </row>
    <row r="1696" spans="2:11">
      <c r="B1696" s="75">
        <v>1694</v>
      </c>
      <c r="C1696" s="76" t="e">
        <f t="shared" si="104"/>
        <v>#N/A</v>
      </c>
      <c r="D1696" s="76" t="e">
        <f t="shared" si="105"/>
        <v>#N/A</v>
      </c>
      <c r="E1696" s="77" t="e">
        <f t="shared" si="106"/>
        <v>#N/A</v>
      </c>
      <c r="F1696" s="81"/>
      <c r="H1696" s="57"/>
      <c r="I1696" s="56" t="e">
        <f t="shared" si="107"/>
        <v>#REF!</v>
      </c>
      <c r="J1696" s="56" t="e">
        <f>#REF!</f>
        <v>#REF!</v>
      </c>
      <c r="K1696" s="53" t="e">
        <f>IF(OR(#REF!="管理者",#REF!="サービス管理責任者"),0,#REF!)</f>
        <v>#REF!</v>
      </c>
    </row>
    <row r="1697" spans="2:11">
      <c r="B1697" s="75">
        <v>1695</v>
      </c>
      <c r="C1697" s="76" t="e">
        <f t="shared" si="104"/>
        <v>#N/A</v>
      </c>
      <c r="D1697" s="76" t="e">
        <f t="shared" si="105"/>
        <v>#N/A</v>
      </c>
      <c r="E1697" s="77" t="e">
        <f t="shared" si="106"/>
        <v>#N/A</v>
      </c>
      <c r="F1697" s="81"/>
      <c r="H1697" s="57"/>
      <c r="I1697" s="56" t="e">
        <f t="shared" si="107"/>
        <v>#REF!</v>
      </c>
      <c r="J1697" s="56" t="e">
        <f>#REF!</f>
        <v>#REF!</v>
      </c>
      <c r="K1697" s="53" t="e">
        <f>IF(OR(#REF!="管理者",#REF!="サービス管理責任者"),0,#REF!)</f>
        <v>#REF!</v>
      </c>
    </row>
    <row r="1698" spans="2:11">
      <c r="B1698" s="75">
        <v>1696</v>
      </c>
      <c r="C1698" s="76" t="e">
        <f t="shared" si="104"/>
        <v>#N/A</v>
      </c>
      <c r="D1698" s="76" t="e">
        <f t="shared" si="105"/>
        <v>#N/A</v>
      </c>
      <c r="E1698" s="77" t="e">
        <f t="shared" si="106"/>
        <v>#N/A</v>
      </c>
      <c r="F1698" s="81"/>
      <c r="H1698" s="57"/>
      <c r="I1698" s="56" t="e">
        <f t="shared" si="107"/>
        <v>#REF!</v>
      </c>
      <c r="J1698" s="56" t="e">
        <f>#REF!</f>
        <v>#REF!</v>
      </c>
      <c r="K1698" s="53" t="e">
        <f>IF(OR(#REF!="管理者",#REF!="サービス管理責任者"),0,#REF!)</f>
        <v>#REF!</v>
      </c>
    </row>
    <row r="1699" spans="2:11">
      <c r="B1699" s="75">
        <v>1697</v>
      </c>
      <c r="C1699" s="76" t="e">
        <f t="shared" si="104"/>
        <v>#N/A</v>
      </c>
      <c r="D1699" s="76" t="e">
        <f t="shared" si="105"/>
        <v>#N/A</v>
      </c>
      <c r="E1699" s="77" t="e">
        <f t="shared" si="106"/>
        <v>#N/A</v>
      </c>
      <c r="F1699" s="81"/>
      <c r="H1699" s="57"/>
      <c r="I1699" s="56" t="e">
        <f t="shared" si="107"/>
        <v>#REF!</v>
      </c>
      <c r="J1699" s="56" t="e">
        <f>#REF!</f>
        <v>#REF!</v>
      </c>
      <c r="K1699" s="53" t="e">
        <f>IF(OR(#REF!="管理者",#REF!="サービス管理責任者"),0,#REF!)</f>
        <v>#REF!</v>
      </c>
    </row>
    <row r="1700" spans="2:11">
      <c r="B1700" s="75">
        <v>1698</v>
      </c>
      <c r="C1700" s="76" t="e">
        <f t="shared" si="104"/>
        <v>#N/A</v>
      </c>
      <c r="D1700" s="76" t="e">
        <f t="shared" si="105"/>
        <v>#N/A</v>
      </c>
      <c r="E1700" s="77" t="e">
        <f t="shared" si="106"/>
        <v>#N/A</v>
      </c>
      <c r="F1700" s="81"/>
      <c r="H1700" s="57"/>
      <c r="I1700" s="56" t="e">
        <f t="shared" si="107"/>
        <v>#REF!</v>
      </c>
      <c r="J1700" s="56" t="e">
        <f>#REF!</f>
        <v>#REF!</v>
      </c>
      <c r="K1700" s="53" t="e">
        <f>IF(OR(#REF!="管理者",#REF!="サービス管理責任者"),0,#REF!)</f>
        <v>#REF!</v>
      </c>
    </row>
    <row r="1701" spans="2:11">
      <c r="B1701" s="75">
        <v>1699</v>
      </c>
      <c r="C1701" s="76" t="e">
        <f t="shared" si="104"/>
        <v>#N/A</v>
      </c>
      <c r="D1701" s="76" t="e">
        <f t="shared" si="105"/>
        <v>#N/A</v>
      </c>
      <c r="E1701" s="77" t="e">
        <f t="shared" si="106"/>
        <v>#N/A</v>
      </c>
      <c r="F1701" s="81"/>
      <c r="H1701" s="57"/>
      <c r="I1701" s="56" t="e">
        <f t="shared" si="107"/>
        <v>#REF!</v>
      </c>
      <c r="J1701" s="56" t="e">
        <f>#REF!</f>
        <v>#REF!</v>
      </c>
      <c r="K1701" s="53" t="e">
        <f>IF(OR(#REF!="管理者",#REF!="サービス管理責任者"),0,#REF!)</f>
        <v>#REF!</v>
      </c>
    </row>
    <row r="1702" spans="2:11">
      <c r="B1702" s="75">
        <v>1700</v>
      </c>
      <c r="C1702" s="76" t="e">
        <f t="shared" si="104"/>
        <v>#N/A</v>
      </c>
      <c r="D1702" s="76" t="e">
        <f t="shared" si="105"/>
        <v>#N/A</v>
      </c>
      <c r="E1702" s="77" t="e">
        <f t="shared" si="106"/>
        <v>#N/A</v>
      </c>
      <c r="F1702" s="81"/>
      <c r="H1702" s="57"/>
      <c r="I1702" s="56" t="e">
        <f t="shared" si="107"/>
        <v>#REF!</v>
      </c>
      <c r="J1702" s="56" t="e">
        <f>#REF!</f>
        <v>#REF!</v>
      </c>
      <c r="K1702" s="53" t="e">
        <f>IF(OR(#REF!="管理者",#REF!="サービス管理責任者"),0,#REF!)</f>
        <v>#REF!</v>
      </c>
    </row>
    <row r="1703" spans="2:11">
      <c r="B1703" s="75">
        <v>1701</v>
      </c>
      <c r="C1703" s="76" t="e">
        <f t="shared" si="104"/>
        <v>#N/A</v>
      </c>
      <c r="D1703" s="76" t="e">
        <f t="shared" si="105"/>
        <v>#N/A</v>
      </c>
      <c r="E1703" s="77" t="e">
        <f t="shared" si="106"/>
        <v>#N/A</v>
      </c>
      <c r="F1703" s="81"/>
      <c r="H1703" s="57"/>
      <c r="I1703" s="56" t="e">
        <f t="shared" si="107"/>
        <v>#REF!</v>
      </c>
      <c r="J1703" s="56" t="e">
        <f>#REF!</f>
        <v>#REF!</v>
      </c>
      <c r="K1703" s="53" t="e">
        <f>IF(OR(#REF!="管理者",#REF!="サービス管理責任者"),0,#REF!)</f>
        <v>#REF!</v>
      </c>
    </row>
    <row r="1704" spans="2:11">
      <c r="B1704" s="75">
        <v>1702</v>
      </c>
      <c r="C1704" s="76" t="e">
        <f t="shared" si="104"/>
        <v>#N/A</v>
      </c>
      <c r="D1704" s="76" t="e">
        <f t="shared" si="105"/>
        <v>#N/A</v>
      </c>
      <c r="E1704" s="77" t="e">
        <f t="shared" si="106"/>
        <v>#N/A</v>
      </c>
      <c r="F1704" s="81"/>
      <c r="H1704" s="57"/>
      <c r="I1704" s="56" t="e">
        <f t="shared" si="107"/>
        <v>#REF!</v>
      </c>
      <c r="J1704" s="56" t="e">
        <f>#REF!</f>
        <v>#REF!</v>
      </c>
      <c r="K1704" s="53" t="e">
        <f>IF(OR(#REF!="管理者",#REF!="サービス管理責任者"),0,#REF!)</f>
        <v>#REF!</v>
      </c>
    </row>
    <row r="1705" spans="2:11">
      <c r="B1705" s="75">
        <v>1703</v>
      </c>
      <c r="C1705" s="76" t="e">
        <f t="shared" si="104"/>
        <v>#N/A</v>
      </c>
      <c r="D1705" s="76" t="e">
        <f t="shared" si="105"/>
        <v>#N/A</v>
      </c>
      <c r="E1705" s="77" t="e">
        <f t="shared" si="106"/>
        <v>#N/A</v>
      </c>
      <c r="F1705" s="81"/>
      <c r="H1705" s="57"/>
      <c r="I1705" s="56" t="e">
        <f t="shared" si="107"/>
        <v>#REF!</v>
      </c>
      <c r="J1705" s="56" t="e">
        <f>#REF!</f>
        <v>#REF!</v>
      </c>
      <c r="K1705" s="53" t="e">
        <f>IF(OR(#REF!="管理者",#REF!="サービス管理責任者"),0,#REF!)</f>
        <v>#REF!</v>
      </c>
    </row>
    <row r="1706" spans="2:11">
      <c r="B1706" s="75">
        <v>1704</v>
      </c>
      <c r="C1706" s="76" t="e">
        <f t="shared" si="104"/>
        <v>#N/A</v>
      </c>
      <c r="D1706" s="76" t="e">
        <f t="shared" si="105"/>
        <v>#N/A</v>
      </c>
      <c r="E1706" s="77" t="e">
        <f t="shared" si="106"/>
        <v>#N/A</v>
      </c>
      <c r="F1706" s="81"/>
      <c r="H1706" s="57"/>
      <c r="I1706" s="56" t="e">
        <f t="shared" si="107"/>
        <v>#REF!</v>
      </c>
      <c r="J1706" s="56" t="e">
        <f>#REF!</f>
        <v>#REF!</v>
      </c>
      <c r="K1706" s="53" t="e">
        <f>IF(OR(#REF!="管理者",#REF!="サービス管理責任者"),0,#REF!)</f>
        <v>#REF!</v>
      </c>
    </row>
    <row r="1707" spans="2:11">
      <c r="B1707" s="75">
        <v>1705</v>
      </c>
      <c r="C1707" s="76" t="e">
        <f t="shared" si="104"/>
        <v>#N/A</v>
      </c>
      <c r="D1707" s="76" t="e">
        <f t="shared" si="105"/>
        <v>#N/A</v>
      </c>
      <c r="E1707" s="77" t="e">
        <f t="shared" si="106"/>
        <v>#N/A</v>
      </c>
      <c r="F1707" s="81"/>
      <c r="H1707" s="57"/>
      <c r="I1707" s="56" t="e">
        <f t="shared" si="107"/>
        <v>#REF!</v>
      </c>
      <c r="J1707" s="56" t="e">
        <f>#REF!</f>
        <v>#REF!</v>
      </c>
      <c r="K1707" s="53" t="e">
        <f>IF(OR(#REF!="管理者",#REF!="サービス管理責任者"),0,#REF!)</f>
        <v>#REF!</v>
      </c>
    </row>
    <row r="1708" spans="2:11">
      <c r="B1708" s="75">
        <v>1706</v>
      </c>
      <c r="C1708" s="76" t="e">
        <f t="shared" si="104"/>
        <v>#N/A</v>
      </c>
      <c r="D1708" s="76" t="e">
        <f t="shared" si="105"/>
        <v>#N/A</v>
      </c>
      <c r="E1708" s="77" t="e">
        <f t="shared" si="106"/>
        <v>#N/A</v>
      </c>
      <c r="F1708" s="81"/>
      <c r="H1708" s="57"/>
      <c r="I1708" s="56" t="e">
        <f t="shared" si="107"/>
        <v>#REF!</v>
      </c>
      <c r="J1708" s="56" t="e">
        <f>#REF!</f>
        <v>#REF!</v>
      </c>
      <c r="K1708" s="53" t="e">
        <f>IF(OR(#REF!="管理者",#REF!="サービス管理責任者"),0,#REF!)</f>
        <v>#REF!</v>
      </c>
    </row>
    <row r="1709" spans="2:11">
      <c r="B1709" s="75">
        <v>1707</v>
      </c>
      <c r="C1709" s="76" t="e">
        <f t="shared" si="104"/>
        <v>#N/A</v>
      </c>
      <c r="D1709" s="76" t="e">
        <f t="shared" si="105"/>
        <v>#N/A</v>
      </c>
      <c r="E1709" s="77" t="e">
        <f t="shared" si="106"/>
        <v>#N/A</v>
      </c>
      <c r="F1709" s="81"/>
      <c r="H1709" s="57"/>
      <c r="I1709" s="56" t="e">
        <f t="shared" si="107"/>
        <v>#REF!</v>
      </c>
      <c r="J1709" s="56" t="e">
        <f>#REF!</f>
        <v>#REF!</v>
      </c>
      <c r="K1709" s="53" t="e">
        <f>IF(OR(#REF!="管理者",#REF!="サービス管理責任者"),0,#REF!)</f>
        <v>#REF!</v>
      </c>
    </row>
    <row r="1710" spans="2:11">
      <c r="B1710" s="75">
        <v>1708</v>
      </c>
      <c r="C1710" s="76" t="e">
        <f t="shared" si="104"/>
        <v>#N/A</v>
      </c>
      <c r="D1710" s="76" t="e">
        <f t="shared" si="105"/>
        <v>#N/A</v>
      </c>
      <c r="E1710" s="77" t="e">
        <f t="shared" si="106"/>
        <v>#N/A</v>
      </c>
      <c r="F1710" s="81"/>
      <c r="H1710" s="57"/>
      <c r="I1710" s="56" t="e">
        <f t="shared" si="107"/>
        <v>#REF!</v>
      </c>
      <c r="J1710" s="56" t="e">
        <f>#REF!</f>
        <v>#REF!</v>
      </c>
      <c r="K1710" s="53" t="e">
        <f>IF(OR(#REF!="管理者",#REF!="サービス管理責任者"),0,#REF!)</f>
        <v>#REF!</v>
      </c>
    </row>
    <row r="1711" spans="2:11">
      <c r="B1711" s="75">
        <v>1709</v>
      </c>
      <c r="C1711" s="76" t="e">
        <f t="shared" si="104"/>
        <v>#N/A</v>
      </c>
      <c r="D1711" s="76" t="e">
        <f t="shared" si="105"/>
        <v>#N/A</v>
      </c>
      <c r="E1711" s="77" t="e">
        <f t="shared" si="106"/>
        <v>#N/A</v>
      </c>
      <c r="F1711" s="81"/>
      <c r="H1711" s="57"/>
      <c r="I1711" s="56" t="e">
        <f t="shared" si="107"/>
        <v>#REF!</v>
      </c>
      <c r="J1711" s="56" t="e">
        <f>#REF!</f>
        <v>#REF!</v>
      </c>
      <c r="K1711" s="53" t="e">
        <f>IF(OR(#REF!="管理者",#REF!="サービス管理責任者"),0,#REF!)</f>
        <v>#REF!</v>
      </c>
    </row>
    <row r="1712" spans="2:11">
      <c r="B1712" s="75">
        <v>1710</v>
      </c>
      <c r="C1712" s="76" t="e">
        <f t="shared" si="104"/>
        <v>#N/A</v>
      </c>
      <c r="D1712" s="76" t="e">
        <f t="shared" si="105"/>
        <v>#N/A</v>
      </c>
      <c r="E1712" s="77" t="e">
        <f t="shared" si="106"/>
        <v>#N/A</v>
      </c>
      <c r="F1712" s="81"/>
      <c r="H1712" s="57"/>
      <c r="I1712" s="56" t="e">
        <f t="shared" si="107"/>
        <v>#REF!</v>
      </c>
      <c r="J1712" s="56" t="e">
        <f>#REF!</f>
        <v>#REF!</v>
      </c>
      <c r="K1712" s="53" t="e">
        <f>IF(OR(#REF!="管理者",#REF!="サービス管理責任者"),0,#REF!)</f>
        <v>#REF!</v>
      </c>
    </row>
    <row r="1713" spans="2:11">
      <c r="B1713" s="75">
        <v>1711</v>
      </c>
      <c r="C1713" s="76" t="e">
        <f t="shared" si="104"/>
        <v>#N/A</v>
      </c>
      <c r="D1713" s="76" t="e">
        <f t="shared" si="105"/>
        <v>#N/A</v>
      </c>
      <c r="E1713" s="77" t="e">
        <f t="shared" si="106"/>
        <v>#N/A</v>
      </c>
      <c r="F1713" s="81"/>
      <c r="H1713" s="57"/>
      <c r="I1713" s="56" t="e">
        <f t="shared" si="107"/>
        <v>#REF!</v>
      </c>
      <c r="J1713" s="56" t="e">
        <f>#REF!</f>
        <v>#REF!</v>
      </c>
      <c r="K1713" s="53" t="e">
        <f>IF(OR(#REF!="管理者",#REF!="サービス管理責任者"),0,#REF!)</f>
        <v>#REF!</v>
      </c>
    </row>
    <row r="1714" spans="2:11">
      <c r="B1714" s="75">
        <v>1712</v>
      </c>
      <c r="C1714" s="76" t="e">
        <f t="shared" si="104"/>
        <v>#N/A</v>
      </c>
      <c r="D1714" s="76" t="e">
        <f t="shared" si="105"/>
        <v>#N/A</v>
      </c>
      <c r="E1714" s="77" t="e">
        <f t="shared" si="106"/>
        <v>#N/A</v>
      </c>
      <c r="F1714" s="81"/>
      <c r="H1714" s="57"/>
      <c r="I1714" s="56" t="e">
        <f t="shared" si="107"/>
        <v>#REF!</v>
      </c>
      <c r="J1714" s="56" t="e">
        <f>#REF!</f>
        <v>#REF!</v>
      </c>
      <c r="K1714" s="53" t="e">
        <f>IF(OR(#REF!="管理者",#REF!="サービス管理責任者"),0,#REF!)</f>
        <v>#REF!</v>
      </c>
    </row>
    <row r="1715" spans="2:11">
      <c r="B1715" s="75">
        <v>1713</v>
      </c>
      <c r="C1715" s="76" t="e">
        <f t="shared" si="104"/>
        <v>#N/A</v>
      </c>
      <c r="D1715" s="76" t="e">
        <f t="shared" si="105"/>
        <v>#N/A</v>
      </c>
      <c r="E1715" s="77" t="e">
        <f t="shared" si="106"/>
        <v>#N/A</v>
      </c>
      <c r="F1715" s="81"/>
      <c r="H1715" s="57"/>
      <c r="I1715" s="56" t="e">
        <f t="shared" si="107"/>
        <v>#REF!</v>
      </c>
      <c r="J1715" s="56" t="e">
        <f>#REF!</f>
        <v>#REF!</v>
      </c>
      <c r="K1715" s="53" t="e">
        <f>IF(OR(#REF!="管理者",#REF!="サービス管理責任者"),0,#REF!)</f>
        <v>#REF!</v>
      </c>
    </row>
    <row r="1716" spans="2:11">
      <c r="B1716" s="75">
        <v>1714</v>
      </c>
      <c r="C1716" s="76" t="e">
        <f t="shared" si="104"/>
        <v>#N/A</v>
      </c>
      <c r="D1716" s="76" t="e">
        <f t="shared" si="105"/>
        <v>#N/A</v>
      </c>
      <c r="E1716" s="77" t="e">
        <f t="shared" si="106"/>
        <v>#N/A</v>
      </c>
      <c r="F1716" s="81"/>
      <c r="H1716" s="57"/>
      <c r="I1716" s="56" t="e">
        <f t="shared" si="107"/>
        <v>#REF!</v>
      </c>
      <c r="J1716" s="56" t="e">
        <f>#REF!</f>
        <v>#REF!</v>
      </c>
      <c r="K1716" s="53" t="e">
        <f>IF(OR(#REF!="管理者",#REF!="サービス管理責任者"),0,#REF!)</f>
        <v>#REF!</v>
      </c>
    </row>
    <row r="1717" spans="2:11">
      <c r="B1717" s="75">
        <v>1715</v>
      </c>
      <c r="C1717" s="76" t="e">
        <f t="shared" si="104"/>
        <v>#N/A</v>
      </c>
      <c r="D1717" s="76" t="e">
        <f t="shared" si="105"/>
        <v>#N/A</v>
      </c>
      <c r="E1717" s="77" t="e">
        <f t="shared" si="106"/>
        <v>#N/A</v>
      </c>
      <c r="F1717" s="81"/>
      <c r="H1717" s="57"/>
      <c r="I1717" s="56" t="e">
        <f t="shared" si="107"/>
        <v>#REF!</v>
      </c>
      <c r="J1717" s="56" t="e">
        <f>#REF!</f>
        <v>#REF!</v>
      </c>
      <c r="K1717" s="53" t="e">
        <f>IF(OR(#REF!="管理者",#REF!="サービス管理責任者"),0,#REF!)</f>
        <v>#REF!</v>
      </c>
    </row>
    <row r="1718" spans="2:11">
      <c r="B1718" s="75">
        <v>1716</v>
      </c>
      <c r="C1718" s="76" t="e">
        <f t="shared" si="104"/>
        <v>#N/A</v>
      </c>
      <c r="D1718" s="76" t="e">
        <f t="shared" si="105"/>
        <v>#N/A</v>
      </c>
      <c r="E1718" s="77" t="e">
        <f t="shared" si="106"/>
        <v>#N/A</v>
      </c>
      <c r="F1718" s="81"/>
      <c r="H1718" s="57"/>
      <c r="I1718" s="56" t="e">
        <f t="shared" si="107"/>
        <v>#REF!</v>
      </c>
      <c r="J1718" s="56" t="e">
        <f>#REF!</f>
        <v>#REF!</v>
      </c>
      <c r="K1718" s="53" t="e">
        <f>IF(OR(#REF!="管理者",#REF!="サービス管理責任者"),0,#REF!)</f>
        <v>#REF!</v>
      </c>
    </row>
    <row r="1719" spans="2:11">
      <c r="B1719" s="75">
        <v>1717</v>
      </c>
      <c r="C1719" s="76" t="e">
        <f t="shared" si="104"/>
        <v>#N/A</v>
      </c>
      <c r="D1719" s="76" t="e">
        <f t="shared" si="105"/>
        <v>#N/A</v>
      </c>
      <c r="E1719" s="77" t="e">
        <f t="shared" si="106"/>
        <v>#N/A</v>
      </c>
      <c r="F1719" s="81"/>
      <c r="H1719" s="57"/>
      <c r="I1719" s="56" t="e">
        <f t="shared" si="107"/>
        <v>#REF!</v>
      </c>
      <c r="J1719" s="56" t="e">
        <f>#REF!</f>
        <v>#REF!</v>
      </c>
      <c r="K1719" s="53" t="e">
        <f>IF(OR(#REF!="管理者",#REF!="サービス管理責任者"),0,#REF!)</f>
        <v>#REF!</v>
      </c>
    </row>
    <row r="1720" spans="2:11">
      <c r="B1720" s="75">
        <v>1718</v>
      </c>
      <c r="C1720" s="76" t="e">
        <f t="shared" si="104"/>
        <v>#N/A</v>
      </c>
      <c r="D1720" s="76" t="e">
        <f t="shared" si="105"/>
        <v>#N/A</v>
      </c>
      <c r="E1720" s="77" t="e">
        <f t="shared" si="106"/>
        <v>#N/A</v>
      </c>
      <c r="F1720" s="81"/>
      <c r="H1720" s="57"/>
      <c r="I1720" s="56" t="e">
        <f t="shared" si="107"/>
        <v>#REF!</v>
      </c>
      <c r="J1720" s="56" t="e">
        <f>#REF!</f>
        <v>#REF!</v>
      </c>
      <c r="K1720" s="53" t="e">
        <f>IF(OR(#REF!="管理者",#REF!="サービス管理責任者"),0,#REF!)</f>
        <v>#REF!</v>
      </c>
    </row>
    <row r="1721" spans="2:11">
      <c r="B1721" s="75">
        <v>1719</v>
      </c>
      <c r="C1721" s="76" t="e">
        <f t="shared" si="104"/>
        <v>#N/A</v>
      </c>
      <c r="D1721" s="76" t="e">
        <f t="shared" si="105"/>
        <v>#N/A</v>
      </c>
      <c r="E1721" s="77" t="e">
        <f t="shared" si="106"/>
        <v>#N/A</v>
      </c>
      <c r="F1721" s="81"/>
      <c r="H1721" s="57"/>
      <c r="I1721" s="56" t="e">
        <f t="shared" si="107"/>
        <v>#REF!</v>
      </c>
      <c r="J1721" s="56" t="e">
        <f>#REF!</f>
        <v>#REF!</v>
      </c>
      <c r="K1721" s="53" t="e">
        <f>IF(OR(#REF!="管理者",#REF!="サービス管理責任者"),0,#REF!)</f>
        <v>#REF!</v>
      </c>
    </row>
    <row r="1722" spans="2:11">
      <c r="B1722" s="75">
        <v>1720</v>
      </c>
      <c r="C1722" s="76" t="e">
        <f t="shared" si="104"/>
        <v>#N/A</v>
      </c>
      <c r="D1722" s="76" t="e">
        <f t="shared" si="105"/>
        <v>#N/A</v>
      </c>
      <c r="E1722" s="77" t="e">
        <f t="shared" si="106"/>
        <v>#N/A</v>
      </c>
      <c r="F1722" s="81"/>
      <c r="H1722" s="57"/>
      <c r="I1722" s="56" t="e">
        <f t="shared" si="107"/>
        <v>#REF!</v>
      </c>
      <c r="J1722" s="56" t="e">
        <f>#REF!</f>
        <v>#REF!</v>
      </c>
      <c r="K1722" s="53" t="e">
        <f>IF(OR(#REF!="管理者",#REF!="サービス管理責任者"),0,#REF!)</f>
        <v>#REF!</v>
      </c>
    </row>
    <row r="1723" spans="2:11">
      <c r="B1723" s="75">
        <v>1721</v>
      </c>
      <c r="C1723" s="76" t="e">
        <f t="shared" si="104"/>
        <v>#N/A</v>
      </c>
      <c r="D1723" s="76" t="e">
        <f t="shared" si="105"/>
        <v>#N/A</v>
      </c>
      <c r="E1723" s="77" t="e">
        <f t="shared" si="106"/>
        <v>#N/A</v>
      </c>
      <c r="F1723" s="81"/>
      <c r="H1723" s="57"/>
      <c r="I1723" s="56" t="e">
        <f t="shared" si="107"/>
        <v>#REF!</v>
      </c>
      <c r="J1723" s="56" t="e">
        <f>#REF!</f>
        <v>#REF!</v>
      </c>
      <c r="K1723" s="53" t="e">
        <f>IF(OR(#REF!="管理者",#REF!="サービス管理責任者"),0,#REF!)</f>
        <v>#REF!</v>
      </c>
    </row>
    <row r="1724" spans="2:11">
      <c r="B1724" s="75">
        <v>1722</v>
      </c>
      <c r="C1724" s="76" t="e">
        <f t="shared" si="104"/>
        <v>#N/A</v>
      </c>
      <c r="D1724" s="76" t="e">
        <f t="shared" si="105"/>
        <v>#N/A</v>
      </c>
      <c r="E1724" s="77" t="e">
        <f t="shared" si="106"/>
        <v>#N/A</v>
      </c>
      <c r="F1724" s="81"/>
      <c r="H1724" s="57"/>
      <c r="I1724" s="56" t="e">
        <f t="shared" si="107"/>
        <v>#REF!</v>
      </c>
      <c r="J1724" s="56" t="e">
        <f>#REF!</f>
        <v>#REF!</v>
      </c>
      <c r="K1724" s="53" t="e">
        <f>IF(OR(#REF!="管理者",#REF!="サービス管理責任者"),0,#REF!)</f>
        <v>#REF!</v>
      </c>
    </row>
    <row r="1725" spans="2:11">
      <c r="B1725" s="75">
        <v>1723</v>
      </c>
      <c r="C1725" s="76" t="e">
        <f t="shared" si="104"/>
        <v>#N/A</v>
      </c>
      <c r="D1725" s="76" t="e">
        <f t="shared" si="105"/>
        <v>#N/A</v>
      </c>
      <c r="E1725" s="77" t="e">
        <f t="shared" si="106"/>
        <v>#N/A</v>
      </c>
      <c r="F1725" s="81"/>
      <c r="H1725" s="57"/>
      <c r="I1725" s="56" t="e">
        <f t="shared" si="107"/>
        <v>#REF!</v>
      </c>
      <c r="J1725" s="56" t="e">
        <f>#REF!</f>
        <v>#REF!</v>
      </c>
      <c r="K1725" s="53" t="e">
        <f>IF(OR(#REF!="管理者",#REF!="サービス管理責任者"),0,#REF!)</f>
        <v>#REF!</v>
      </c>
    </row>
    <row r="1726" spans="2:11">
      <c r="B1726" s="75">
        <v>1724</v>
      </c>
      <c r="C1726" s="76" t="e">
        <f t="shared" si="104"/>
        <v>#N/A</v>
      </c>
      <c r="D1726" s="76" t="e">
        <f t="shared" si="105"/>
        <v>#N/A</v>
      </c>
      <c r="E1726" s="77" t="e">
        <f t="shared" si="106"/>
        <v>#N/A</v>
      </c>
      <c r="F1726" s="81"/>
      <c r="H1726" s="57"/>
      <c r="I1726" s="56" t="e">
        <f t="shared" si="107"/>
        <v>#REF!</v>
      </c>
      <c r="J1726" s="56" t="e">
        <f>#REF!</f>
        <v>#REF!</v>
      </c>
      <c r="K1726" s="53" t="e">
        <f>IF(OR(#REF!="管理者",#REF!="サービス管理責任者"),0,#REF!)</f>
        <v>#REF!</v>
      </c>
    </row>
    <row r="1727" spans="2:11">
      <c r="B1727" s="75">
        <v>1725</v>
      </c>
      <c r="C1727" s="76" t="e">
        <f t="shared" si="104"/>
        <v>#N/A</v>
      </c>
      <c r="D1727" s="76" t="e">
        <f t="shared" si="105"/>
        <v>#N/A</v>
      </c>
      <c r="E1727" s="77" t="e">
        <f t="shared" si="106"/>
        <v>#N/A</v>
      </c>
      <c r="F1727" s="81"/>
      <c r="H1727" s="57"/>
      <c r="I1727" s="56" t="e">
        <f t="shared" si="107"/>
        <v>#REF!</v>
      </c>
      <c r="J1727" s="56" t="e">
        <f>#REF!</f>
        <v>#REF!</v>
      </c>
      <c r="K1727" s="53" t="e">
        <f>IF(OR(#REF!="管理者",#REF!="サービス管理責任者"),0,#REF!)</f>
        <v>#REF!</v>
      </c>
    </row>
    <row r="1728" spans="2:11">
      <c r="B1728" s="75">
        <v>1726</v>
      </c>
      <c r="C1728" s="76" t="e">
        <f t="shared" si="104"/>
        <v>#N/A</v>
      </c>
      <c r="D1728" s="76" t="e">
        <f t="shared" si="105"/>
        <v>#N/A</v>
      </c>
      <c r="E1728" s="77" t="e">
        <f t="shared" si="106"/>
        <v>#N/A</v>
      </c>
      <c r="F1728" s="81"/>
      <c r="H1728" s="57"/>
      <c r="I1728" s="56" t="e">
        <f t="shared" si="107"/>
        <v>#REF!</v>
      </c>
      <c r="J1728" s="56" t="e">
        <f>#REF!</f>
        <v>#REF!</v>
      </c>
      <c r="K1728" s="53" t="e">
        <f>IF(OR(#REF!="管理者",#REF!="サービス管理責任者"),0,#REF!)</f>
        <v>#REF!</v>
      </c>
    </row>
    <row r="1729" spans="2:11">
      <c r="B1729" s="75">
        <v>1727</v>
      </c>
      <c r="C1729" s="76" t="e">
        <f t="shared" si="104"/>
        <v>#N/A</v>
      </c>
      <c r="D1729" s="76" t="e">
        <f t="shared" si="105"/>
        <v>#N/A</v>
      </c>
      <c r="E1729" s="77" t="e">
        <f t="shared" si="106"/>
        <v>#N/A</v>
      </c>
      <c r="F1729" s="81"/>
      <c r="H1729" s="57"/>
      <c r="I1729" s="56" t="e">
        <f t="shared" si="107"/>
        <v>#REF!</v>
      </c>
      <c r="J1729" s="56" t="e">
        <f>#REF!</f>
        <v>#REF!</v>
      </c>
      <c r="K1729" s="53" t="e">
        <f>IF(OR(#REF!="管理者",#REF!="サービス管理責任者"),0,#REF!)</f>
        <v>#REF!</v>
      </c>
    </row>
    <row r="1730" spans="2:11">
      <c r="B1730" s="75">
        <v>1728</v>
      </c>
      <c r="C1730" s="76" t="e">
        <f t="shared" si="104"/>
        <v>#N/A</v>
      </c>
      <c r="D1730" s="76" t="e">
        <f t="shared" si="105"/>
        <v>#N/A</v>
      </c>
      <c r="E1730" s="77" t="e">
        <f t="shared" si="106"/>
        <v>#N/A</v>
      </c>
      <c r="F1730" s="81"/>
      <c r="H1730" s="57"/>
      <c r="I1730" s="56" t="e">
        <f t="shared" si="107"/>
        <v>#REF!</v>
      </c>
      <c r="J1730" s="56" t="e">
        <f>#REF!</f>
        <v>#REF!</v>
      </c>
      <c r="K1730" s="53" t="e">
        <f>IF(OR(#REF!="管理者",#REF!="サービス管理責任者"),0,#REF!)</f>
        <v>#REF!</v>
      </c>
    </row>
    <row r="1731" spans="2:11">
      <c r="B1731" s="75">
        <v>1729</v>
      </c>
      <c r="C1731" s="76" t="e">
        <f t="shared" ref="C1731:C1794" si="108">VLOOKUP(B1731,$I:$K,2,FALSE)</f>
        <v>#N/A</v>
      </c>
      <c r="D1731" s="76" t="e">
        <f t="shared" ref="D1731:D1794" si="109">VLOOKUP(B1731,$I:$K,3,FALSE)</f>
        <v>#N/A</v>
      </c>
      <c r="E1731" s="77" t="e">
        <f t="shared" si="106"/>
        <v>#N/A</v>
      </c>
      <c r="F1731" s="81"/>
      <c r="H1731" s="57"/>
      <c r="I1731" s="56" t="e">
        <f t="shared" si="107"/>
        <v>#REF!</v>
      </c>
      <c r="J1731" s="56" t="e">
        <f>#REF!</f>
        <v>#REF!</v>
      </c>
      <c r="K1731" s="53" t="e">
        <f>IF(OR(#REF!="管理者",#REF!="サービス管理責任者"),0,#REF!)</f>
        <v>#REF!</v>
      </c>
    </row>
    <row r="1732" spans="2:11">
      <c r="B1732" s="75">
        <v>1730</v>
      </c>
      <c r="C1732" s="76" t="e">
        <f t="shared" si="108"/>
        <v>#N/A</v>
      </c>
      <c r="D1732" s="76" t="e">
        <f t="shared" si="109"/>
        <v>#N/A</v>
      </c>
      <c r="E1732" s="77" t="e">
        <f t="shared" ref="E1732:E1795" si="110">SUMIF($C:$C,C1732,$D:$D)</f>
        <v>#N/A</v>
      </c>
      <c r="F1732" s="81"/>
      <c r="H1732" s="57"/>
      <c r="I1732" s="56" t="e">
        <f t="shared" si="107"/>
        <v>#REF!</v>
      </c>
      <c r="J1732" s="56" t="e">
        <f>#REF!</f>
        <v>#REF!</v>
      </c>
      <c r="K1732" s="53" t="e">
        <f>IF(OR(#REF!="管理者",#REF!="サービス管理責任者"),0,#REF!)</f>
        <v>#REF!</v>
      </c>
    </row>
    <row r="1733" spans="2:11">
      <c r="B1733" s="75">
        <v>1731</v>
      </c>
      <c r="C1733" s="76" t="e">
        <f t="shared" si="108"/>
        <v>#N/A</v>
      </c>
      <c r="D1733" s="76" t="e">
        <f t="shared" si="109"/>
        <v>#N/A</v>
      </c>
      <c r="E1733" s="77" t="e">
        <f t="shared" si="110"/>
        <v>#N/A</v>
      </c>
      <c r="F1733" s="81"/>
      <c r="H1733" s="57"/>
      <c r="I1733" s="56" t="e">
        <f t="shared" ref="I1733:I1796" si="111">IF(J1733=0,I1732,I1732+1)</f>
        <v>#REF!</v>
      </c>
      <c r="J1733" s="56" t="e">
        <f>#REF!</f>
        <v>#REF!</v>
      </c>
      <c r="K1733" s="53" t="e">
        <f>IF(OR(#REF!="管理者",#REF!="サービス管理責任者"),0,#REF!)</f>
        <v>#REF!</v>
      </c>
    </row>
    <row r="1734" spans="2:11">
      <c r="B1734" s="75">
        <v>1732</v>
      </c>
      <c r="C1734" s="76" t="e">
        <f t="shared" si="108"/>
        <v>#N/A</v>
      </c>
      <c r="D1734" s="76" t="e">
        <f t="shared" si="109"/>
        <v>#N/A</v>
      </c>
      <c r="E1734" s="77" t="e">
        <f t="shared" si="110"/>
        <v>#N/A</v>
      </c>
      <c r="F1734" s="81"/>
      <c r="H1734" s="57"/>
      <c r="I1734" s="56" t="e">
        <f t="shared" si="111"/>
        <v>#REF!</v>
      </c>
      <c r="J1734" s="56" t="e">
        <f>#REF!</f>
        <v>#REF!</v>
      </c>
      <c r="K1734" s="53" t="e">
        <f>IF(OR(#REF!="管理者",#REF!="サービス管理責任者"),0,#REF!)</f>
        <v>#REF!</v>
      </c>
    </row>
    <row r="1735" spans="2:11">
      <c r="B1735" s="75">
        <v>1733</v>
      </c>
      <c r="C1735" s="76" t="e">
        <f t="shared" si="108"/>
        <v>#N/A</v>
      </c>
      <c r="D1735" s="76" t="e">
        <f t="shared" si="109"/>
        <v>#N/A</v>
      </c>
      <c r="E1735" s="77" t="e">
        <f t="shared" si="110"/>
        <v>#N/A</v>
      </c>
      <c r="F1735" s="81"/>
      <c r="H1735" s="57"/>
      <c r="I1735" s="56" t="e">
        <f t="shared" si="111"/>
        <v>#REF!</v>
      </c>
      <c r="J1735" s="56" t="e">
        <f>#REF!</f>
        <v>#REF!</v>
      </c>
      <c r="K1735" s="53" t="e">
        <f>IF(OR(#REF!="管理者",#REF!="サービス管理責任者"),0,#REF!)</f>
        <v>#REF!</v>
      </c>
    </row>
    <row r="1736" spans="2:11">
      <c r="B1736" s="75">
        <v>1734</v>
      </c>
      <c r="C1736" s="76" t="e">
        <f t="shared" si="108"/>
        <v>#N/A</v>
      </c>
      <c r="D1736" s="76" t="e">
        <f t="shared" si="109"/>
        <v>#N/A</v>
      </c>
      <c r="E1736" s="77" t="e">
        <f t="shared" si="110"/>
        <v>#N/A</v>
      </c>
      <c r="F1736" s="81"/>
      <c r="H1736" s="57"/>
      <c r="I1736" s="56" t="e">
        <f t="shared" si="111"/>
        <v>#REF!</v>
      </c>
      <c r="J1736" s="56" t="e">
        <f>#REF!</f>
        <v>#REF!</v>
      </c>
      <c r="K1736" s="53" t="e">
        <f>IF(OR(#REF!="管理者",#REF!="サービス管理責任者"),0,#REF!)</f>
        <v>#REF!</v>
      </c>
    </row>
    <row r="1737" spans="2:11">
      <c r="B1737" s="75">
        <v>1735</v>
      </c>
      <c r="C1737" s="76" t="e">
        <f t="shared" si="108"/>
        <v>#N/A</v>
      </c>
      <c r="D1737" s="76" t="e">
        <f t="shared" si="109"/>
        <v>#N/A</v>
      </c>
      <c r="E1737" s="77" t="e">
        <f t="shared" si="110"/>
        <v>#N/A</v>
      </c>
      <c r="F1737" s="81"/>
      <c r="H1737" s="57"/>
      <c r="I1737" s="56" t="e">
        <f t="shared" si="111"/>
        <v>#REF!</v>
      </c>
      <c r="J1737" s="56" t="e">
        <f>#REF!</f>
        <v>#REF!</v>
      </c>
      <c r="K1737" s="53" t="e">
        <f>IF(OR(#REF!="管理者",#REF!="サービス管理責任者"),0,#REF!)</f>
        <v>#REF!</v>
      </c>
    </row>
    <row r="1738" spans="2:11">
      <c r="B1738" s="75">
        <v>1736</v>
      </c>
      <c r="C1738" s="76" t="e">
        <f t="shared" si="108"/>
        <v>#N/A</v>
      </c>
      <c r="D1738" s="76" t="e">
        <f t="shared" si="109"/>
        <v>#N/A</v>
      </c>
      <c r="E1738" s="77" t="e">
        <f t="shared" si="110"/>
        <v>#N/A</v>
      </c>
      <c r="F1738" s="81"/>
      <c r="H1738" s="57"/>
      <c r="I1738" s="56" t="e">
        <f t="shared" si="111"/>
        <v>#REF!</v>
      </c>
      <c r="J1738" s="56" t="e">
        <f>#REF!</f>
        <v>#REF!</v>
      </c>
      <c r="K1738" s="53" t="e">
        <f>IF(OR(#REF!="管理者",#REF!="サービス管理責任者"),0,#REF!)</f>
        <v>#REF!</v>
      </c>
    </row>
    <row r="1739" spans="2:11">
      <c r="B1739" s="75">
        <v>1737</v>
      </c>
      <c r="C1739" s="76" t="e">
        <f t="shared" si="108"/>
        <v>#N/A</v>
      </c>
      <c r="D1739" s="76" t="e">
        <f t="shared" si="109"/>
        <v>#N/A</v>
      </c>
      <c r="E1739" s="77" t="e">
        <f t="shared" si="110"/>
        <v>#N/A</v>
      </c>
      <c r="F1739" s="81"/>
      <c r="H1739" s="57"/>
      <c r="I1739" s="56" t="e">
        <f t="shared" si="111"/>
        <v>#REF!</v>
      </c>
      <c r="J1739" s="56" t="e">
        <f>#REF!</f>
        <v>#REF!</v>
      </c>
      <c r="K1739" s="53" t="e">
        <f>IF(OR(#REF!="管理者",#REF!="サービス管理責任者"),0,#REF!)</f>
        <v>#REF!</v>
      </c>
    </row>
    <row r="1740" spans="2:11">
      <c r="B1740" s="75">
        <v>1738</v>
      </c>
      <c r="C1740" s="76" t="e">
        <f t="shared" si="108"/>
        <v>#N/A</v>
      </c>
      <c r="D1740" s="76" t="e">
        <f t="shared" si="109"/>
        <v>#N/A</v>
      </c>
      <c r="E1740" s="77" t="e">
        <f t="shared" si="110"/>
        <v>#N/A</v>
      </c>
      <c r="F1740" s="81"/>
      <c r="H1740" s="57"/>
      <c r="I1740" s="56" t="e">
        <f t="shared" si="111"/>
        <v>#REF!</v>
      </c>
      <c r="J1740" s="56" t="e">
        <f>#REF!</f>
        <v>#REF!</v>
      </c>
      <c r="K1740" s="53" t="e">
        <f>IF(OR(#REF!="管理者",#REF!="サービス管理責任者"),0,#REF!)</f>
        <v>#REF!</v>
      </c>
    </row>
    <row r="1741" spans="2:11">
      <c r="B1741" s="75">
        <v>1739</v>
      </c>
      <c r="C1741" s="76" t="e">
        <f t="shared" si="108"/>
        <v>#N/A</v>
      </c>
      <c r="D1741" s="76" t="e">
        <f t="shared" si="109"/>
        <v>#N/A</v>
      </c>
      <c r="E1741" s="77" t="e">
        <f t="shared" si="110"/>
        <v>#N/A</v>
      </c>
      <c r="F1741" s="81"/>
      <c r="H1741" s="57"/>
      <c r="I1741" s="56" t="e">
        <f t="shared" si="111"/>
        <v>#REF!</v>
      </c>
      <c r="J1741" s="56" t="e">
        <f>#REF!</f>
        <v>#REF!</v>
      </c>
      <c r="K1741" s="53" t="e">
        <f>IF(OR(#REF!="管理者",#REF!="サービス管理責任者"),0,#REF!)</f>
        <v>#REF!</v>
      </c>
    </row>
    <row r="1742" spans="2:11">
      <c r="B1742" s="75">
        <v>1740</v>
      </c>
      <c r="C1742" s="76" t="e">
        <f t="shared" si="108"/>
        <v>#N/A</v>
      </c>
      <c r="D1742" s="76" t="e">
        <f t="shared" si="109"/>
        <v>#N/A</v>
      </c>
      <c r="E1742" s="77" t="e">
        <f t="shared" si="110"/>
        <v>#N/A</v>
      </c>
      <c r="F1742" s="81"/>
      <c r="H1742" s="57"/>
      <c r="I1742" s="56" t="e">
        <f t="shared" si="111"/>
        <v>#REF!</v>
      </c>
      <c r="J1742" s="56" t="e">
        <f>#REF!</f>
        <v>#REF!</v>
      </c>
      <c r="K1742" s="53" t="e">
        <f>IF(OR(#REF!="管理者",#REF!="サービス管理責任者"),0,#REF!)</f>
        <v>#REF!</v>
      </c>
    </row>
    <row r="1743" spans="2:11">
      <c r="B1743" s="75">
        <v>1741</v>
      </c>
      <c r="C1743" s="76" t="e">
        <f t="shared" si="108"/>
        <v>#N/A</v>
      </c>
      <c r="D1743" s="76" t="e">
        <f t="shared" si="109"/>
        <v>#N/A</v>
      </c>
      <c r="E1743" s="77" t="e">
        <f t="shared" si="110"/>
        <v>#N/A</v>
      </c>
      <c r="F1743" s="81"/>
      <c r="H1743" s="57"/>
      <c r="I1743" s="56" t="e">
        <f t="shared" si="111"/>
        <v>#REF!</v>
      </c>
      <c r="J1743" s="56" t="e">
        <f>#REF!</f>
        <v>#REF!</v>
      </c>
      <c r="K1743" s="53" t="e">
        <f>IF(OR(#REF!="管理者",#REF!="サービス管理責任者"),0,#REF!)</f>
        <v>#REF!</v>
      </c>
    </row>
    <row r="1744" spans="2:11">
      <c r="B1744" s="75">
        <v>1742</v>
      </c>
      <c r="C1744" s="76" t="e">
        <f t="shared" si="108"/>
        <v>#N/A</v>
      </c>
      <c r="D1744" s="76" t="e">
        <f t="shared" si="109"/>
        <v>#N/A</v>
      </c>
      <c r="E1744" s="77" t="e">
        <f t="shared" si="110"/>
        <v>#N/A</v>
      </c>
      <c r="F1744" s="81"/>
      <c r="H1744" s="57"/>
      <c r="I1744" s="56" t="e">
        <f t="shared" si="111"/>
        <v>#REF!</v>
      </c>
      <c r="J1744" s="56" t="e">
        <f>#REF!</f>
        <v>#REF!</v>
      </c>
      <c r="K1744" s="53" t="e">
        <f>IF(OR(#REF!="管理者",#REF!="サービス管理責任者"),0,#REF!)</f>
        <v>#REF!</v>
      </c>
    </row>
    <row r="1745" spans="2:11">
      <c r="B1745" s="75">
        <v>1743</v>
      </c>
      <c r="C1745" s="76" t="e">
        <f t="shared" si="108"/>
        <v>#N/A</v>
      </c>
      <c r="D1745" s="76" t="e">
        <f t="shared" si="109"/>
        <v>#N/A</v>
      </c>
      <c r="E1745" s="77" t="e">
        <f t="shared" si="110"/>
        <v>#N/A</v>
      </c>
      <c r="F1745" s="81"/>
      <c r="H1745" s="57"/>
      <c r="I1745" s="56" t="e">
        <f t="shared" si="111"/>
        <v>#REF!</v>
      </c>
      <c r="J1745" s="56" t="e">
        <f>#REF!</f>
        <v>#REF!</v>
      </c>
      <c r="K1745" s="53" t="e">
        <f>IF(OR(#REF!="管理者",#REF!="サービス管理責任者"),0,#REF!)</f>
        <v>#REF!</v>
      </c>
    </row>
    <row r="1746" spans="2:11">
      <c r="B1746" s="75">
        <v>1744</v>
      </c>
      <c r="C1746" s="76" t="e">
        <f t="shared" si="108"/>
        <v>#N/A</v>
      </c>
      <c r="D1746" s="76" t="e">
        <f t="shared" si="109"/>
        <v>#N/A</v>
      </c>
      <c r="E1746" s="77" t="e">
        <f t="shared" si="110"/>
        <v>#N/A</v>
      </c>
      <c r="F1746" s="81"/>
      <c r="H1746" s="57"/>
      <c r="I1746" s="56" t="e">
        <f t="shared" si="111"/>
        <v>#REF!</v>
      </c>
      <c r="J1746" s="56" t="e">
        <f>#REF!</f>
        <v>#REF!</v>
      </c>
      <c r="K1746" s="53" t="e">
        <f>IF(OR(#REF!="管理者",#REF!="サービス管理責任者"),0,#REF!)</f>
        <v>#REF!</v>
      </c>
    </row>
    <row r="1747" spans="2:11">
      <c r="B1747" s="75">
        <v>1745</v>
      </c>
      <c r="C1747" s="76" t="e">
        <f t="shared" si="108"/>
        <v>#N/A</v>
      </c>
      <c r="D1747" s="76" t="e">
        <f t="shared" si="109"/>
        <v>#N/A</v>
      </c>
      <c r="E1747" s="77" t="e">
        <f t="shared" si="110"/>
        <v>#N/A</v>
      </c>
      <c r="F1747" s="81"/>
      <c r="H1747" s="57"/>
      <c r="I1747" s="56" t="e">
        <f t="shared" si="111"/>
        <v>#REF!</v>
      </c>
      <c r="J1747" s="56" t="e">
        <f>#REF!</f>
        <v>#REF!</v>
      </c>
      <c r="K1747" s="53" t="e">
        <f>IF(OR(#REF!="管理者",#REF!="サービス管理責任者"),0,#REF!)</f>
        <v>#REF!</v>
      </c>
    </row>
    <row r="1748" spans="2:11">
      <c r="B1748" s="75">
        <v>1746</v>
      </c>
      <c r="C1748" s="76" t="e">
        <f t="shared" si="108"/>
        <v>#N/A</v>
      </c>
      <c r="D1748" s="76" t="e">
        <f t="shared" si="109"/>
        <v>#N/A</v>
      </c>
      <c r="E1748" s="77" t="e">
        <f t="shared" si="110"/>
        <v>#N/A</v>
      </c>
      <c r="F1748" s="81"/>
      <c r="H1748" s="57"/>
      <c r="I1748" s="56" t="e">
        <f t="shared" si="111"/>
        <v>#REF!</v>
      </c>
      <c r="J1748" s="56" t="e">
        <f>#REF!</f>
        <v>#REF!</v>
      </c>
      <c r="K1748" s="53" t="e">
        <f>IF(OR(#REF!="管理者",#REF!="サービス管理責任者"),0,#REF!)</f>
        <v>#REF!</v>
      </c>
    </row>
    <row r="1749" spans="2:11">
      <c r="B1749" s="75">
        <v>1747</v>
      </c>
      <c r="C1749" s="76" t="e">
        <f t="shared" si="108"/>
        <v>#N/A</v>
      </c>
      <c r="D1749" s="76" t="e">
        <f t="shared" si="109"/>
        <v>#N/A</v>
      </c>
      <c r="E1749" s="77" t="e">
        <f t="shared" si="110"/>
        <v>#N/A</v>
      </c>
      <c r="F1749" s="81"/>
      <c r="H1749" s="57"/>
      <c r="I1749" s="56" t="e">
        <f t="shared" si="111"/>
        <v>#REF!</v>
      </c>
      <c r="J1749" s="56" t="e">
        <f>#REF!</f>
        <v>#REF!</v>
      </c>
      <c r="K1749" s="53" t="e">
        <f>IF(OR(#REF!="管理者",#REF!="サービス管理責任者"),0,#REF!)</f>
        <v>#REF!</v>
      </c>
    </row>
    <row r="1750" spans="2:11">
      <c r="B1750" s="75">
        <v>1748</v>
      </c>
      <c r="C1750" s="76" t="e">
        <f t="shared" si="108"/>
        <v>#N/A</v>
      </c>
      <c r="D1750" s="76" t="e">
        <f t="shared" si="109"/>
        <v>#N/A</v>
      </c>
      <c r="E1750" s="77" t="e">
        <f t="shared" si="110"/>
        <v>#N/A</v>
      </c>
      <c r="F1750" s="81"/>
      <c r="H1750" s="57"/>
      <c r="I1750" s="56" t="e">
        <f t="shared" si="111"/>
        <v>#REF!</v>
      </c>
      <c r="J1750" s="56" t="e">
        <f>#REF!</f>
        <v>#REF!</v>
      </c>
      <c r="K1750" s="53" t="e">
        <f>IF(OR(#REF!="管理者",#REF!="サービス管理責任者"),0,#REF!)</f>
        <v>#REF!</v>
      </c>
    </row>
    <row r="1751" spans="2:11">
      <c r="B1751" s="75">
        <v>1749</v>
      </c>
      <c r="C1751" s="76" t="e">
        <f t="shared" si="108"/>
        <v>#N/A</v>
      </c>
      <c r="D1751" s="76" t="e">
        <f t="shared" si="109"/>
        <v>#N/A</v>
      </c>
      <c r="E1751" s="77" t="e">
        <f t="shared" si="110"/>
        <v>#N/A</v>
      </c>
      <c r="F1751" s="81"/>
      <c r="H1751" s="57"/>
      <c r="I1751" s="56" t="e">
        <f t="shared" si="111"/>
        <v>#REF!</v>
      </c>
      <c r="J1751" s="56" t="e">
        <f>#REF!</f>
        <v>#REF!</v>
      </c>
      <c r="K1751" s="53" t="e">
        <f>IF(OR(#REF!="管理者",#REF!="サービス管理責任者"),0,#REF!)</f>
        <v>#REF!</v>
      </c>
    </row>
    <row r="1752" spans="2:11">
      <c r="B1752" s="75">
        <v>1750</v>
      </c>
      <c r="C1752" s="76" t="e">
        <f t="shared" si="108"/>
        <v>#N/A</v>
      </c>
      <c r="D1752" s="76" t="e">
        <f t="shared" si="109"/>
        <v>#N/A</v>
      </c>
      <c r="E1752" s="77" t="e">
        <f t="shared" si="110"/>
        <v>#N/A</v>
      </c>
      <c r="F1752" s="81"/>
      <c r="H1752" s="57"/>
      <c r="I1752" s="56" t="e">
        <f t="shared" si="111"/>
        <v>#REF!</v>
      </c>
      <c r="J1752" s="56" t="e">
        <f>#REF!</f>
        <v>#REF!</v>
      </c>
      <c r="K1752" s="53" t="e">
        <f>IF(OR(#REF!="管理者",#REF!="サービス管理責任者"),0,#REF!)</f>
        <v>#REF!</v>
      </c>
    </row>
    <row r="1753" spans="2:11">
      <c r="B1753" s="75">
        <v>1751</v>
      </c>
      <c r="C1753" s="76" t="e">
        <f t="shared" si="108"/>
        <v>#N/A</v>
      </c>
      <c r="D1753" s="76" t="e">
        <f t="shared" si="109"/>
        <v>#N/A</v>
      </c>
      <c r="E1753" s="77" t="e">
        <f t="shared" si="110"/>
        <v>#N/A</v>
      </c>
      <c r="F1753" s="81"/>
      <c r="H1753" s="57"/>
      <c r="I1753" s="56" t="e">
        <f t="shared" si="111"/>
        <v>#REF!</v>
      </c>
      <c r="J1753" s="56" t="e">
        <f>#REF!</f>
        <v>#REF!</v>
      </c>
      <c r="K1753" s="53" t="e">
        <f>IF(OR(#REF!="管理者",#REF!="サービス管理責任者"),0,#REF!)</f>
        <v>#REF!</v>
      </c>
    </row>
    <row r="1754" spans="2:11">
      <c r="B1754" s="75">
        <v>1752</v>
      </c>
      <c r="C1754" s="76" t="e">
        <f t="shared" si="108"/>
        <v>#N/A</v>
      </c>
      <c r="D1754" s="76" t="e">
        <f t="shared" si="109"/>
        <v>#N/A</v>
      </c>
      <c r="E1754" s="77" t="e">
        <f t="shared" si="110"/>
        <v>#N/A</v>
      </c>
      <c r="F1754" s="81"/>
      <c r="H1754" s="57"/>
      <c r="I1754" s="56" t="e">
        <f t="shared" si="111"/>
        <v>#REF!</v>
      </c>
      <c r="J1754" s="56" t="e">
        <f>#REF!</f>
        <v>#REF!</v>
      </c>
      <c r="K1754" s="53" t="e">
        <f>IF(OR(#REF!="管理者",#REF!="サービス管理責任者"),0,#REF!)</f>
        <v>#REF!</v>
      </c>
    </row>
    <row r="1755" spans="2:11">
      <c r="B1755" s="75">
        <v>1753</v>
      </c>
      <c r="C1755" s="76" t="e">
        <f t="shared" si="108"/>
        <v>#N/A</v>
      </c>
      <c r="D1755" s="76" t="e">
        <f t="shared" si="109"/>
        <v>#N/A</v>
      </c>
      <c r="E1755" s="77" t="e">
        <f t="shared" si="110"/>
        <v>#N/A</v>
      </c>
      <c r="F1755" s="81"/>
      <c r="H1755" s="57"/>
      <c r="I1755" s="56" t="e">
        <f t="shared" si="111"/>
        <v>#REF!</v>
      </c>
      <c r="J1755" s="56" t="e">
        <f>#REF!</f>
        <v>#REF!</v>
      </c>
      <c r="K1755" s="53" t="e">
        <f>IF(OR(#REF!="管理者",#REF!="サービス管理責任者"),0,#REF!)</f>
        <v>#REF!</v>
      </c>
    </row>
    <row r="1756" spans="2:11">
      <c r="B1756" s="75">
        <v>1754</v>
      </c>
      <c r="C1756" s="76" t="e">
        <f t="shared" si="108"/>
        <v>#N/A</v>
      </c>
      <c r="D1756" s="76" t="e">
        <f t="shared" si="109"/>
        <v>#N/A</v>
      </c>
      <c r="E1756" s="77" t="e">
        <f t="shared" si="110"/>
        <v>#N/A</v>
      </c>
      <c r="F1756" s="81"/>
      <c r="H1756" s="57"/>
      <c r="I1756" s="56" t="e">
        <f t="shared" si="111"/>
        <v>#REF!</v>
      </c>
      <c r="J1756" s="56" t="e">
        <f>#REF!</f>
        <v>#REF!</v>
      </c>
      <c r="K1756" s="53" t="e">
        <f>IF(OR(#REF!="管理者",#REF!="サービス管理責任者"),0,#REF!)</f>
        <v>#REF!</v>
      </c>
    </row>
    <row r="1757" spans="2:11">
      <c r="B1757" s="75">
        <v>1755</v>
      </c>
      <c r="C1757" s="76" t="e">
        <f t="shared" si="108"/>
        <v>#N/A</v>
      </c>
      <c r="D1757" s="76" t="e">
        <f t="shared" si="109"/>
        <v>#N/A</v>
      </c>
      <c r="E1757" s="77" t="e">
        <f t="shared" si="110"/>
        <v>#N/A</v>
      </c>
      <c r="F1757" s="81"/>
      <c r="H1757" s="57"/>
      <c r="I1757" s="56" t="e">
        <f t="shared" si="111"/>
        <v>#REF!</v>
      </c>
      <c r="J1757" s="56" t="e">
        <f>#REF!</f>
        <v>#REF!</v>
      </c>
      <c r="K1757" s="53" t="e">
        <f>IF(OR(#REF!="管理者",#REF!="サービス管理責任者"),0,#REF!)</f>
        <v>#REF!</v>
      </c>
    </row>
    <row r="1758" spans="2:11">
      <c r="B1758" s="75">
        <v>1756</v>
      </c>
      <c r="C1758" s="76" t="e">
        <f t="shared" si="108"/>
        <v>#N/A</v>
      </c>
      <c r="D1758" s="76" t="e">
        <f t="shared" si="109"/>
        <v>#N/A</v>
      </c>
      <c r="E1758" s="77" t="e">
        <f t="shared" si="110"/>
        <v>#N/A</v>
      </c>
      <c r="F1758" s="81"/>
      <c r="H1758" s="57"/>
      <c r="I1758" s="56" t="e">
        <f t="shared" si="111"/>
        <v>#REF!</v>
      </c>
      <c r="J1758" s="56" t="e">
        <f>#REF!</f>
        <v>#REF!</v>
      </c>
      <c r="K1758" s="53" t="e">
        <f>IF(OR(#REF!="管理者",#REF!="サービス管理責任者"),0,#REF!)</f>
        <v>#REF!</v>
      </c>
    </row>
    <row r="1759" spans="2:11">
      <c r="B1759" s="75">
        <v>1757</v>
      </c>
      <c r="C1759" s="76" t="e">
        <f t="shared" si="108"/>
        <v>#N/A</v>
      </c>
      <c r="D1759" s="76" t="e">
        <f t="shared" si="109"/>
        <v>#N/A</v>
      </c>
      <c r="E1759" s="77" t="e">
        <f t="shared" si="110"/>
        <v>#N/A</v>
      </c>
      <c r="F1759" s="81"/>
      <c r="H1759" s="57"/>
      <c r="I1759" s="56" t="e">
        <f t="shared" si="111"/>
        <v>#REF!</v>
      </c>
      <c r="J1759" s="56" t="e">
        <f>#REF!</f>
        <v>#REF!</v>
      </c>
      <c r="K1759" s="53" t="e">
        <f>IF(OR(#REF!="管理者",#REF!="サービス管理責任者"),0,#REF!)</f>
        <v>#REF!</v>
      </c>
    </row>
    <row r="1760" spans="2:11">
      <c r="B1760" s="75">
        <v>1758</v>
      </c>
      <c r="C1760" s="76" t="e">
        <f t="shared" si="108"/>
        <v>#N/A</v>
      </c>
      <c r="D1760" s="76" t="e">
        <f t="shared" si="109"/>
        <v>#N/A</v>
      </c>
      <c r="E1760" s="77" t="e">
        <f t="shared" si="110"/>
        <v>#N/A</v>
      </c>
      <c r="F1760" s="81"/>
      <c r="H1760" s="57"/>
      <c r="I1760" s="56" t="e">
        <f t="shared" si="111"/>
        <v>#REF!</v>
      </c>
      <c r="J1760" s="56" t="e">
        <f>#REF!</f>
        <v>#REF!</v>
      </c>
      <c r="K1760" s="53" t="e">
        <f>IF(OR(#REF!="管理者",#REF!="サービス管理責任者"),0,#REF!)</f>
        <v>#REF!</v>
      </c>
    </row>
    <row r="1761" spans="2:11">
      <c r="B1761" s="75">
        <v>1759</v>
      </c>
      <c r="C1761" s="76" t="e">
        <f t="shared" si="108"/>
        <v>#N/A</v>
      </c>
      <c r="D1761" s="76" t="e">
        <f t="shared" si="109"/>
        <v>#N/A</v>
      </c>
      <c r="E1761" s="77" t="e">
        <f t="shared" si="110"/>
        <v>#N/A</v>
      </c>
      <c r="F1761" s="81"/>
      <c r="H1761" s="57"/>
      <c r="I1761" s="56" t="e">
        <f t="shared" si="111"/>
        <v>#REF!</v>
      </c>
      <c r="J1761" s="56" t="e">
        <f>#REF!</f>
        <v>#REF!</v>
      </c>
      <c r="K1761" s="53" t="e">
        <f>IF(OR(#REF!="管理者",#REF!="サービス管理責任者"),0,#REF!)</f>
        <v>#REF!</v>
      </c>
    </row>
    <row r="1762" spans="2:11">
      <c r="B1762" s="75">
        <v>1760</v>
      </c>
      <c r="C1762" s="76" t="e">
        <f t="shared" si="108"/>
        <v>#N/A</v>
      </c>
      <c r="D1762" s="76" t="e">
        <f t="shared" si="109"/>
        <v>#N/A</v>
      </c>
      <c r="E1762" s="77" t="e">
        <f t="shared" si="110"/>
        <v>#N/A</v>
      </c>
      <c r="F1762" s="81"/>
      <c r="H1762" s="57"/>
      <c r="I1762" s="56" t="e">
        <f t="shared" si="111"/>
        <v>#REF!</v>
      </c>
      <c r="J1762" s="56" t="e">
        <f>#REF!</f>
        <v>#REF!</v>
      </c>
      <c r="K1762" s="53" t="e">
        <f>IF(OR(#REF!="管理者",#REF!="サービス管理責任者"),0,#REF!)</f>
        <v>#REF!</v>
      </c>
    </row>
    <row r="1763" spans="2:11">
      <c r="B1763" s="75">
        <v>1761</v>
      </c>
      <c r="C1763" s="76" t="e">
        <f t="shared" si="108"/>
        <v>#N/A</v>
      </c>
      <c r="D1763" s="76" t="e">
        <f t="shared" si="109"/>
        <v>#N/A</v>
      </c>
      <c r="E1763" s="77" t="e">
        <f t="shared" si="110"/>
        <v>#N/A</v>
      </c>
      <c r="F1763" s="81"/>
      <c r="H1763" s="57"/>
      <c r="I1763" s="56" t="e">
        <f t="shared" si="111"/>
        <v>#REF!</v>
      </c>
      <c r="J1763" s="56" t="e">
        <f>#REF!</f>
        <v>#REF!</v>
      </c>
      <c r="K1763" s="53" t="e">
        <f>IF(OR(#REF!="管理者",#REF!="サービス管理責任者"),0,#REF!)</f>
        <v>#REF!</v>
      </c>
    </row>
    <row r="1764" spans="2:11">
      <c r="B1764" s="75">
        <v>1762</v>
      </c>
      <c r="C1764" s="76" t="e">
        <f t="shared" si="108"/>
        <v>#N/A</v>
      </c>
      <c r="D1764" s="76" t="e">
        <f t="shared" si="109"/>
        <v>#N/A</v>
      </c>
      <c r="E1764" s="77" t="e">
        <f t="shared" si="110"/>
        <v>#N/A</v>
      </c>
      <c r="F1764" s="81"/>
      <c r="H1764" s="57"/>
      <c r="I1764" s="56" t="e">
        <f t="shared" si="111"/>
        <v>#REF!</v>
      </c>
      <c r="J1764" s="56" t="e">
        <f>#REF!</f>
        <v>#REF!</v>
      </c>
      <c r="K1764" s="53" t="e">
        <f>IF(OR(#REF!="管理者",#REF!="サービス管理責任者"),0,#REF!)</f>
        <v>#REF!</v>
      </c>
    </row>
    <row r="1765" spans="2:11">
      <c r="B1765" s="75">
        <v>1763</v>
      </c>
      <c r="C1765" s="76" t="e">
        <f t="shared" si="108"/>
        <v>#N/A</v>
      </c>
      <c r="D1765" s="76" t="e">
        <f t="shared" si="109"/>
        <v>#N/A</v>
      </c>
      <c r="E1765" s="77" t="e">
        <f t="shared" si="110"/>
        <v>#N/A</v>
      </c>
      <c r="F1765" s="81"/>
      <c r="H1765" s="57"/>
      <c r="I1765" s="56" t="e">
        <f t="shared" si="111"/>
        <v>#REF!</v>
      </c>
      <c r="J1765" s="56" t="e">
        <f>#REF!</f>
        <v>#REF!</v>
      </c>
      <c r="K1765" s="53" t="e">
        <f>IF(OR(#REF!="管理者",#REF!="サービス管理責任者"),0,#REF!)</f>
        <v>#REF!</v>
      </c>
    </row>
    <row r="1766" spans="2:11">
      <c r="B1766" s="75">
        <v>1764</v>
      </c>
      <c r="C1766" s="76" t="e">
        <f t="shared" si="108"/>
        <v>#N/A</v>
      </c>
      <c r="D1766" s="76" t="e">
        <f t="shared" si="109"/>
        <v>#N/A</v>
      </c>
      <c r="E1766" s="77" t="e">
        <f t="shared" si="110"/>
        <v>#N/A</v>
      </c>
      <c r="F1766" s="81"/>
      <c r="H1766" s="57"/>
      <c r="I1766" s="56" t="e">
        <f t="shared" si="111"/>
        <v>#REF!</v>
      </c>
      <c r="J1766" s="56" t="e">
        <f>#REF!</f>
        <v>#REF!</v>
      </c>
      <c r="K1766" s="53" t="e">
        <f>IF(OR(#REF!="管理者",#REF!="サービス管理責任者"),0,#REF!)</f>
        <v>#REF!</v>
      </c>
    </row>
    <row r="1767" spans="2:11">
      <c r="B1767" s="75">
        <v>1765</v>
      </c>
      <c r="C1767" s="76" t="e">
        <f t="shared" si="108"/>
        <v>#N/A</v>
      </c>
      <c r="D1767" s="76" t="e">
        <f t="shared" si="109"/>
        <v>#N/A</v>
      </c>
      <c r="E1767" s="77" t="e">
        <f t="shared" si="110"/>
        <v>#N/A</v>
      </c>
      <c r="F1767" s="81"/>
      <c r="H1767" s="57"/>
      <c r="I1767" s="56" t="e">
        <f t="shared" si="111"/>
        <v>#REF!</v>
      </c>
      <c r="J1767" s="56" t="e">
        <f>#REF!</f>
        <v>#REF!</v>
      </c>
      <c r="K1767" s="53" t="e">
        <f>IF(OR(#REF!="管理者",#REF!="サービス管理責任者"),0,#REF!)</f>
        <v>#REF!</v>
      </c>
    </row>
    <row r="1768" spans="2:11">
      <c r="B1768" s="75">
        <v>1766</v>
      </c>
      <c r="C1768" s="76" t="e">
        <f t="shared" si="108"/>
        <v>#N/A</v>
      </c>
      <c r="D1768" s="76" t="e">
        <f t="shared" si="109"/>
        <v>#N/A</v>
      </c>
      <c r="E1768" s="77" t="e">
        <f t="shared" si="110"/>
        <v>#N/A</v>
      </c>
      <c r="F1768" s="81"/>
      <c r="H1768" s="57"/>
      <c r="I1768" s="56" t="e">
        <f t="shared" si="111"/>
        <v>#REF!</v>
      </c>
      <c r="J1768" s="56" t="e">
        <f>#REF!</f>
        <v>#REF!</v>
      </c>
      <c r="K1768" s="53" t="e">
        <f>IF(OR(#REF!="管理者",#REF!="サービス管理責任者"),0,#REF!)</f>
        <v>#REF!</v>
      </c>
    </row>
    <row r="1769" spans="2:11">
      <c r="B1769" s="75">
        <v>1767</v>
      </c>
      <c r="C1769" s="76" t="e">
        <f t="shared" si="108"/>
        <v>#N/A</v>
      </c>
      <c r="D1769" s="76" t="e">
        <f t="shared" si="109"/>
        <v>#N/A</v>
      </c>
      <c r="E1769" s="77" t="e">
        <f t="shared" si="110"/>
        <v>#N/A</v>
      </c>
      <c r="F1769" s="81"/>
      <c r="H1769" s="57"/>
      <c r="I1769" s="56" t="e">
        <f t="shared" si="111"/>
        <v>#REF!</v>
      </c>
      <c r="J1769" s="56" t="e">
        <f>#REF!</f>
        <v>#REF!</v>
      </c>
      <c r="K1769" s="53" t="e">
        <f>IF(OR(#REF!="管理者",#REF!="サービス管理責任者"),0,#REF!)</f>
        <v>#REF!</v>
      </c>
    </row>
    <row r="1770" spans="2:11">
      <c r="B1770" s="75">
        <v>1768</v>
      </c>
      <c r="C1770" s="76" t="e">
        <f t="shared" si="108"/>
        <v>#N/A</v>
      </c>
      <c r="D1770" s="76" t="e">
        <f t="shared" si="109"/>
        <v>#N/A</v>
      </c>
      <c r="E1770" s="77" t="e">
        <f t="shared" si="110"/>
        <v>#N/A</v>
      </c>
      <c r="F1770" s="81"/>
      <c r="H1770" s="57"/>
      <c r="I1770" s="56" t="e">
        <f t="shared" si="111"/>
        <v>#REF!</v>
      </c>
      <c r="J1770" s="56" t="e">
        <f>#REF!</f>
        <v>#REF!</v>
      </c>
      <c r="K1770" s="53" t="e">
        <f>IF(OR(#REF!="管理者",#REF!="サービス管理責任者"),0,#REF!)</f>
        <v>#REF!</v>
      </c>
    </row>
    <row r="1771" spans="2:11">
      <c r="B1771" s="75">
        <v>1769</v>
      </c>
      <c r="C1771" s="76" t="e">
        <f t="shared" si="108"/>
        <v>#N/A</v>
      </c>
      <c r="D1771" s="76" t="e">
        <f t="shared" si="109"/>
        <v>#N/A</v>
      </c>
      <c r="E1771" s="77" t="e">
        <f t="shared" si="110"/>
        <v>#N/A</v>
      </c>
      <c r="F1771" s="81"/>
      <c r="H1771" s="57"/>
      <c r="I1771" s="56" t="e">
        <f t="shared" si="111"/>
        <v>#REF!</v>
      </c>
      <c r="J1771" s="56" t="e">
        <f>#REF!</f>
        <v>#REF!</v>
      </c>
      <c r="K1771" s="53" t="e">
        <f>IF(OR(#REF!="管理者",#REF!="サービス管理責任者"),0,#REF!)</f>
        <v>#REF!</v>
      </c>
    </row>
    <row r="1772" spans="2:11">
      <c r="B1772" s="75">
        <v>1770</v>
      </c>
      <c r="C1772" s="76" t="e">
        <f t="shared" si="108"/>
        <v>#N/A</v>
      </c>
      <c r="D1772" s="76" t="e">
        <f t="shared" si="109"/>
        <v>#N/A</v>
      </c>
      <c r="E1772" s="77" t="e">
        <f t="shared" si="110"/>
        <v>#N/A</v>
      </c>
      <c r="F1772" s="81"/>
      <c r="H1772" s="57"/>
      <c r="I1772" s="56" t="e">
        <f t="shared" si="111"/>
        <v>#REF!</v>
      </c>
      <c r="J1772" s="56" t="e">
        <f>#REF!</f>
        <v>#REF!</v>
      </c>
      <c r="K1772" s="53" t="e">
        <f>IF(OR(#REF!="管理者",#REF!="サービス管理責任者"),0,#REF!)</f>
        <v>#REF!</v>
      </c>
    </row>
    <row r="1773" spans="2:11">
      <c r="B1773" s="75">
        <v>1771</v>
      </c>
      <c r="C1773" s="76" t="e">
        <f t="shared" si="108"/>
        <v>#N/A</v>
      </c>
      <c r="D1773" s="76" t="e">
        <f t="shared" si="109"/>
        <v>#N/A</v>
      </c>
      <c r="E1773" s="77" t="e">
        <f t="shared" si="110"/>
        <v>#N/A</v>
      </c>
      <c r="F1773" s="81"/>
      <c r="H1773" s="57"/>
      <c r="I1773" s="56" t="e">
        <f t="shared" si="111"/>
        <v>#REF!</v>
      </c>
      <c r="J1773" s="56" t="e">
        <f>#REF!</f>
        <v>#REF!</v>
      </c>
      <c r="K1773" s="53" t="e">
        <f>IF(OR(#REF!="管理者",#REF!="サービス管理責任者"),0,#REF!)</f>
        <v>#REF!</v>
      </c>
    </row>
    <row r="1774" spans="2:11">
      <c r="B1774" s="75">
        <v>1772</v>
      </c>
      <c r="C1774" s="76" t="e">
        <f t="shared" si="108"/>
        <v>#N/A</v>
      </c>
      <c r="D1774" s="76" t="e">
        <f t="shared" si="109"/>
        <v>#N/A</v>
      </c>
      <c r="E1774" s="77" t="e">
        <f t="shared" si="110"/>
        <v>#N/A</v>
      </c>
      <c r="F1774" s="81"/>
      <c r="H1774" s="57"/>
      <c r="I1774" s="56" t="e">
        <f t="shared" si="111"/>
        <v>#REF!</v>
      </c>
      <c r="J1774" s="56" t="e">
        <f>#REF!</f>
        <v>#REF!</v>
      </c>
      <c r="K1774" s="53" t="e">
        <f>IF(OR(#REF!="管理者",#REF!="サービス管理責任者"),0,#REF!)</f>
        <v>#REF!</v>
      </c>
    </row>
    <row r="1775" spans="2:11">
      <c r="B1775" s="75">
        <v>1773</v>
      </c>
      <c r="C1775" s="76" t="e">
        <f t="shared" si="108"/>
        <v>#N/A</v>
      </c>
      <c r="D1775" s="76" t="e">
        <f t="shared" si="109"/>
        <v>#N/A</v>
      </c>
      <c r="E1775" s="77" t="e">
        <f t="shared" si="110"/>
        <v>#N/A</v>
      </c>
      <c r="F1775" s="81"/>
      <c r="H1775" s="57"/>
      <c r="I1775" s="56" t="e">
        <f t="shared" si="111"/>
        <v>#REF!</v>
      </c>
      <c r="J1775" s="56" t="e">
        <f>#REF!</f>
        <v>#REF!</v>
      </c>
      <c r="K1775" s="53" t="e">
        <f>IF(OR(#REF!="管理者",#REF!="サービス管理責任者"),0,#REF!)</f>
        <v>#REF!</v>
      </c>
    </row>
    <row r="1776" spans="2:11">
      <c r="B1776" s="75">
        <v>1774</v>
      </c>
      <c r="C1776" s="76" t="e">
        <f t="shared" si="108"/>
        <v>#N/A</v>
      </c>
      <c r="D1776" s="76" t="e">
        <f t="shared" si="109"/>
        <v>#N/A</v>
      </c>
      <c r="E1776" s="77" t="e">
        <f t="shared" si="110"/>
        <v>#N/A</v>
      </c>
      <c r="F1776" s="81"/>
      <c r="H1776" s="57"/>
      <c r="I1776" s="56" t="e">
        <f t="shared" si="111"/>
        <v>#REF!</v>
      </c>
      <c r="J1776" s="56" t="e">
        <f>#REF!</f>
        <v>#REF!</v>
      </c>
      <c r="K1776" s="53" t="e">
        <f>IF(OR(#REF!="管理者",#REF!="サービス管理責任者"),0,#REF!)</f>
        <v>#REF!</v>
      </c>
    </row>
    <row r="1777" spans="2:11">
      <c r="B1777" s="75">
        <v>1775</v>
      </c>
      <c r="C1777" s="76" t="e">
        <f t="shared" si="108"/>
        <v>#N/A</v>
      </c>
      <c r="D1777" s="76" t="e">
        <f t="shared" si="109"/>
        <v>#N/A</v>
      </c>
      <c r="E1777" s="77" t="e">
        <f t="shared" si="110"/>
        <v>#N/A</v>
      </c>
      <c r="F1777" s="81"/>
      <c r="H1777" s="57"/>
      <c r="I1777" s="56" t="e">
        <f t="shared" si="111"/>
        <v>#REF!</v>
      </c>
      <c r="J1777" s="56" t="e">
        <f>#REF!</f>
        <v>#REF!</v>
      </c>
      <c r="K1777" s="53" t="e">
        <f>IF(OR(#REF!="管理者",#REF!="サービス管理責任者"),0,#REF!)</f>
        <v>#REF!</v>
      </c>
    </row>
    <row r="1778" spans="2:11">
      <c r="B1778" s="75">
        <v>1776</v>
      </c>
      <c r="C1778" s="76" t="e">
        <f t="shared" si="108"/>
        <v>#N/A</v>
      </c>
      <c r="D1778" s="76" t="e">
        <f t="shared" si="109"/>
        <v>#N/A</v>
      </c>
      <c r="E1778" s="77" t="e">
        <f t="shared" si="110"/>
        <v>#N/A</v>
      </c>
      <c r="F1778" s="81"/>
      <c r="H1778" s="57"/>
      <c r="I1778" s="56" t="e">
        <f t="shared" si="111"/>
        <v>#REF!</v>
      </c>
      <c r="J1778" s="56" t="e">
        <f>#REF!</f>
        <v>#REF!</v>
      </c>
      <c r="K1778" s="53" t="e">
        <f>IF(OR(#REF!="管理者",#REF!="サービス管理責任者"),0,#REF!)</f>
        <v>#REF!</v>
      </c>
    </row>
    <row r="1779" spans="2:11">
      <c r="B1779" s="75">
        <v>1777</v>
      </c>
      <c r="C1779" s="76" t="e">
        <f t="shared" si="108"/>
        <v>#N/A</v>
      </c>
      <c r="D1779" s="76" t="e">
        <f t="shared" si="109"/>
        <v>#N/A</v>
      </c>
      <c r="E1779" s="77" t="e">
        <f t="shared" si="110"/>
        <v>#N/A</v>
      </c>
      <c r="F1779" s="81"/>
      <c r="H1779" s="57"/>
      <c r="I1779" s="56" t="e">
        <f t="shared" si="111"/>
        <v>#REF!</v>
      </c>
      <c r="J1779" s="56" t="e">
        <f>#REF!</f>
        <v>#REF!</v>
      </c>
      <c r="K1779" s="53" t="e">
        <f>IF(OR(#REF!="管理者",#REF!="サービス管理責任者"),0,#REF!)</f>
        <v>#REF!</v>
      </c>
    </row>
    <row r="1780" spans="2:11">
      <c r="B1780" s="75">
        <v>1778</v>
      </c>
      <c r="C1780" s="76" t="e">
        <f t="shared" si="108"/>
        <v>#N/A</v>
      </c>
      <c r="D1780" s="76" t="e">
        <f t="shared" si="109"/>
        <v>#N/A</v>
      </c>
      <c r="E1780" s="77" t="e">
        <f t="shared" si="110"/>
        <v>#N/A</v>
      </c>
      <c r="F1780" s="81"/>
      <c r="H1780" s="57"/>
      <c r="I1780" s="56" t="e">
        <f t="shared" si="111"/>
        <v>#REF!</v>
      </c>
      <c r="J1780" s="56" t="e">
        <f>#REF!</f>
        <v>#REF!</v>
      </c>
      <c r="K1780" s="53" t="e">
        <f>IF(OR(#REF!="管理者",#REF!="サービス管理責任者"),0,#REF!)</f>
        <v>#REF!</v>
      </c>
    </row>
    <row r="1781" spans="2:11">
      <c r="B1781" s="75">
        <v>1779</v>
      </c>
      <c r="C1781" s="76" t="e">
        <f t="shared" si="108"/>
        <v>#N/A</v>
      </c>
      <c r="D1781" s="76" t="e">
        <f t="shared" si="109"/>
        <v>#N/A</v>
      </c>
      <c r="E1781" s="77" t="e">
        <f t="shared" si="110"/>
        <v>#N/A</v>
      </c>
      <c r="F1781" s="81"/>
      <c r="H1781" s="57"/>
      <c r="I1781" s="56" t="e">
        <f t="shared" si="111"/>
        <v>#REF!</v>
      </c>
      <c r="J1781" s="56" t="e">
        <f>#REF!</f>
        <v>#REF!</v>
      </c>
      <c r="K1781" s="53" t="e">
        <f>IF(OR(#REF!="管理者",#REF!="サービス管理責任者"),0,#REF!)</f>
        <v>#REF!</v>
      </c>
    </row>
    <row r="1782" spans="2:11">
      <c r="B1782" s="75">
        <v>1780</v>
      </c>
      <c r="C1782" s="76" t="e">
        <f t="shared" si="108"/>
        <v>#N/A</v>
      </c>
      <c r="D1782" s="76" t="e">
        <f t="shared" si="109"/>
        <v>#N/A</v>
      </c>
      <c r="E1782" s="77" t="e">
        <f t="shared" si="110"/>
        <v>#N/A</v>
      </c>
      <c r="F1782" s="81"/>
      <c r="H1782" s="57"/>
      <c r="I1782" s="56" t="e">
        <f t="shared" si="111"/>
        <v>#REF!</v>
      </c>
      <c r="J1782" s="56" t="e">
        <f>#REF!</f>
        <v>#REF!</v>
      </c>
      <c r="K1782" s="53" t="e">
        <f>IF(OR(#REF!="管理者",#REF!="サービス管理責任者"),0,#REF!)</f>
        <v>#REF!</v>
      </c>
    </row>
    <row r="1783" spans="2:11">
      <c r="B1783" s="75">
        <v>1781</v>
      </c>
      <c r="C1783" s="76" t="e">
        <f t="shared" si="108"/>
        <v>#N/A</v>
      </c>
      <c r="D1783" s="76" t="e">
        <f t="shared" si="109"/>
        <v>#N/A</v>
      </c>
      <c r="E1783" s="77" t="e">
        <f t="shared" si="110"/>
        <v>#N/A</v>
      </c>
      <c r="F1783" s="81"/>
      <c r="H1783" s="57"/>
      <c r="I1783" s="56" t="e">
        <f t="shared" si="111"/>
        <v>#REF!</v>
      </c>
      <c r="J1783" s="56" t="e">
        <f>#REF!</f>
        <v>#REF!</v>
      </c>
      <c r="K1783" s="53" t="e">
        <f>IF(OR(#REF!="管理者",#REF!="サービス管理責任者"),0,#REF!)</f>
        <v>#REF!</v>
      </c>
    </row>
    <row r="1784" spans="2:11">
      <c r="B1784" s="75">
        <v>1782</v>
      </c>
      <c r="C1784" s="76" t="e">
        <f t="shared" si="108"/>
        <v>#N/A</v>
      </c>
      <c r="D1784" s="76" t="e">
        <f t="shared" si="109"/>
        <v>#N/A</v>
      </c>
      <c r="E1784" s="77" t="e">
        <f t="shared" si="110"/>
        <v>#N/A</v>
      </c>
      <c r="F1784" s="81"/>
      <c r="H1784" s="57"/>
      <c r="I1784" s="56" t="e">
        <f t="shared" si="111"/>
        <v>#REF!</v>
      </c>
      <c r="J1784" s="56" t="e">
        <f>#REF!</f>
        <v>#REF!</v>
      </c>
      <c r="K1784" s="53" t="e">
        <f>IF(OR(#REF!="管理者",#REF!="サービス管理責任者"),0,#REF!)</f>
        <v>#REF!</v>
      </c>
    </row>
    <row r="1785" spans="2:11">
      <c r="B1785" s="75">
        <v>1783</v>
      </c>
      <c r="C1785" s="76" t="e">
        <f t="shared" si="108"/>
        <v>#N/A</v>
      </c>
      <c r="D1785" s="76" t="e">
        <f t="shared" si="109"/>
        <v>#N/A</v>
      </c>
      <c r="E1785" s="77" t="e">
        <f t="shared" si="110"/>
        <v>#N/A</v>
      </c>
      <c r="F1785" s="81"/>
      <c r="H1785" s="57"/>
      <c r="I1785" s="56" t="e">
        <f t="shared" si="111"/>
        <v>#REF!</v>
      </c>
      <c r="J1785" s="56" t="e">
        <f>#REF!</f>
        <v>#REF!</v>
      </c>
      <c r="K1785" s="53" t="e">
        <f>IF(OR(#REF!="管理者",#REF!="サービス管理責任者"),0,#REF!)</f>
        <v>#REF!</v>
      </c>
    </row>
    <row r="1786" spans="2:11">
      <c r="B1786" s="75">
        <v>1784</v>
      </c>
      <c r="C1786" s="76" t="e">
        <f t="shared" si="108"/>
        <v>#N/A</v>
      </c>
      <c r="D1786" s="76" t="e">
        <f t="shared" si="109"/>
        <v>#N/A</v>
      </c>
      <c r="E1786" s="77" t="e">
        <f t="shared" si="110"/>
        <v>#N/A</v>
      </c>
      <c r="F1786" s="81"/>
      <c r="H1786" s="57"/>
      <c r="I1786" s="56" t="e">
        <f t="shared" si="111"/>
        <v>#REF!</v>
      </c>
      <c r="J1786" s="56" t="e">
        <f>#REF!</f>
        <v>#REF!</v>
      </c>
      <c r="K1786" s="53" t="e">
        <f>IF(OR(#REF!="管理者",#REF!="サービス管理責任者"),0,#REF!)</f>
        <v>#REF!</v>
      </c>
    </row>
    <row r="1787" spans="2:11">
      <c r="B1787" s="75">
        <v>1785</v>
      </c>
      <c r="C1787" s="76" t="e">
        <f t="shared" si="108"/>
        <v>#N/A</v>
      </c>
      <c r="D1787" s="76" t="e">
        <f t="shared" si="109"/>
        <v>#N/A</v>
      </c>
      <c r="E1787" s="77" t="e">
        <f t="shared" si="110"/>
        <v>#N/A</v>
      </c>
      <c r="F1787" s="81"/>
      <c r="H1787" s="57"/>
      <c r="I1787" s="56" t="e">
        <f t="shared" si="111"/>
        <v>#REF!</v>
      </c>
      <c r="J1787" s="56" t="e">
        <f>#REF!</f>
        <v>#REF!</v>
      </c>
      <c r="K1787" s="53" t="e">
        <f>IF(OR(#REF!="管理者",#REF!="サービス管理責任者"),0,#REF!)</f>
        <v>#REF!</v>
      </c>
    </row>
    <row r="1788" spans="2:11">
      <c r="B1788" s="75">
        <v>1786</v>
      </c>
      <c r="C1788" s="76" t="e">
        <f t="shared" si="108"/>
        <v>#N/A</v>
      </c>
      <c r="D1788" s="76" t="e">
        <f t="shared" si="109"/>
        <v>#N/A</v>
      </c>
      <c r="E1788" s="77" t="e">
        <f t="shared" si="110"/>
        <v>#N/A</v>
      </c>
      <c r="F1788" s="81"/>
      <c r="H1788" s="57"/>
      <c r="I1788" s="56" t="e">
        <f t="shared" si="111"/>
        <v>#REF!</v>
      </c>
      <c r="J1788" s="56" t="e">
        <f>#REF!</f>
        <v>#REF!</v>
      </c>
      <c r="K1788" s="53" t="e">
        <f>IF(OR(#REF!="管理者",#REF!="サービス管理責任者"),0,#REF!)</f>
        <v>#REF!</v>
      </c>
    </row>
    <row r="1789" spans="2:11">
      <c r="B1789" s="75">
        <v>1787</v>
      </c>
      <c r="C1789" s="76" t="e">
        <f t="shared" si="108"/>
        <v>#N/A</v>
      </c>
      <c r="D1789" s="76" t="e">
        <f t="shared" si="109"/>
        <v>#N/A</v>
      </c>
      <c r="E1789" s="77" t="e">
        <f t="shared" si="110"/>
        <v>#N/A</v>
      </c>
      <c r="F1789" s="81"/>
      <c r="H1789" s="57"/>
      <c r="I1789" s="56" t="e">
        <f t="shared" si="111"/>
        <v>#REF!</v>
      </c>
      <c r="J1789" s="56" t="e">
        <f>#REF!</f>
        <v>#REF!</v>
      </c>
      <c r="K1789" s="53" t="e">
        <f>IF(OR(#REF!="管理者",#REF!="サービス管理責任者"),0,#REF!)</f>
        <v>#REF!</v>
      </c>
    </row>
    <row r="1790" spans="2:11">
      <c r="B1790" s="75">
        <v>1788</v>
      </c>
      <c r="C1790" s="76" t="e">
        <f t="shared" si="108"/>
        <v>#N/A</v>
      </c>
      <c r="D1790" s="76" t="e">
        <f t="shared" si="109"/>
        <v>#N/A</v>
      </c>
      <c r="E1790" s="77" t="e">
        <f t="shared" si="110"/>
        <v>#N/A</v>
      </c>
      <c r="F1790" s="81"/>
      <c r="H1790" s="57"/>
      <c r="I1790" s="56" t="e">
        <f t="shared" si="111"/>
        <v>#REF!</v>
      </c>
      <c r="J1790" s="56" t="e">
        <f>#REF!</f>
        <v>#REF!</v>
      </c>
      <c r="K1790" s="53" t="e">
        <f>IF(OR(#REF!="管理者",#REF!="サービス管理責任者"),0,#REF!)</f>
        <v>#REF!</v>
      </c>
    </row>
    <row r="1791" spans="2:11">
      <c r="B1791" s="75">
        <v>1789</v>
      </c>
      <c r="C1791" s="76" t="e">
        <f t="shared" si="108"/>
        <v>#N/A</v>
      </c>
      <c r="D1791" s="76" t="e">
        <f t="shared" si="109"/>
        <v>#N/A</v>
      </c>
      <c r="E1791" s="77" t="e">
        <f t="shared" si="110"/>
        <v>#N/A</v>
      </c>
      <c r="F1791" s="81"/>
      <c r="H1791" s="57"/>
      <c r="I1791" s="56" t="e">
        <f t="shared" si="111"/>
        <v>#REF!</v>
      </c>
      <c r="J1791" s="56" t="e">
        <f>#REF!</f>
        <v>#REF!</v>
      </c>
      <c r="K1791" s="53" t="e">
        <f>IF(OR(#REF!="管理者",#REF!="サービス管理責任者"),0,#REF!)</f>
        <v>#REF!</v>
      </c>
    </row>
    <row r="1792" spans="2:11">
      <c r="B1792" s="75">
        <v>1790</v>
      </c>
      <c r="C1792" s="76" t="e">
        <f t="shared" si="108"/>
        <v>#N/A</v>
      </c>
      <c r="D1792" s="76" t="e">
        <f t="shared" si="109"/>
        <v>#N/A</v>
      </c>
      <c r="E1792" s="77" t="e">
        <f t="shared" si="110"/>
        <v>#N/A</v>
      </c>
      <c r="F1792" s="81"/>
      <c r="H1792" s="57"/>
      <c r="I1792" s="56" t="e">
        <f t="shared" si="111"/>
        <v>#REF!</v>
      </c>
      <c r="J1792" s="56" t="e">
        <f>#REF!</f>
        <v>#REF!</v>
      </c>
      <c r="K1792" s="53" t="e">
        <f>IF(OR(#REF!="管理者",#REF!="サービス管理責任者"),0,#REF!)</f>
        <v>#REF!</v>
      </c>
    </row>
    <row r="1793" spans="2:12">
      <c r="B1793" s="75">
        <v>1791</v>
      </c>
      <c r="C1793" s="76" t="e">
        <f t="shared" si="108"/>
        <v>#N/A</v>
      </c>
      <c r="D1793" s="76" t="e">
        <f t="shared" si="109"/>
        <v>#N/A</v>
      </c>
      <c r="E1793" s="77" t="e">
        <f t="shared" si="110"/>
        <v>#N/A</v>
      </c>
      <c r="F1793" s="81"/>
      <c r="H1793" s="57"/>
      <c r="I1793" s="56" t="e">
        <f t="shared" si="111"/>
        <v>#REF!</v>
      </c>
      <c r="J1793" s="56" t="e">
        <f>#REF!</f>
        <v>#REF!</v>
      </c>
      <c r="K1793" s="53" t="e">
        <f>IF(OR(#REF!="管理者",#REF!="サービス管理責任者"),0,#REF!)</f>
        <v>#REF!</v>
      </c>
    </row>
    <row r="1794" spans="2:12">
      <c r="B1794" s="75">
        <v>1792</v>
      </c>
      <c r="C1794" s="76" t="e">
        <f t="shared" si="108"/>
        <v>#N/A</v>
      </c>
      <c r="D1794" s="76" t="e">
        <f t="shared" si="109"/>
        <v>#N/A</v>
      </c>
      <c r="E1794" s="77" t="e">
        <f t="shared" si="110"/>
        <v>#N/A</v>
      </c>
      <c r="F1794" s="81"/>
      <c r="H1794" s="57"/>
      <c r="I1794" s="56" t="e">
        <f t="shared" si="111"/>
        <v>#REF!</v>
      </c>
      <c r="J1794" s="56" t="e">
        <f>#REF!</f>
        <v>#REF!</v>
      </c>
      <c r="K1794" s="53" t="e">
        <f>IF(OR(#REF!="管理者",#REF!="サービス管理責任者"),0,#REF!)</f>
        <v>#REF!</v>
      </c>
    </row>
    <row r="1795" spans="2:12">
      <c r="B1795" s="75">
        <v>1793</v>
      </c>
      <c r="C1795" s="76" t="e">
        <f t="shared" ref="C1795:C1858" si="112">VLOOKUP(B1795,$I:$K,2,FALSE)</f>
        <v>#N/A</v>
      </c>
      <c r="D1795" s="76" t="e">
        <f t="shared" ref="D1795:D1858" si="113">VLOOKUP(B1795,$I:$K,3,FALSE)</f>
        <v>#N/A</v>
      </c>
      <c r="E1795" s="77" t="e">
        <f t="shared" si="110"/>
        <v>#N/A</v>
      </c>
      <c r="F1795" s="81"/>
      <c r="H1795" s="57"/>
      <c r="I1795" s="56" t="e">
        <f t="shared" si="111"/>
        <v>#REF!</v>
      </c>
      <c r="J1795" s="56" t="e">
        <f>#REF!</f>
        <v>#REF!</v>
      </c>
      <c r="K1795" s="53" t="e">
        <f>IF(OR(#REF!="管理者",#REF!="サービス管理責任者"),0,#REF!)</f>
        <v>#REF!</v>
      </c>
    </row>
    <row r="1796" spans="2:12">
      <c r="B1796" s="75">
        <v>1794</v>
      </c>
      <c r="C1796" s="76" t="e">
        <f t="shared" si="112"/>
        <v>#N/A</v>
      </c>
      <c r="D1796" s="76" t="e">
        <f t="shared" si="113"/>
        <v>#N/A</v>
      </c>
      <c r="E1796" s="77" t="e">
        <f t="shared" ref="E1796:E1859" si="114">SUMIF($C:$C,C1796,$D:$D)</f>
        <v>#N/A</v>
      </c>
      <c r="F1796" s="81"/>
      <c r="H1796" s="57"/>
      <c r="I1796" s="56" t="e">
        <f t="shared" si="111"/>
        <v>#REF!</v>
      </c>
      <c r="J1796" s="56" t="e">
        <f>#REF!</f>
        <v>#REF!</v>
      </c>
      <c r="K1796" s="53" t="e">
        <f>IF(OR(#REF!="管理者",#REF!="サービス管理責任者"),0,#REF!)</f>
        <v>#REF!</v>
      </c>
    </row>
    <row r="1797" spans="2:12">
      <c r="B1797" s="75">
        <v>1795</v>
      </c>
      <c r="C1797" s="76" t="e">
        <f t="shared" si="112"/>
        <v>#N/A</v>
      </c>
      <c r="D1797" s="76" t="e">
        <f t="shared" si="113"/>
        <v>#N/A</v>
      </c>
      <c r="E1797" s="77" t="e">
        <f t="shared" si="114"/>
        <v>#N/A</v>
      </c>
      <c r="F1797" s="81"/>
      <c r="H1797" s="57"/>
      <c r="I1797" s="56" t="e">
        <f t="shared" ref="I1797:I1860" si="115">IF(J1797=0,I1796,I1796+1)</f>
        <v>#REF!</v>
      </c>
      <c r="J1797" s="56" t="e">
        <f>#REF!</f>
        <v>#REF!</v>
      </c>
      <c r="K1797" s="53" t="e">
        <f>IF(OR(#REF!="管理者",#REF!="サービス管理責任者"),0,#REF!)</f>
        <v>#REF!</v>
      </c>
    </row>
    <row r="1798" spans="2:12">
      <c r="B1798" s="75">
        <v>1796</v>
      </c>
      <c r="C1798" s="76" t="e">
        <f t="shared" si="112"/>
        <v>#N/A</v>
      </c>
      <c r="D1798" s="76" t="e">
        <f t="shared" si="113"/>
        <v>#N/A</v>
      </c>
      <c r="E1798" s="77" t="e">
        <f t="shared" si="114"/>
        <v>#N/A</v>
      </c>
      <c r="F1798" s="81"/>
      <c r="H1798" s="57"/>
      <c r="I1798" s="56" t="e">
        <f t="shared" si="115"/>
        <v>#REF!</v>
      </c>
      <c r="J1798" s="56" t="e">
        <f>#REF!</f>
        <v>#REF!</v>
      </c>
      <c r="K1798" s="53" t="e">
        <f>IF(OR(#REF!="管理者",#REF!="サービス管理責任者"),0,#REF!)</f>
        <v>#REF!</v>
      </c>
    </row>
    <row r="1799" spans="2:12">
      <c r="B1799" s="75">
        <v>1797</v>
      </c>
      <c r="C1799" s="76" t="e">
        <f t="shared" si="112"/>
        <v>#N/A</v>
      </c>
      <c r="D1799" s="76" t="e">
        <f t="shared" si="113"/>
        <v>#N/A</v>
      </c>
      <c r="E1799" s="77" t="e">
        <f t="shared" si="114"/>
        <v>#N/A</v>
      </c>
      <c r="F1799" s="81"/>
      <c r="H1799" s="57"/>
      <c r="I1799" s="56" t="e">
        <f t="shared" si="115"/>
        <v>#REF!</v>
      </c>
      <c r="J1799" s="56" t="e">
        <f>#REF!</f>
        <v>#REF!</v>
      </c>
      <c r="K1799" s="53" t="e">
        <f>IF(OR(#REF!="管理者",#REF!="サービス管理責任者"),0,#REF!)</f>
        <v>#REF!</v>
      </c>
    </row>
    <row r="1800" spans="2:12">
      <c r="B1800" s="75">
        <v>1798</v>
      </c>
      <c r="C1800" s="76" t="e">
        <f t="shared" si="112"/>
        <v>#N/A</v>
      </c>
      <c r="D1800" s="76" t="e">
        <f t="shared" si="113"/>
        <v>#N/A</v>
      </c>
      <c r="E1800" s="77" t="e">
        <f t="shared" si="114"/>
        <v>#N/A</v>
      </c>
      <c r="F1800" s="81"/>
      <c r="H1800" s="57"/>
      <c r="I1800" s="56" t="e">
        <f t="shared" si="115"/>
        <v>#REF!</v>
      </c>
      <c r="J1800" s="56" t="e">
        <f>#REF!</f>
        <v>#REF!</v>
      </c>
      <c r="K1800" s="53" t="e">
        <f>IF(OR(#REF!="管理者",#REF!="サービス管理責任者"),0,#REF!)</f>
        <v>#REF!</v>
      </c>
    </row>
    <row r="1801" spans="2:12">
      <c r="B1801" s="75">
        <v>1799</v>
      </c>
      <c r="C1801" s="76" t="e">
        <f t="shared" si="112"/>
        <v>#N/A</v>
      </c>
      <c r="D1801" s="76" t="e">
        <f t="shared" si="113"/>
        <v>#N/A</v>
      </c>
      <c r="E1801" s="77" t="e">
        <f t="shared" si="114"/>
        <v>#N/A</v>
      </c>
      <c r="F1801" s="81"/>
      <c r="H1801" s="57"/>
      <c r="I1801" s="56" t="e">
        <f t="shared" si="115"/>
        <v>#REF!</v>
      </c>
      <c r="J1801" s="56" t="e">
        <f>#REF!</f>
        <v>#REF!</v>
      </c>
      <c r="K1801" s="53" t="e">
        <f>IF(OR(#REF!="管理者",#REF!="サービス管理責任者"),0,#REF!)</f>
        <v>#REF!</v>
      </c>
    </row>
    <row r="1802" spans="2:12">
      <c r="B1802" s="75">
        <v>1800</v>
      </c>
      <c r="C1802" s="76" t="e">
        <f t="shared" si="112"/>
        <v>#N/A</v>
      </c>
      <c r="D1802" s="76" t="e">
        <f t="shared" si="113"/>
        <v>#N/A</v>
      </c>
      <c r="E1802" s="77" t="e">
        <f t="shared" si="114"/>
        <v>#N/A</v>
      </c>
      <c r="F1802" s="81"/>
      <c r="H1802" s="57"/>
      <c r="I1802" s="56" t="e">
        <f t="shared" si="115"/>
        <v>#REF!</v>
      </c>
      <c r="J1802" s="56" t="e">
        <f>#REF!</f>
        <v>#REF!</v>
      </c>
      <c r="K1802" s="53" t="e">
        <f>IF(OR(#REF!="管理者",#REF!="サービス管理責任者"),0,#REF!)</f>
        <v>#REF!</v>
      </c>
    </row>
    <row r="1803" spans="2:12">
      <c r="B1803" s="75">
        <v>1801</v>
      </c>
      <c r="C1803" s="76" t="e">
        <f t="shared" si="112"/>
        <v>#N/A</v>
      </c>
      <c r="D1803" s="76" t="e">
        <f t="shared" si="113"/>
        <v>#N/A</v>
      </c>
      <c r="E1803" s="77" t="e">
        <f t="shared" si="114"/>
        <v>#N/A</v>
      </c>
      <c r="F1803" s="81"/>
      <c r="H1803" s="58"/>
      <c r="I1803" s="56" t="e">
        <f t="shared" si="115"/>
        <v>#REF!</v>
      </c>
      <c r="J1803" s="56" t="e">
        <f>#REF!</f>
        <v>#REF!</v>
      </c>
      <c r="K1803" s="53" t="e">
        <f>IF(OR(#REF!="管理者",#REF!="サービス管理責任者"),0,#REF!)</f>
        <v>#REF!</v>
      </c>
    </row>
    <row r="1804" spans="2:12">
      <c r="B1804" s="75">
        <v>1802</v>
      </c>
      <c r="C1804" s="76" t="e">
        <f t="shared" si="112"/>
        <v>#N/A</v>
      </c>
      <c r="D1804" s="76" t="e">
        <f t="shared" si="113"/>
        <v>#N/A</v>
      </c>
      <c r="E1804" s="77" t="e">
        <f t="shared" si="114"/>
        <v>#N/A</v>
      </c>
      <c r="F1804" s="81"/>
      <c r="H1804" s="59" t="s">
        <v>126</v>
      </c>
      <c r="I1804" s="60" t="e">
        <f t="shared" si="115"/>
        <v>#REF!</v>
      </c>
      <c r="J1804" s="60" t="e">
        <f>#REF!</f>
        <v>#REF!</v>
      </c>
      <c r="K1804" s="53" t="e">
        <f>IF(OR(#REF!="管理者",#REF!="サービス管理責任者"),0,#REF!)</f>
        <v>#REF!</v>
      </c>
    </row>
    <row r="1805" spans="2:12">
      <c r="B1805" s="75">
        <v>1803</v>
      </c>
      <c r="C1805" s="76" t="e">
        <f t="shared" si="112"/>
        <v>#N/A</v>
      </c>
      <c r="D1805" s="76" t="e">
        <f t="shared" si="113"/>
        <v>#N/A</v>
      </c>
      <c r="E1805" s="77" t="e">
        <f t="shared" si="114"/>
        <v>#N/A</v>
      </c>
      <c r="F1805" s="81"/>
      <c r="H1805" s="61"/>
      <c r="I1805" s="60" t="e">
        <f t="shared" si="115"/>
        <v>#REF!</v>
      </c>
      <c r="J1805" s="60" t="e">
        <f>#REF!</f>
        <v>#REF!</v>
      </c>
      <c r="K1805" s="53" t="e">
        <f>IF(OR(#REF!="管理者",#REF!="サービス管理責任者"),0,#REF!)</f>
        <v>#REF!</v>
      </c>
    </row>
    <row r="1806" spans="2:12">
      <c r="B1806" s="75">
        <v>1804</v>
      </c>
      <c r="C1806" s="76" t="e">
        <f t="shared" si="112"/>
        <v>#N/A</v>
      </c>
      <c r="D1806" s="76" t="e">
        <f t="shared" si="113"/>
        <v>#N/A</v>
      </c>
      <c r="E1806" s="77" t="e">
        <f t="shared" si="114"/>
        <v>#N/A</v>
      </c>
      <c r="F1806" s="81"/>
      <c r="H1806" s="61"/>
      <c r="I1806" s="60" t="e">
        <f t="shared" si="115"/>
        <v>#REF!</v>
      </c>
      <c r="J1806" s="60" t="e">
        <f>#REF!</f>
        <v>#REF!</v>
      </c>
      <c r="K1806" s="53" t="e">
        <f>IF(OR(#REF!="管理者",#REF!="サービス管理責任者"),0,#REF!)</f>
        <v>#REF!</v>
      </c>
    </row>
    <row r="1807" spans="2:12">
      <c r="B1807" s="75">
        <v>1805</v>
      </c>
      <c r="C1807" s="76" t="e">
        <f t="shared" si="112"/>
        <v>#N/A</v>
      </c>
      <c r="D1807" s="76" t="e">
        <f t="shared" si="113"/>
        <v>#N/A</v>
      </c>
      <c r="E1807" s="77" t="e">
        <f t="shared" si="114"/>
        <v>#N/A</v>
      </c>
      <c r="F1807" s="81"/>
      <c r="H1807" s="61"/>
      <c r="I1807" s="60" t="e">
        <f t="shared" si="115"/>
        <v>#REF!</v>
      </c>
      <c r="J1807" s="60" t="e">
        <f>#REF!</f>
        <v>#REF!</v>
      </c>
      <c r="K1807" s="53" t="e">
        <f>IF(OR(#REF!="管理者",#REF!="サービス管理責任者"),0,#REF!)</f>
        <v>#REF!</v>
      </c>
    </row>
    <row r="1808" spans="2:12">
      <c r="B1808" s="75">
        <v>1806</v>
      </c>
      <c r="C1808" s="76" t="e">
        <f t="shared" si="112"/>
        <v>#N/A</v>
      </c>
      <c r="D1808" s="76" t="e">
        <f t="shared" si="113"/>
        <v>#N/A</v>
      </c>
      <c r="E1808" s="77" t="e">
        <f t="shared" si="114"/>
        <v>#N/A</v>
      </c>
      <c r="F1808" s="81"/>
      <c r="H1808" s="61"/>
      <c r="I1808" s="60" t="e">
        <f t="shared" si="115"/>
        <v>#REF!</v>
      </c>
      <c r="J1808" s="60" t="e">
        <f>#REF!</f>
        <v>#REF!</v>
      </c>
      <c r="K1808" s="53" t="e">
        <f>IF(OR(#REF!="管理者",#REF!="サービス管理責任者"),0,#REF!)</f>
        <v>#REF!</v>
      </c>
      <c r="L1808" s="51"/>
    </row>
    <row r="1809" spans="2:11">
      <c r="B1809" s="75">
        <v>1807</v>
      </c>
      <c r="C1809" s="76" t="e">
        <f t="shared" si="112"/>
        <v>#N/A</v>
      </c>
      <c r="D1809" s="76" t="e">
        <f t="shared" si="113"/>
        <v>#N/A</v>
      </c>
      <c r="E1809" s="77" t="e">
        <f t="shared" si="114"/>
        <v>#N/A</v>
      </c>
      <c r="F1809" s="81"/>
      <c r="H1809" s="61"/>
      <c r="I1809" s="60" t="e">
        <f t="shared" si="115"/>
        <v>#REF!</v>
      </c>
      <c r="J1809" s="60" t="e">
        <f>#REF!</f>
        <v>#REF!</v>
      </c>
      <c r="K1809" s="53" t="e">
        <f>IF(OR(#REF!="管理者",#REF!="サービス管理責任者"),0,#REF!)</f>
        <v>#REF!</v>
      </c>
    </row>
    <row r="1810" spans="2:11">
      <c r="B1810" s="75">
        <v>1808</v>
      </c>
      <c r="C1810" s="76" t="e">
        <f t="shared" si="112"/>
        <v>#N/A</v>
      </c>
      <c r="D1810" s="76" t="e">
        <f t="shared" si="113"/>
        <v>#N/A</v>
      </c>
      <c r="E1810" s="77" t="e">
        <f t="shared" si="114"/>
        <v>#N/A</v>
      </c>
      <c r="F1810" s="81"/>
      <c r="H1810" s="61"/>
      <c r="I1810" s="60" t="e">
        <f t="shared" si="115"/>
        <v>#REF!</v>
      </c>
      <c r="J1810" s="60" t="e">
        <f>#REF!</f>
        <v>#REF!</v>
      </c>
      <c r="K1810" s="53" t="e">
        <f>IF(OR(#REF!="管理者",#REF!="サービス管理責任者"),0,#REF!)</f>
        <v>#REF!</v>
      </c>
    </row>
    <row r="1811" spans="2:11">
      <c r="B1811" s="75">
        <v>1809</v>
      </c>
      <c r="C1811" s="76" t="e">
        <f t="shared" si="112"/>
        <v>#N/A</v>
      </c>
      <c r="D1811" s="76" t="e">
        <f t="shared" si="113"/>
        <v>#N/A</v>
      </c>
      <c r="E1811" s="77" t="e">
        <f t="shared" si="114"/>
        <v>#N/A</v>
      </c>
      <c r="F1811" s="81"/>
      <c r="H1811" s="61"/>
      <c r="I1811" s="60" t="e">
        <f t="shared" si="115"/>
        <v>#REF!</v>
      </c>
      <c r="J1811" s="60" t="e">
        <f>#REF!</f>
        <v>#REF!</v>
      </c>
      <c r="K1811" s="53" t="e">
        <f>IF(OR(#REF!="管理者",#REF!="サービス管理責任者"),0,#REF!)</f>
        <v>#REF!</v>
      </c>
    </row>
    <row r="1812" spans="2:11">
      <c r="B1812" s="75">
        <v>1810</v>
      </c>
      <c r="C1812" s="76" t="e">
        <f t="shared" si="112"/>
        <v>#N/A</v>
      </c>
      <c r="D1812" s="76" t="e">
        <f t="shared" si="113"/>
        <v>#N/A</v>
      </c>
      <c r="E1812" s="77" t="e">
        <f t="shared" si="114"/>
        <v>#N/A</v>
      </c>
      <c r="F1812" s="81"/>
      <c r="H1812" s="61"/>
      <c r="I1812" s="60" t="e">
        <f t="shared" si="115"/>
        <v>#REF!</v>
      </c>
      <c r="J1812" s="60" t="e">
        <f>#REF!</f>
        <v>#REF!</v>
      </c>
      <c r="K1812" s="53" t="e">
        <f>IF(OR(#REF!="管理者",#REF!="サービス管理責任者"),0,#REF!)</f>
        <v>#REF!</v>
      </c>
    </row>
    <row r="1813" spans="2:11">
      <c r="B1813" s="75">
        <v>1811</v>
      </c>
      <c r="C1813" s="76" t="e">
        <f t="shared" si="112"/>
        <v>#N/A</v>
      </c>
      <c r="D1813" s="76" t="e">
        <f t="shared" si="113"/>
        <v>#N/A</v>
      </c>
      <c r="E1813" s="77" t="e">
        <f t="shared" si="114"/>
        <v>#N/A</v>
      </c>
      <c r="F1813" s="81"/>
      <c r="H1813" s="61"/>
      <c r="I1813" s="60" t="e">
        <f t="shared" si="115"/>
        <v>#REF!</v>
      </c>
      <c r="J1813" s="60" t="e">
        <f>#REF!</f>
        <v>#REF!</v>
      </c>
      <c r="K1813" s="53" t="e">
        <f>IF(OR(#REF!="管理者",#REF!="サービス管理責任者"),0,#REF!)</f>
        <v>#REF!</v>
      </c>
    </row>
    <row r="1814" spans="2:11">
      <c r="B1814" s="75">
        <v>1812</v>
      </c>
      <c r="C1814" s="76" t="e">
        <f t="shared" si="112"/>
        <v>#N/A</v>
      </c>
      <c r="D1814" s="76" t="e">
        <f t="shared" si="113"/>
        <v>#N/A</v>
      </c>
      <c r="E1814" s="77" t="e">
        <f t="shared" si="114"/>
        <v>#N/A</v>
      </c>
      <c r="F1814" s="81"/>
      <c r="H1814" s="61"/>
      <c r="I1814" s="60" t="e">
        <f t="shared" si="115"/>
        <v>#REF!</v>
      </c>
      <c r="J1814" s="60" t="e">
        <f>#REF!</f>
        <v>#REF!</v>
      </c>
      <c r="K1814" s="53" t="e">
        <f>IF(OR(#REF!="管理者",#REF!="サービス管理責任者"),0,#REF!)</f>
        <v>#REF!</v>
      </c>
    </row>
    <row r="1815" spans="2:11">
      <c r="B1815" s="75">
        <v>1813</v>
      </c>
      <c r="C1815" s="76" t="e">
        <f t="shared" si="112"/>
        <v>#N/A</v>
      </c>
      <c r="D1815" s="76" t="e">
        <f t="shared" si="113"/>
        <v>#N/A</v>
      </c>
      <c r="E1815" s="77" t="e">
        <f t="shared" si="114"/>
        <v>#N/A</v>
      </c>
      <c r="F1815" s="81"/>
      <c r="H1815" s="61"/>
      <c r="I1815" s="60" t="e">
        <f t="shared" si="115"/>
        <v>#REF!</v>
      </c>
      <c r="J1815" s="60" t="e">
        <f>#REF!</f>
        <v>#REF!</v>
      </c>
      <c r="K1815" s="53" t="e">
        <f>IF(OR(#REF!="管理者",#REF!="サービス管理責任者"),0,#REF!)</f>
        <v>#REF!</v>
      </c>
    </row>
    <row r="1816" spans="2:11">
      <c r="B1816" s="75">
        <v>1814</v>
      </c>
      <c r="C1816" s="76" t="e">
        <f t="shared" si="112"/>
        <v>#N/A</v>
      </c>
      <c r="D1816" s="76" t="e">
        <f t="shared" si="113"/>
        <v>#N/A</v>
      </c>
      <c r="E1816" s="77" t="e">
        <f t="shared" si="114"/>
        <v>#N/A</v>
      </c>
      <c r="F1816" s="81"/>
      <c r="H1816" s="61"/>
      <c r="I1816" s="60" t="e">
        <f t="shared" si="115"/>
        <v>#REF!</v>
      </c>
      <c r="J1816" s="60" t="e">
        <f>#REF!</f>
        <v>#REF!</v>
      </c>
      <c r="K1816" s="53" t="e">
        <f>IF(OR(#REF!="管理者",#REF!="サービス管理責任者"),0,#REF!)</f>
        <v>#REF!</v>
      </c>
    </row>
    <row r="1817" spans="2:11">
      <c r="B1817" s="75">
        <v>1815</v>
      </c>
      <c r="C1817" s="76" t="e">
        <f t="shared" si="112"/>
        <v>#N/A</v>
      </c>
      <c r="D1817" s="76" t="e">
        <f t="shared" si="113"/>
        <v>#N/A</v>
      </c>
      <c r="E1817" s="77" t="e">
        <f t="shared" si="114"/>
        <v>#N/A</v>
      </c>
      <c r="F1817" s="81"/>
      <c r="H1817" s="61"/>
      <c r="I1817" s="60" t="e">
        <f t="shared" si="115"/>
        <v>#REF!</v>
      </c>
      <c r="J1817" s="60" t="e">
        <f>#REF!</f>
        <v>#REF!</v>
      </c>
      <c r="K1817" s="53" t="e">
        <f>IF(OR(#REF!="管理者",#REF!="サービス管理責任者"),0,#REF!)</f>
        <v>#REF!</v>
      </c>
    </row>
    <row r="1818" spans="2:11">
      <c r="B1818" s="75">
        <v>1816</v>
      </c>
      <c r="C1818" s="76" t="e">
        <f t="shared" si="112"/>
        <v>#N/A</v>
      </c>
      <c r="D1818" s="76" t="e">
        <f t="shared" si="113"/>
        <v>#N/A</v>
      </c>
      <c r="E1818" s="77" t="e">
        <f t="shared" si="114"/>
        <v>#N/A</v>
      </c>
      <c r="F1818" s="81"/>
      <c r="H1818" s="61"/>
      <c r="I1818" s="60" t="e">
        <f t="shared" si="115"/>
        <v>#REF!</v>
      </c>
      <c r="J1818" s="60" t="e">
        <f>#REF!</f>
        <v>#REF!</v>
      </c>
      <c r="K1818" s="53" t="e">
        <f>IF(OR(#REF!="管理者",#REF!="サービス管理責任者"),0,#REF!)</f>
        <v>#REF!</v>
      </c>
    </row>
    <row r="1819" spans="2:11">
      <c r="B1819" s="75">
        <v>1817</v>
      </c>
      <c r="C1819" s="76" t="e">
        <f t="shared" si="112"/>
        <v>#N/A</v>
      </c>
      <c r="D1819" s="76" t="e">
        <f t="shared" si="113"/>
        <v>#N/A</v>
      </c>
      <c r="E1819" s="77" t="e">
        <f t="shared" si="114"/>
        <v>#N/A</v>
      </c>
      <c r="F1819" s="81"/>
      <c r="H1819" s="61"/>
      <c r="I1819" s="60" t="e">
        <f t="shared" si="115"/>
        <v>#REF!</v>
      </c>
      <c r="J1819" s="60" t="e">
        <f>#REF!</f>
        <v>#REF!</v>
      </c>
      <c r="K1819" s="53" t="e">
        <f>IF(OR(#REF!="管理者",#REF!="サービス管理責任者"),0,#REF!)</f>
        <v>#REF!</v>
      </c>
    </row>
    <row r="1820" spans="2:11">
      <c r="B1820" s="75">
        <v>1818</v>
      </c>
      <c r="C1820" s="76" t="e">
        <f t="shared" si="112"/>
        <v>#N/A</v>
      </c>
      <c r="D1820" s="76" t="e">
        <f t="shared" si="113"/>
        <v>#N/A</v>
      </c>
      <c r="E1820" s="77" t="e">
        <f t="shared" si="114"/>
        <v>#N/A</v>
      </c>
      <c r="F1820" s="81"/>
      <c r="H1820" s="61"/>
      <c r="I1820" s="60" t="e">
        <f t="shared" si="115"/>
        <v>#REF!</v>
      </c>
      <c r="J1820" s="60" t="e">
        <f>#REF!</f>
        <v>#REF!</v>
      </c>
      <c r="K1820" s="53" t="e">
        <f>IF(OR(#REF!="管理者",#REF!="サービス管理責任者"),0,#REF!)</f>
        <v>#REF!</v>
      </c>
    </row>
    <row r="1821" spans="2:11">
      <c r="B1821" s="75">
        <v>1819</v>
      </c>
      <c r="C1821" s="76" t="e">
        <f t="shared" si="112"/>
        <v>#N/A</v>
      </c>
      <c r="D1821" s="76" t="e">
        <f t="shared" si="113"/>
        <v>#N/A</v>
      </c>
      <c r="E1821" s="77" t="e">
        <f t="shared" si="114"/>
        <v>#N/A</v>
      </c>
      <c r="F1821" s="81"/>
      <c r="H1821" s="61"/>
      <c r="I1821" s="60" t="e">
        <f t="shared" si="115"/>
        <v>#REF!</v>
      </c>
      <c r="J1821" s="60" t="e">
        <f>#REF!</f>
        <v>#REF!</v>
      </c>
      <c r="K1821" s="53" t="e">
        <f>IF(OR(#REF!="管理者",#REF!="サービス管理責任者"),0,#REF!)</f>
        <v>#REF!</v>
      </c>
    </row>
    <row r="1822" spans="2:11">
      <c r="B1822" s="75">
        <v>1820</v>
      </c>
      <c r="C1822" s="76" t="e">
        <f t="shared" si="112"/>
        <v>#N/A</v>
      </c>
      <c r="D1822" s="76" t="e">
        <f t="shared" si="113"/>
        <v>#N/A</v>
      </c>
      <c r="E1822" s="77" t="e">
        <f t="shared" si="114"/>
        <v>#N/A</v>
      </c>
      <c r="F1822" s="81"/>
      <c r="H1822" s="61"/>
      <c r="I1822" s="60" t="e">
        <f t="shared" si="115"/>
        <v>#REF!</v>
      </c>
      <c r="J1822" s="60" t="e">
        <f>#REF!</f>
        <v>#REF!</v>
      </c>
      <c r="K1822" s="53" t="e">
        <f>IF(OR(#REF!="管理者",#REF!="サービス管理責任者"),0,#REF!)</f>
        <v>#REF!</v>
      </c>
    </row>
    <row r="1823" spans="2:11">
      <c r="B1823" s="75">
        <v>1821</v>
      </c>
      <c r="C1823" s="76" t="e">
        <f t="shared" si="112"/>
        <v>#N/A</v>
      </c>
      <c r="D1823" s="76" t="e">
        <f t="shared" si="113"/>
        <v>#N/A</v>
      </c>
      <c r="E1823" s="77" t="e">
        <f t="shared" si="114"/>
        <v>#N/A</v>
      </c>
      <c r="F1823" s="81"/>
      <c r="H1823" s="61"/>
      <c r="I1823" s="60" t="e">
        <f t="shared" si="115"/>
        <v>#REF!</v>
      </c>
      <c r="J1823" s="60" t="e">
        <f>#REF!</f>
        <v>#REF!</v>
      </c>
      <c r="K1823" s="53" t="e">
        <f>IF(OR(#REF!="管理者",#REF!="サービス管理責任者"),0,#REF!)</f>
        <v>#REF!</v>
      </c>
    </row>
    <row r="1824" spans="2:11">
      <c r="B1824" s="75">
        <v>1822</v>
      </c>
      <c r="C1824" s="76" t="e">
        <f t="shared" si="112"/>
        <v>#N/A</v>
      </c>
      <c r="D1824" s="76" t="e">
        <f t="shared" si="113"/>
        <v>#N/A</v>
      </c>
      <c r="E1824" s="77" t="e">
        <f t="shared" si="114"/>
        <v>#N/A</v>
      </c>
      <c r="F1824" s="81"/>
      <c r="H1824" s="61"/>
      <c r="I1824" s="60" t="e">
        <f t="shared" si="115"/>
        <v>#REF!</v>
      </c>
      <c r="J1824" s="60" t="e">
        <f>#REF!</f>
        <v>#REF!</v>
      </c>
      <c r="K1824" s="53" t="e">
        <f>IF(OR(#REF!="管理者",#REF!="サービス管理責任者"),0,#REF!)</f>
        <v>#REF!</v>
      </c>
    </row>
    <row r="1825" spans="2:11">
      <c r="B1825" s="75">
        <v>1823</v>
      </c>
      <c r="C1825" s="76" t="e">
        <f t="shared" si="112"/>
        <v>#N/A</v>
      </c>
      <c r="D1825" s="76" t="e">
        <f t="shared" si="113"/>
        <v>#N/A</v>
      </c>
      <c r="E1825" s="77" t="e">
        <f t="shared" si="114"/>
        <v>#N/A</v>
      </c>
      <c r="F1825" s="81"/>
      <c r="H1825" s="61"/>
      <c r="I1825" s="60" t="e">
        <f t="shared" si="115"/>
        <v>#REF!</v>
      </c>
      <c r="J1825" s="60" t="e">
        <f>#REF!</f>
        <v>#REF!</v>
      </c>
      <c r="K1825" s="53" t="e">
        <f>IF(OR(#REF!="管理者",#REF!="サービス管理責任者"),0,#REF!)</f>
        <v>#REF!</v>
      </c>
    </row>
    <row r="1826" spans="2:11">
      <c r="B1826" s="75">
        <v>1824</v>
      </c>
      <c r="C1826" s="76" t="e">
        <f t="shared" si="112"/>
        <v>#N/A</v>
      </c>
      <c r="D1826" s="76" t="e">
        <f t="shared" si="113"/>
        <v>#N/A</v>
      </c>
      <c r="E1826" s="77" t="e">
        <f t="shared" si="114"/>
        <v>#N/A</v>
      </c>
      <c r="F1826" s="81"/>
      <c r="H1826" s="61"/>
      <c r="I1826" s="60" t="e">
        <f t="shared" si="115"/>
        <v>#REF!</v>
      </c>
      <c r="J1826" s="60" t="e">
        <f>#REF!</f>
        <v>#REF!</v>
      </c>
      <c r="K1826" s="53" t="e">
        <f>IF(OR(#REF!="管理者",#REF!="サービス管理責任者"),0,#REF!)</f>
        <v>#REF!</v>
      </c>
    </row>
    <row r="1827" spans="2:11">
      <c r="B1827" s="75">
        <v>1825</v>
      </c>
      <c r="C1827" s="76" t="e">
        <f t="shared" si="112"/>
        <v>#N/A</v>
      </c>
      <c r="D1827" s="76" t="e">
        <f t="shared" si="113"/>
        <v>#N/A</v>
      </c>
      <c r="E1827" s="77" t="e">
        <f t="shared" si="114"/>
        <v>#N/A</v>
      </c>
      <c r="F1827" s="81"/>
      <c r="H1827" s="61"/>
      <c r="I1827" s="60" t="e">
        <f t="shared" si="115"/>
        <v>#REF!</v>
      </c>
      <c r="J1827" s="60" t="e">
        <f>#REF!</f>
        <v>#REF!</v>
      </c>
      <c r="K1827" s="53" t="e">
        <f>IF(OR(#REF!="管理者",#REF!="サービス管理責任者"),0,#REF!)</f>
        <v>#REF!</v>
      </c>
    </row>
    <row r="1828" spans="2:11">
      <c r="B1828" s="75">
        <v>1826</v>
      </c>
      <c r="C1828" s="76" t="e">
        <f t="shared" si="112"/>
        <v>#N/A</v>
      </c>
      <c r="D1828" s="76" t="e">
        <f t="shared" si="113"/>
        <v>#N/A</v>
      </c>
      <c r="E1828" s="77" t="e">
        <f t="shared" si="114"/>
        <v>#N/A</v>
      </c>
      <c r="F1828" s="81"/>
      <c r="H1828" s="61"/>
      <c r="I1828" s="60" t="e">
        <f t="shared" si="115"/>
        <v>#REF!</v>
      </c>
      <c r="J1828" s="60" t="e">
        <f>#REF!</f>
        <v>#REF!</v>
      </c>
      <c r="K1828" s="53" t="e">
        <f>IF(OR(#REF!="管理者",#REF!="サービス管理責任者"),0,#REF!)</f>
        <v>#REF!</v>
      </c>
    </row>
    <row r="1829" spans="2:11">
      <c r="B1829" s="75">
        <v>1827</v>
      </c>
      <c r="C1829" s="76" t="e">
        <f t="shared" si="112"/>
        <v>#N/A</v>
      </c>
      <c r="D1829" s="76" t="e">
        <f t="shared" si="113"/>
        <v>#N/A</v>
      </c>
      <c r="E1829" s="77" t="e">
        <f t="shared" si="114"/>
        <v>#N/A</v>
      </c>
      <c r="F1829" s="81"/>
      <c r="H1829" s="61"/>
      <c r="I1829" s="60" t="e">
        <f t="shared" si="115"/>
        <v>#REF!</v>
      </c>
      <c r="J1829" s="60" t="e">
        <f>#REF!</f>
        <v>#REF!</v>
      </c>
      <c r="K1829" s="53" t="e">
        <f>IF(OR(#REF!="管理者",#REF!="サービス管理責任者"),0,#REF!)</f>
        <v>#REF!</v>
      </c>
    </row>
    <row r="1830" spans="2:11">
      <c r="B1830" s="75">
        <v>1828</v>
      </c>
      <c r="C1830" s="76" t="e">
        <f t="shared" si="112"/>
        <v>#N/A</v>
      </c>
      <c r="D1830" s="76" t="e">
        <f t="shared" si="113"/>
        <v>#N/A</v>
      </c>
      <c r="E1830" s="77" t="e">
        <f t="shared" si="114"/>
        <v>#N/A</v>
      </c>
      <c r="F1830" s="81"/>
      <c r="H1830" s="61"/>
      <c r="I1830" s="60" t="e">
        <f t="shared" si="115"/>
        <v>#REF!</v>
      </c>
      <c r="J1830" s="60" t="e">
        <f>#REF!</f>
        <v>#REF!</v>
      </c>
      <c r="K1830" s="53" t="e">
        <f>IF(OR(#REF!="管理者",#REF!="サービス管理責任者"),0,#REF!)</f>
        <v>#REF!</v>
      </c>
    </row>
    <row r="1831" spans="2:11">
      <c r="B1831" s="75">
        <v>1829</v>
      </c>
      <c r="C1831" s="76" t="e">
        <f t="shared" si="112"/>
        <v>#N/A</v>
      </c>
      <c r="D1831" s="76" t="e">
        <f t="shared" si="113"/>
        <v>#N/A</v>
      </c>
      <c r="E1831" s="77" t="e">
        <f t="shared" si="114"/>
        <v>#N/A</v>
      </c>
      <c r="F1831" s="81"/>
      <c r="H1831" s="61"/>
      <c r="I1831" s="60" t="e">
        <f t="shared" si="115"/>
        <v>#REF!</v>
      </c>
      <c r="J1831" s="60" t="e">
        <f>#REF!</f>
        <v>#REF!</v>
      </c>
      <c r="K1831" s="53" t="e">
        <f>IF(OR(#REF!="管理者",#REF!="サービス管理責任者"),0,#REF!)</f>
        <v>#REF!</v>
      </c>
    </row>
    <row r="1832" spans="2:11">
      <c r="B1832" s="75">
        <v>1830</v>
      </c>
      <c r="C1832" s="76" t="e">
        <f t="shared" si="112"/>
        <v>#N/A</v>
      </c>
      <c r="D1832" s="76" t="e">
        <f t="shared" si="113"/>
        <v>#N/A</v>
      </c>
      <c r="E1832" s="77" t="e">
        <f t="shared" si="114"/>
        <v>#N/A</v>
      </c>
      <c r="F1832" s="81"/>
      <c r="H1832" s="61"/>
      <c r="I1832" s="60" t="e">
        <f t="shared" si="115"/>
        <v>#REF!</v>
      </c>
      <c r="J1832" s="60" t="e">
        <f>#REF!</f>
        <v>#REF!</v>
      </c>
      <c r="K1832" s="53" t="e">
        <f>IF(OR(#REF!="管理者",#REF!="サービス管理責任者"),0,#REF!)</f>
        <v>#REF!</v>
      </c>
    </row>
    <row r="1833" spans="2:11">
      <c r="B1833" s="75">
        <v>1831</v>
      </c>
      <c r="C1833" s="76" t="e">
        <f t="shared" si="112"/>
        <v>#N/A</v>
      </c>
      <c r="D1833" s="76" t="e">
        <f t="shared" si="113"/>
        <v>#N/A</v>
      </c>
      <c r="E1833" s="77" t="e">
        <f t="shared" si="114"/>
        <v>#N/A</v>
      </c>
      <c r="F1833" s="81"/>
      <c r="H1833" s="61"/>
      <c r="I1833" s="60" t="e">
        <f t="shared" si="115"/>
        <v>#REF!</v>
      </c>
      <c r="J1833" s="60" t="e">
        <f>#REF!</f>
        <v>#REF!</v>
      </c>
      <c r="K1833" s="53" t="e">
        <f>IF(OR(#REF!="管理者",#REF!="サービス管理責任者"),0,#REF!)</f>
        <v>#REF!</v>
      </c>
    </row>
    <row r="1834" spans="2:11">
      <c r="B1834" s="75">
        <v>1832</v>
      </c>
      <c r="C1834" s="76" t="e">
        <f t="shared" si="112"/>
        <v>#N/A</v>
      </c>
      <c r="D1834" s="76" t="e">
        <f t="shared" si="113"/>
        <v>#N/A</v>
      </c>
      <c r="E1834" s="77" t="e">
        <f t="shared" si="114"/>
        <v>#N/A</v>
      </c>
      <c r="F1834" s="81"/>
      <c r="H1834" s="61"/>
      <c r="I1834" s="60" t="e">
        <f t="shared" si="115"/>
        <v>#REF!</v>
      </c>
      <c r="J1834" s="60" t="e">
        <f>#REF!</f>
        <v>#REF!</v>
      </c>
      <c r="K1834" s="53" t="e">
        <f>IF(OR(#REF!="管理者",#REF!="サービス管理責任者"),0,#REF!)</f>
        <v>#REF!</v>
      </c>
    </row>
    <row r="1835" spans="2:11">
      <c r="B1835" s="75">
        <v>1833</v>
      </c>
      <c r="C1835" s="76" t="e">
        <f t="shared" si="112"/>
        <v>#N/A</v>
      </c>
      <c r="D1835" s="76" t="e">
        <f t="shared" si="113"/>
        <v>#N/A</v>
      </c>
      <c r="E1835" s="77" t="e">
        <f t="shared" si="114"/>
        <v>#N/A</v>
      </c>
      <c r="F1835" s="81"/>
      <c r="H1835" s="61"/>
      <c r="I1835" s="60" t="e">
        <f t="shared" si="115"/>
        <v>#REF!</v>
      </c>
      <c r="J1835" s="60" t="e">
        <f>#REF!</f>
        <v>#REF!</v>
      </c>
      <c r="K1835" s="53" t="e">
        <f>IF(OR(#REF!="管理者",#REF!="サービス管理責任者"),0,#REF!)</f>
        <v>#REF!</v>
      </c>
    </row>
    <row r="1836" spans="2:11">
      <c r="B1836" s="75">
        <v>1834</v>
      </c>
      <c r="C1836" s="76" t="e">
        <f t="shared" si="112"/>
        <v>#N/A</v>
      </c>
      <c r="D1836" s="76" t="e">
        <f t="shared" si="113"/>
        <v>#N/A</v>
      </c>
      <c r="E1836" s="77" t="e">
        <f t="shared" si="114"/>
        <v>#N/A</v>
      </c>
      <c r="F1836" s="81"/>
      <c r="H1836" s="61"/>
      <c r="I1836" s="60" t="e">
        <f t="shared" si="115"/>
        <v>#REF!</v>
      </c>
      <c r="J1836" s="60" t="e">
        <f>#REF!</f>
        <v>#REF!</v>
      </c>
      <c r="K1836" s="53" t="e">
        <f>IF(OR(#REF!="管理者",#REF!="サービス管理責任者"),0,#REF!)</f>
        <v>#REF!</v>
      </c>
    </row>
    <row r="1837" spans="2:11">
      <c r="B1837" s="75">
        <v>1835</v>
      </c>
      <c r="C1837" s="76" t="e">
        <f t="shared" si="112"/>
        <v>#N/A</v>
      </c>
      <c r="D1837" s="76" t="e">
        <f t="shared" si="113"/>
        <v>#N/A</v>
      </c>
      <c r="E1837" s="77" t="e">
        <f t="shared" si="114"/>
        <v>#N/A</v>
      </c>
      <c r="F1837" s="81"/>
      <c r="H1837" s="61"/>
      <c r="I1837" s="60" t="e">
        <f t="shared" si="115"/>
        <v>#REF!</v>
      </c>
      <c r="J1837" s="60" t="e">
        <f>#REF!</f>
        <v>#REF!</v>
      </c>
      <c r="K1837" s="53" t="e">
        <f>IF(OR(#REF!="管理者",#REF!="サービス管理責任者"),0,#REF!)</f>
        <v>#REF!</v>
      </c>
    </row>
    <row r="1838" spans="2:11">
      <c r="B1838" s="75">
        <v>1836</v>
      </c>
      <c r="C1838" s="76" t="e">
        <f t="shared" si="112"/>
        <v>#N/A</v>
      </c>
      <c r="D1838" s="76" t="e">
        <f t="shared" si="113"/>
        <v>#N/A</v>
      </c>
      <c r="E1838" s="77" t="e">
        <f t="shared" si="114"/>
        <v>#N/A</v>
      </c>
      <c r="F1838" s="81"/>
      <c r="H1838" s="61"/>
      <c r="I1838" s="60" t="e">
        <f t="shared" si="115"/>
        <v>#REF!</v>
      </c>
      <c r="J1838" s="60" t="e">
        <f>#REF!</f>
        <v>#REF!</v>
      </c>
      <c r="K1838" s="53" t="e">
        <f>IF(OR(#REF!="管理者",#REF!="サービス管理責任者"),0,#REF!)</f>
        <v>#REF!</v>
      </c>
    </row>
    <row r="1839" spans="2:11">
      <c r="B1839" s="75">
        <v>1837</v>
      </c>
      <c r="C1839" s="76" t="e">
        <f t="shared" si="112"/>
        <v>#N/A</v>
      </c>
      <c r="D1839" s="76" t="e">
        <f t="shared" si="113"/>
        <v>#N/A</v>
      </c>
      <c r="E1839" s="77" t="e">
        <f t="shared" si="114"/>
        <v>#N/A</v>
      </c>
      <c r="F1839" s="81"/>
      <c r="H1839" s="61"/>
      <c r="I1839" s="60" t="e">
        <f t="shared" si="115"/>
        <v>#REF!</v>
      </c>
      <c r="J1839" s="60" t="e">
        <f>#REF!</f>
        <v>#REF!</v>
      </c>
      <c r="K1839" s="53" t="e">
        <f>IF(OR(#REF!="管理者",#REF!="サービス管理責任者"),0,#REF!)</f>
        <v>#REF!</v>
      </c>
    </row>
    <row r="1840" spans="2:11">
      <c r="B1840" s="75">
        <v>1838</v>
      </c>
      <c r="C1840" s="76" t="e">
        <f t="shared" si="112"/>
        <v>#N/A</v>
      </c>
      <c r="D1840" s="76" t="e">
        <f t="shared" si="113"/>
        <v>#N/A</v>
      </c>
      <c r="E1840" s="77" t="e">
        <f t="shared" si="114"/>
        <v>#N/A</v>
      </c>
      <c r="F1840" s="81"/>
      <c r="H1840" s="61"/>
      <c r="I1840" s="60" t="e">
        <f t="shared" si="115"/>
        <v>#REF!</v>
      </c>
      <c r="J1840" s="60" t="e">
        <f>#REF!</f>
        <v>#REF!</v>
      </c>
      <c r="K1840" s="53" t="e">
        <f>IF(OR(#REF!="管理者",#REF!="サービス管理責任者"),0,#REF!)</f>
        <v>#REF!</v>
      </c>
    </row>
    <row r="1841" spans="2:11">
      <c r="B1841" s="75">
        <v>1839</v>
      </c>
      <c r="C1841" s="76" t="e">
        <f t="shared" si="112"/>
        <v>#N/A</v>
      </c>
      <c r="D1841" s="76" t="e">
        <f t="shared" si="113"/>
        <v>#N/A</v>
      </c>
      <c r="E1841" s="77" t="e">
        <f t="shared" si="114"/>
        <v>#N/A</v>
      </c>
      <c r="F1841" s="81"/>
      <c r="H1841" s="61"/>
      <c r="I1841" s="60" t="e">
        <f t="shared" si="115"/>
        <v>#REF!</v>
      </c>
      <c r="J1841" s="60" t="e">
        <f>#REF!</f>
        <v>#REF!</v>
      </c>
      <c r="K1841" s="53" t="e">
        <f>IF(OR(#REF!="管理者",#REF!="サービス管理責任者"),0,#REF!)</f>
        <v>#REF!</v>
      </c>
    </row>
    <row r="1842" spans="2:11">
      <c r="B1842" s="75">
        <v>1840</v>
      </c>
      <c r="C1842" s="76" t="e">
        <f t="shared" si="112"/>
        <v>#N/A</v>
      </c>
      <c r="D1842" s="76" t="e">
        <f t="shared" si="113"/>
        <v>#N/A</v>
      </c>
      <c r="E1842" s="77" t="e">
        <f t="shared" si="114"/>
        <v>#N/A</v>
      </c>
      <c r="F1842" s="81"/>
      <c r="H1842" s="61"/>
      <c r="I1842" s="60" t="e">
        <f t="shared" si="115"/>
        <v>#REF!</v>
      </c>
      <c r="J1842" s="60" t="e">
        <f>#REF!</f>
        <v>#REF!</v>
      </c>
      <c r="K1842" s="53" t="e">
        <f>IF(OR(#REF!="管理者",#REF!="サービス管理責任者"),0,#REF!)</f>
        <v>#REF!</v>
      </c>
    </row>
    <row r="1843" spans="2:11">
      <c r="B1843" s="75">
        <v>1841</v>
      </c>
      <c r="C1843" s="76" t="e">
        <f t="shared" si="112"/>
        <v>#N/A</v>
      </c>
      <c r="D1843" s="76" t="e">
        <f t="shared" si="113"/>
        <v>#N/A</v>
      </c>
      <c r="E1843" s="77" t="e">
        <f t="shared" si="114"/>
        <v>#N/A</v>
      </c>
      <c r="F1843" s="81"/>
      <c r="H1843" s="61"/>
      <c r="I1843" s="60" t="e">
        <f t="shared" si="115"/>
        <v>#REF!</v>
      </c>
      <c r="J1843" s="60" t="e">
        <f>#REF!</f>
        <v>#REF!</v>
      </c>
      <c r="K1843" s="53" t="e">
        <f>IF(OR(#REF!="管理者",#REF!="サービス管理責任者"),0,#REF!)</f>
        <v>#REF!</v>
      </c>
    </row>
    <row r="1844" spans="2:11">
      <c r="B1844" s="75">
        <v>1842</v>
      </c>
      <c r="C1844" s="76" t="e">
        <f t="shared" si="112"/>
        <v>#N/A</v>
      </c>
      <c r="D1844" s="76" t="e">
        <f t="shared" si="113"/>
        <v>#N/A</v>
      </c>
      <c r="E1844" s="77" t="e">
        <f t="shared" si="114"/>
        <v>#N/A</v>
      </c>
      <c r="F1844" s="81"/>
      <c r="H1844" s="61"/>
      <c r="I1844" s="60" t="e">
        <f t="shared" si="115"/>
        <v>#REF!</v>
      </c>
      <c r="J1844" s="60" t="e">
        <f>#REF!</f>
        <v>#REF!</v>
      </c>
      <c r="K1844" s="53" t="e">
        <f>IF(OR(#REF!="管理者",#REF!="サービス管理責任者"),0,#REF!)</f>
        <v>#REF!</v>
      </c>
    </row>
    <row r="1845" spans="2:11">
      <c r="B1845" s="75">
        <v>1843</v>
      </c>
      <c r="C1845" s="76" t="e">
        <f t="shared" si="112"/>
        <v>#N/A</v>
      </c>
      <c r="D1845" s="76" t="e">
        <f t="shared" si="113"/>
        <v>#N/A</v>
      </c>
      <c r="E1845" s="77" t="e">
        <f t="shared" si="114"/>
        <v>#N/A</v>
      </c>
      <c r="F1845" s="81"/>
      <c r="H1845" s="61"/>
      <c r="I1845" s="60" t="e">
        <f t="shared" si="115"/>
        <v>#REF!</v>
      </c>
      <c r="J1845" s="60" t="e">
        <f>#REF!</f>
        <v>#REF!</v>
      </c>
      <c r="K1845" s="53" t="e">
        <f>IF(OR(#REF!="管理者",#REF!="サービス管理責任者"),0,#REF!)</f>
        <v>#REF!</v>
      </c>
    </row>
    <row r="1846" spans="2:11">
      <c r="B1846" s="75">
        <v>1844</v>
      </c>
      <c r="C1846" s="76" t="e">
        <f t="shared" si="112"/>
        <v>#N/A</v>
      </c>
      <c r="D1846" s="76" t="e">
        <f t="shared" si="113"/>
        <v>#N/A</v>
      </c>
      <c r="E1846" s="77" t="e">
        <f t="shared" si="114"/>
        <v>#N/A</v>
      </c>
      <c r="F1846" s="81"/>
      <c r="H1846" s="61"/>
      <c r="I1846" s="60" t="e">
        <f t="shared" si="115"/>
        <v>#REF!</v>
      </c>
      <c r="J1846" s="60" t="e">
        <f>#REF!</f>
        <v>#REF!</v>
      </c>
      <c r="K1846" s="53" t="e">
        <f>IF(OR(#REF!="管理者",#REF!="サービス管理責任者"),0,#REF!)</f>
        <v>#REF!</v>
      </c>
    </row>
    <row r="1847" spans="2:11">
      <c r="B1847" s="75">
        <v>1845</v>
      </c>
      <c r="C1847" s="76" t="e">
        <f t="shared" si="112"/>
        <v>#N/A</v>
      </c>
      <c r="D1847" s="76" t="e">
        <f t="shared" si="113"/>
        <v>#N/A</v>
      </c>
      <c r="E1847" s="77" t="e">
        <f t="shared" si="114"/>
        <v>#N/A</v>
      </c>
      <c r="F1847" s="81"/>
      <c r="H1847" s="61"/>
      <c r="I1847" s="60" t="e">
        <f t="shared" si="115"/>
        <v>#REF!</v>
      </c>
      <c r="J1847" s="60" t="e">
        <f>#REF!</f>
        <v>#REF!</v>
      </c>
      <c r="K1847" s="53" t="e">
        <f>IF(OR(#REF!="管理者",#REF!="サービス管理責任者"),0,#REF!)</f>
        <v>#REF!</v>
      </c>
    </row>
    <row r="1848" spans="2:11">
      <c r="B1848" s="75">
        <v>1846</v>
      </c>
      <c r="C1848" s="76" t="e">
        <f t="shared" si="112"/>
        <v>#N/A</v>
      </c>
      <c r="D1848" s="76" t="e">
        <f t="shared" si="113"/>
        <v>#N/A</v>
      </c>
      <c r="E1848" s="77" t="e">
        <f t="shared" si="114"/>
        <v>#N/A</v>
      </c>
      <c r="F1848" s="81"/>
      <c r="H1848" s="61"/>
      <c r="I1848" s="60" t="e">
        <f t="shared" si="115"/>
        <v>#REF!</v>
      </c>
      <c r="J1848" s="60" t="e">
        <f>#REF!</f>
        <v>#REF!</v>
      </c>
      <c r="K1848" s="53" t="e">
        <f>IF(OR(#REF!="管理者",#REF!="サービス管理責任者"),0,#REF!)</f>
        <v>#REF!</v>
      </c>
    </row>
    <row r="1849" spans="2:11">
      <c r="B1849" s="75">
        <v>1847</v>
      </c>
      <c r="C1849" s="76" t="e">
        <f t="shared" si="112"/>
        <v>#N/A</v>
      </c>
      <c r="D1849" s="76" t="e">
        <f t="shared" si="113"/>
        <v>#N/A</v>
      </c>
      <c r="E1849" s="77" t="e">
        <f t="shared" si="114"/>
        <v>#N/A</v>
      </c>
      <c r="F1849" s="81"/>
      <c r="H1849" s="61"/>
      <c r="I1849" s="60" t="e">
        <f t="shared" si="115"/>
        <v>#REF!</v>
      </c>
      <c r="J1849" s="60" t="e">
        <f>#REF!</f>
        <v>#REF!</v>
      </c>
      <c r="K1849" s="53" t="e">
        <f>IF(OR(#REF!="管理者",#REF!="サービス管理責任者"),0,#REF!)</f>
        <v>#REF!</v>
      </c>
    </row>
    <row r="1850" spans="2:11">
      <c r="B1850" s="75">
        <v>1848</v>
      </c>
      <c r="C1850" s="76" t="e">
        <f t="shared" si="112"/>
        <v>#N/A</v>
      </c>
      <c r="D1850" s="76" t="e">
        <f t="shared" si="113"/>
        <v>#N/A</v>
      </c>
      <c r="E1850" s="77" t="e">
        <f t="shared" si="114"/>
        <v>#N/A</v>
      </c>
      <c r="F1850" s="81"/>
      <c r="H1850" s="61"/>
      <c r="I1850" s="60" t="e">
        <f t="shared" si="115"/>
        <v>#REF!</v>
      </c>
      <c r="J1850" s="60" t="e">
        <f>#REF!</f>
        <v>#REF!</v>
      </c>
      <c r="K1850" s="53" t="e">
        <f>IF(OR(#REF!="管理者",#REF!="サービス管理責任者"),0,#REF!)</f>
        <v>#REF!</v>
      </c>
    </row>
    <row r="1851" spans="2:11">
      <c r="B1851" s="75">
        <v>1849</v>
      </c>
      <c r="C1851" s="76" t="e">
        <f t="shared" si="112"/>
        <v>#N/A</v>
      </c>
      <c r="D1851" s="76" t="e">
        <f t="shared" si="113"/>
        <v>#N/A</v>
      </c>
      <c r="E1851" s="77" t="e">
        <f t="shared" si="114"/>
        <v>#N/A</v>
      </c>
      <c r="F1851" s="81"/>
      <c r="H1851" s="61"/>
      <c r="I1851" s="60" t="e">
        <f t="shared" si="115"/>
        <v>#REF!</v>
      </c>
      <c r="J1851" s="60" t="e">
        <f>#REF!</f>
        <v>#REF!</v>
      </c>
      <c r="K1851" s="53" t="e">
        <f>IF(OR(#REF!="管理者",#REF!="サービス管理責任者"),0,#REF!)</f>
        <v>#REF!</v>
      </c>
    </row>
    <row r="1852" spans="2:11">
      <c r="B1852" s="75">
        <v>1850</v>
      </c>
      <c r="C1852" s="76" t="e">
        <f t="shared" si="112"/>
        <v>#N/A</v>
      </c>
      <c r="D1852" s="76" t="e">
        <f t="shared" si="113"/>
        <v>#N/A</v>
      </c>
      <c r="E1852" s="77" t="e">
        <f t="shared" si="114"/>
        <v>#N/A</v>
      </c>
      <c r="F1852" s="81"/>
      <c r="H1852" s="61"/>
      <c r="I1852" s="60" t="e">
        <f t="shared" si="115"/>
        <v>#REF!</v>
      </c>
      <c r="J1852" s="60" t="e">
        <f>#REF!</f>
        <v>#REF!</v>
      </c>
      <c r="K1852" s="53" t="e">
        <f>IF(OR(#REF!="管理者",#REF!="サービス管理責任者"),0,#REF!)</f>
        <v>#REF!</v>
      </c>
    </row>
    <row r="1853" spans="2:11">
      <c r="B1853" s="75">
        <v>1851</v>
      </c>
      <c r="C1853" s="76" t="e">
        <f t="shared" si="112"/>
        <v>#N/A</v>
      </c>
      <c r="D1853" s="76" t="e">
        <f t="shared" si="113"/>
        <v>#N/A</v>
      </c>
      <c r="E1853" s="77" t="e">
        <f t="shared" si="114"/>
        <v>#N/A</v>
      </c>
      <c r="F1853" s="81"/>
      <c r="H1853" s="61"/>
      <c r="I1853" s="60" t="e">
        <f t="shared" si="115"/>
        <v>#REF!</v>
      </c>
      <c r="J1853" s="60" t="e">
        <f>#REF!</f>
        <v>#REF!</v>
      </c>
      <c r="K1853" s="53" t="e">
        <f>IF(OR(#REF!="管理者",#REF!="サービス管理責任者"),0,#REF!)</f>
        <v>#REF!</v>
      </c>
    </row>
    <row r="1854" spans="2:11">
      <c r="B1854" s="75">
        <v>1852</v>
      </c>
      <c r="C1854" s="76" t="e">
        <f t="shared" si="112"/>
        <v>#N/A</v>
      </c>
      <c r="D1854" s="76" t="e">
        <f t="shared" si="113"/>
        <v>#N/A</v>
      </c>
      <c r="E1854" s="77" t="e">
        <f t="shared" si="114"/>
        <v>#N/A</v>
      </c>
      <c r="F1854" s="81"/>
      <c r="H1854" s="61"/>
      <c r="I1854" s="60" t="e">
        <f t="shared" si="115"/>
        <v>#REF!</v>
      </c>
      <c r="J1854" s="60" t="e">
        <f>#REF!</f>
        <v>#REF!</v>
      </c>
      <c r="K1854" s="53" t="e">
        <f>IF(OR(#REF!="管理者",#REF!="サービス管理責任者"),0,#REF!)</f>
        <v>#REF!</v>
      </c>
    </row>
    <row r="1855" spans="2:11">
      <c r="B1855" s="75">
        <v>1853</v>
      </c>
      <c r="C1855" s="76" t="e">
        <f t="shared" si="112"/>
        <v>#N/A</v>
      </c>
      <c r="D1855" s="76" t="e">
        <f t="shared" si="113"/>
        <v>#N/A</v>
      </c>
      <c r="E1855" s="77" t="e">
        <f t="shared" si="114"/>
        <v>#N/A</v>
      </c>
      <c r="F1855" s="81"/>
      <c r="H1855" s="61"/>
      <c r="I1855" s="60" t="e">
        <f t="shared" si="115"/>
        <v>#REF!</v>
      </c>
      <c r="J1855" s="60" t="e">
        <f>#REF!</f>
        <v>#REF!</v>
      </c>
      <c r="K1855" s="53" t="e">
        <f>IF(OR(#REF!="管理者",#REF!="サービス管理責任者"),0,#REF!)</f>
        <v>#REF!</v>
      </c>
    </row>
    <row r="1856" spans="2:11">
      <c r="B1856" s="75">
        <v>1854</v>
      </c>
      <c r="C1856" s="76" t="e">
        <f t="shared" si="112"/>
        <v>#N/A</v>
      </c>
      <c r="D1856" s="76" t="e">
        <f t="shared" si="113"/>
        <v>#N/A</v>
      </c>
      <c r="E1856" s="77" t="e">
        <f t="shared" si="114"/>
        <v>#N/A</v>
      </c>
      <c r="F1856" s="81"/>
      <c r="H1856" s="61"/>
      <c r="I1856" s="60" t="e">
        <f t="shared" si="115"/>
        <v>#REF!</v>
      </c>
      <c r="J1856" s="60" t="e">
        <f>#REF!</f>
        <v>#REF!</v>
      </c>
      <c r="K1856" s="53" t="e">
        <f>IF(OR(#REF!="管理者",#REF!="サービス管理責任者"),0,#REF!)</f>
        <v>#REF!</v>
      </c>
    </row>
    <row r="1857" spans="2:11">
      <c r="B1857" s="75">
        <v>1855</v>
      </c>
      <c r="C1857" s="76" t="e">
        <f t="shared" si="112"/>
        <v>#N/A</v>
      </c>
      <c r="D1857" s="76" t="e">
        <f t="shared" si="113"/>
        <v>#N/A</v>
      </c>
      <c r="E1857" s="77" t="e">
        <f t="shared" si="114"/>
        <v>#N/A</v>
      </c>
      <c r="F1857" s="81"/>
      <c r="H1857" s="61"/>
      <c r="I1857" s="60" t="e">
        <f t="shared" si="115"/>
        <v>#REF!</v>
      </c>
      <c r="J1857" s="60" t="e">
        <f>#REF!</f>
        <v>#REF!</v>
      </c>
      <c r="K1857" s="53" t="e">
        <f>IF(OR(#REF!="管理者",#REF!="サービス管理責任者"),0,#REF!)</f>
        <v>#REF!</v>
      </c>
    </row>
    <row r="1858" spans="2:11">
      <c r="B1858" s="75">
        <v>1856</v>
      </c>
      <c r="C1858" s="76" t="e">
        <f t="shared" si="112"/>
        <v>#N/A</v>
      </c>
      <c r="D1858" s="76" t="e">
        <f t="shared" si="113"/>
        <v>#N/A</v>
      </c>
      <c r="E1858" s="77" t="e">
        <f t="shared" si="114"/>
        <v>#N/A</v>
      </c>
      <c r="F1858" s="81"/>
      <c r="H1858" s="61"/>
      <c r="I1858" s="60" t="e">
        <f t="shared" si="115"/>
        <v>#REF!</v>
      </c>
      <c r="J1858" s="60" t="e">
        <f>#REF!</f>
        <v>#REF!</v>
      </c>
      <c r="K1858" s="53" t="e">
        <f>IF(OR(#REF!="管理者",#REF!="サービス管理責任者"),0,#REF!)</f>
        <v>#REF!</v>
      </c>
    </row>
    <row r="1859" spans="2:11">
      <c r="B1859" s="75">
        <v>1857</v>
      </c>
      <c r="C1859" s="76" t="e">
        <f t="shared" ref="C1859:C1922" si="116">VLOOKUP(B1859,$I:$K,2,FALSE)</f>
        <v>#N/A</v>
      </c>
      <c r="D1859" s="76" t="e">
        <f t="shared" ref="D1859:D1922" si="117">VLOOKUP(B1859,$I:$K,3,FALSE)</f>
        <v>#N/A</v>
      </c>
      <c r="E1859" s="77" t="e">
        <f t="shared" si="114"/>
        <v>#N/A</v>
      </c>
      <c r="F1859" s="81"/>
      <c r="H1859" s="61"/>
      <c r="I1859" s="60" t="e">
        <f t="shared" si="115"/>
        <v>#REF!</v>
      </c>
      <c r="J1859" s="60" t="e">
        <f>#REF!</f>
        <v>#REF!</v>
      </c>
      <c r="K1859" s="53" t="e">
        <f>IF(OR(#REF!="管理者",#REF!="サービス管理責任者"),0,#REF!)</f>
        <v>#REF!</v>
      </c>
    </row>
    <row r="1860" spans="2:11">
      <c r="B1860" s="75">
        <v>1858</v>
      </c>
      <c r="C1860" s="76" t="e">
        <f t="shared" si="116"/>
        <v>#N/A</v>
      </c>
      <c r="D1860" s="76" t="e">
        <f t="shared" si="117"/>
        <v>#N/A</v>
      </c>
      <c r="E1860" s="77" t="e">
        <f t="shared" ref="E1860:E1923" si="118">SUMIF($C:$C,C1860,$D:$D)</f>
        <v>#N/A</v>
      </c>
      <c r="F1860" s="81"/>
      <c r="H1860" s="61"/>
      <c r="I1860" s="60" t="e">
        <f t="shared" si="115"/>
        <v>#REF!</v>
      </c>
      <c r="J1860" s="60" t="e">
        <f>#REF!</f>
        <v>#REF!</v>
      </c>
      <c r="K1860" s="53" t="e">
        <f>IF(OR(#REF!="管理者",#REF!="サービス管理責任者"),0,#REF!)</f>
        <v>#REF!</v>
      </c>
    </row>
    <row r="1861" spans="2:11">
      <c r="B1861" s="75">
        <v>1859</v>
      </c>
      <c r="C1861" s="76" t="e">
        <f t="shared" si="116"/>
        <v>#N/A</v>
      </c>
      <c r="D1861" s="76" t="e">
        <f t="shared" si="117"/>
        <v>#N/A</v>
      </c>
      <c r="E1861" s="77" t="e">
        <f t="shared" si="118"/>
        <v>#N/A</v>
      </c>
      <c r="F1861" s="81"/>
      <c r="H1861" s="61"/>
      <c r="I1861" s="60" t="e">
        <f t="shared" ref="I1861:I1924" si="119">IF(J1861=0,I1860,I1860+1)</f>
        <v>#REF!</v>
      </c>
      <c r="J1861" s="60" t="e">
        <f>#REF!</f>
        <v>#REF!</v>
      </c>
      <c r="K1861" s="53" t="e">
        <f>IF(OR(#REF!="管理者",#REF!="サービス管理責任者"),0,#REF!)</f>
        <v>#REF!</v>
      </c>
    </row>
    <row r="1862" spans="2:11">
      <c r="B1862" s="75">
        <v>1860</v>
      </c>
      <c r="C1862" s="76" t="e">
        <f t="shared" si="116"/>
        <v>#N/A</v>
      </c>
      <c r="D1862" s="76" t="e">
        <f t="shared" si="117"/>
        <v>#N/A</v>
      </c>
      <c r="E1862" s="77" t="e">
        <f t="shared" si="118"/>
        <v>#N/A</v>
      </c>
      <c r="F1862" s="81"/>
      <c r="H1862" s="61"/>
      <c r="I1862" s="60" t="e">
        <f t="shared" si="119"/>
        <v>#REF!</v>
      </c>
      <c r="J1862" s="60" t="e">
        <f>#REF!</f>
        <v>#REF!</v>
      </c>
      <c r="K1862" s="53" t="e">
        <f>IF(OR(#REF!="管理者",#REF!="サービス管理責任者"),0,#REF!)</f>
        <v>#REF!</v>
      </c>
    </row>
    <row r="1863" spans="2:11">
      <c r="B1863" s="75">
        <v>1861</v>
      </c>
      <c r="C1863" s="76" t="e">
        <f t="shared" si="116"/>
        <v>#N/A</v>
      </c>
      <c r="D1863" s="76" t="e">
        <f t="shared" si="117"/>
        <v>#N/A</v>
      </c>
      <c r="E1863" s="77" t="e">
        <f t="shared" si="118"/>
        <v>#N/A</v>
      </c>
      <c r="F1863" s="81"/>
      <c r="H1863" s="61"/>
      <c r="I1863" s="60" t="e">
        <f t="shared" si="119"/>
        <v>#REF!</v>
      </c>
      <c r="J1863" s="60" t="e">
        <f>#REF!</f>
        <v>#REF!</v>
      </c>
      <c r="K1863" s="53" t="e">
        <f>IF(OR(#REF!="管理者",#REF!="サービス管理責任者"),0,#REF!)</f>
        <v>#REF!</v>
      </c>
    </row>
    <row r="1864" spans="2:11">
      <c r="B1864" s="75">
        <v>1862</v>
      </c>
      <c r="C1864" s="76" t="e">
        <f t="shared" si="116"/>
        <v>#N/A</v>
      </c>
      <c r="D1864" s="76" t="e">
        <f t="shared" si="117"/>
        <v>#N/A</v>
      </c>
      <c r="E1864" s="77" t="e">
        <f t="shared" si="118"/>
        <v>#N/A</v>
      </c>
      <c r="F1864" s="81"/>
      <c r="H1864" s="61"/>
      <c r="I1864" s="60" t="e">
        <f t="shared" si="119"/>
        <v>#REF!</v>
      </c>
      <c r="J1864" s="60" t="e">
        <f>#REF!</f>
        <v>#REF!</v>
      </c>
      <c r="K1864" s="53" t="e">
        <f>IF(OR(#REF!="管理者",#REF!="サービス管理責任者"),0,#REF!)</f>
        <v>#REF!</v>
      </c>
    </row>
    <row r="1865" spans="2:11">
      <c r="B1865" s="75">
        <v>1863</v>
      </c>
      <c r="C1865" s="76" t="e">
        <f t="shared" si="116"/>
        <v>#N/A</v>
      </c>
      <c r="D1865" s="76" t="e">
        <f t="shared" si="117"/>
        <v>#N/A</v>
      </c>
      <c r="E1865" s="77" t="e">
        <f t="shared" si="118"/>
        <v>#N/A</v>
      </c>
      <c r="F1865" s="81"/>
      <c r="H1865" s="61"/>
      <c r="I1865" s="60" t="e">
        <f t="shared" si="119"/>
        <v>#REF!</v>
      </c>
      <c r="J1865" s="60" t="e">
        <f>#REF!</f>
        <v>#REF!</v>
      </c>
      <c r="K1865" s="53" t="e">
        <f>IF(OR(#REF!="管理者",#REF!="サービス管理責任者"),0,#REF!)</f>
        <v>#REF!</v>
      </c>
    </row>
    <row r="1866" spans="2:11">
      <c r="B1866" s="75">
        <v>1864</v>
      </c>
      <c r="C1866" s="76" t="e">
        <f t="shared" si="116"/>
        <v>#N/A</v>
      </c>
      <c r="D1866" s="76" t="e">
        <f t="shared" si="117"/>
        <v>#N/A</v>
      </c>
      <c r="E1866" s="77" t="e">
        <f t="shared" si="118"/>
        <v>#N/A</v>
      </c>
      <c r="F1866" s="81"/>
      <c r="H1866" s="61"/>
      <c r="I1866" s="60" t="e">
        <f t="shared" si="119"/>
        <v>#REF!</v>
      </c>
      <c r="J1866" s="60" t="e">
        <f>#REF!</f>
        <v>#REF!</v>
      </c>
      <c r="K1866" s="53" t="e">
        <f>IF(OR(#REF!="管理者",#REF!="サービス管理責任者"),0,#REF!)</f>
        <v>#REF!</v>
      </c>
    </row>
    <row r="1867" spans="2:11">
      <c r="B1867" s="75">
        <v>1865</v>
      </c>
      <c r="C1867" s="76" t="e">
        <f t="shared" si="116"/>
        <v>#N/A</v>
      </c>
      <c r="D1867" s="76" t="e">
        <f t="shared" si="117"/>
        <v>#N/A</v>
      </c>
      <c r="E1867" s="77" t="e">
        <f t="shared" si="118"/>
        <v>#N/A</v>
      </c>
      <c r="F1867" s="81"/>
      <c r="H1867" s="61"/>
      <c r="I1867" s="60" t="e">
        <f t="shared" si="119"/>
        <v>#REF!</v>
      </c>
      <c r="J1867" s="60" t="e">
        <f>#REF!</f>
        <v>#REF!</v>
      </c>
      <c r="K1867" s="53" t="e">
        <f>IF(OR(#REF!="管理者",#REF!="サービス管理責任者"),0,#REF!)</f>
        <v>#REF!</v>
      </c>
    </row>
    <row r="1868" spans="2:11">
      <c r="B1868" s="75">
        <v>1866</v>
      </c>
      <c r="C1868" s="76" t="e">
        <f t="shared" si="116"/>
        <v>#N/A</v>
      </c>
      <c r="D1868" s="76" t="e">
        <f t="shared" si="117"/>
        <v>#N/A</v>
      </c>
      <c r="E1868" s="77" t="e">
        <f t="shared" si="118"/>
        <v>#N/A</v>
      </c>
      <c r="F1868" s="81"/>
      <c r="H1868" s="61"/>
      <c r="I1868" s="60" t="e">
        <f t="shared" si="119"/>
        <v>#REF!</v>
      </c>
      <c r="J1868" s="60" t="e">
        <f>#REF!</f>
        <v>#REF!</v>
      </c>
      <c r="K1868" s="53" t="e">
        <f>IF(OR(#REF!="管理者",#REF!="サービス管理責任者"),0,#REF!)</f>
        <v>#REF!</v>
      </c>
    </row>
    <row r="1869" spans="2:11">
      <c r="B1869" s="75">
        <v>1867</v>
      </c>
      <c r="C1869" s="76" t="e">
        <f t="shared" si="116"/>
        <v>#N/A</v>
      </c>
      <c r="D1869" s="76" t="e">
        <f t="shared" si="117"/>
        <v>#N/A</v>
      </c>
      <c r="E1869" s="77" t="e">
        <f t="shared" si="118"/>
        <v>#N/A</v>
      </c>
      <c r="F1869" s="81"/>
      <c r="H1869" s="61"/>
      <c r="I1869" s="60" t="e">
        <f t="shared" si="119"/>
        <v>#REF!</v>
      </c>
      <c r="J1869" s="60" t="e">
        <f>#REF!</f>
        <v>#REF!</v>
      </c>
      <c r="K1869" s="53" t="e">
        <f>IF(OR(#REF!="管理者",#REF!="サービス管理責任者"),0,#REF!)</f>
        <v>#REF!</v>
      </c>
    </row>
    <row r="1870" spans="2:11">
      <c r="B1870" s="75">
        <v>1868</v>
      </c>
      <c r="C1870" s="76" t="e">
        <f t="shared" si="116"/>
        <v>#N/A</v>
      </c>
      <c r="D1870" s="76" t="e">
        <f t="shared" si="117"/>
        <v>#N/A</v>
      </c>
      <c r="E1870" s="77" t="e">
        <f t="shared" si="118"/>
        <v>#N/A</v>
      </c>
      <c r="F1870" s="81"/>
      <c r="H1870" s="61"/>
      <c r="I1870" s="60" t="e">
        <f t="shared" si="119"/>
        <v>#REF!</v>
      </c>
      <c r="J1870" s="60" t="e">
        <f>#REF!</f>
        <v>#REF!</v>
      </c>
      <c r="K1870" s="53" t="e">
        <f>IF(OR(#REF!="管理者",#REF!="サービス管理責任者"),0,#REF!)</f>
        <v>#REF!</v>
      </c>
    </row>
    <row r="1871" spans="2:11">
      <c r="B1871" s="75">
        <v>1869</v>
      </c>
      <c r="C1871" s="76" t="e">
        <f t="shared" si="116"/>
        <v>#N/A</v>
      </c>
      <c r="D1871" s="76" t="e">
        <f t="shared" si="117"/>
        <v>#N/A</v>
      </c>
      <c r="E1871" s="77" t="e">
        <f t="shared" si="118"/>
        <v>#N/A</v>
      </c>
      <c r="F1871" s="81"/>
      <c r="H1871" s="61"/>
      <c r="I1871" s="60" t="e">
        <f t="shared" si="119"/>
        <v>#REF!</v>
      </c>
      <c r="J1871" s="60" t="e">
        <f>#REF!</f>
        <v>#REF!</v>
      </c>
      <c r="K1871" s="53" t="e">
        <f>IF(OR(#REF!="管理者",#REF!="サービス管理責任者"),0,#REF!)</f>
        <v>#REF!</v>
      </c>
    </row>
    <row r="1872" spans="2:11">
      <c r="B1872" s="75">
        <v>1870</v>
      </c>
      <c r="C1872" s="76" t="e">
        <f t="shared" si="116"/>
        <v>#N/A</v>
      </c>
      <c r="D1872" s="76" t="e">
        <f t="shared" si="117"/>
        <v>#N/A</v>
      </c>
      <c r="E1872" s="77" t="e">
        <f t="shared" si="118"/>
        <v>#N/A</v>
      </c>
      <c r="F1872" s="81"/>
      <c r="H1872" s="61"/>
      <c r="I1872" s="60" t="e">
        <f t="shared" si="119"/>
        <v>#REF!</v>
      </c>
      <c r="J1872" s="60" t="e">
        <f>#REF!</f>
        <v>#REF!</v>
      </c>
      <c r="K1872" s="53" t="e">
        <f>IF(OR(#REF!="管理者",#REF!="サービス管理責任者"),0,#REF!)</f>
        <v>#REF!</v>
      </c>
    </row>
    <row r="1873" spans="2:11">
      <c r="B1873" s="75">
        <v>1871</v>
      </c>
      <c r="C1873" s="76" t="e">
        <f t="shared" si="116"/>
        <v>#N/A</v>
      </c>
      <c r="D1873" s="76" t="e">
        <f t="shared" si="117"/>
        <v>#N/A</v>
      </c>
      <c r="E1873" s="77" t="e">
        <f t="shared" si="118"/>
        <v>#N/A</v>
      </c>
      <c r="F1873" s="81"/>
      <c r="H1873" s="61"/>
      <c r="I1873" s="60" t="e">
        <f t="shared" si="119"/>
        <v>#REF!</v>
      </c>
      <c r="J1873" s="60" t="e">
        <f>#REF!</f>
        <v>#REF!</v>
      </c>
      <c r="K1873" s="53" t="e">
        <f>IF(OR(#REF!="管理者",#REF!="サービス管理責任者"),0,#REF!)</f>
        <v>#REF!</v>
      </c>
    </row>
    <row r="1874" spans="2:11">
      <c r="B1874" s="75">
        <v>1872</v>
      </c>
      <c r="C1874" s="76" t="e">
        <f t="shared" si="116"/>
        <v>#N/A</v>
      </c>
      <c r="D1874" s="76" t="e">
        <f t="shared" si="117"/>
        <v>#N/A</v>
      </c>
      <c r="E1874" s="77" t="e">
        <f t="shared" si="118"/>
        <v>#N/A</v>
      </c>
      <c r="F1874" s="81"/>
      <c r="H1874" s="61"/>
      <c r="I1874" s="60" t="e">
        <f t="shared" si="119"/>
        <v>#REF!</v>
      </c>
      <c r="J1874" s="60" t="e">
        <f>#REF!</f>
        <v>#REF!</v>
      </c>
      <c r="K1874" s="53" t="e">
        <f>IF(OR(#REF!="管理者",#REF!="サービス管理責任者"),0,#REF!)</f>
        <v>#REF!</v>
      </c>
    </row>
    <row r="1875" spans="2:11">
      <c r="B1875" s="75">
        <v>1873</v>
      </c>
      <c r="C1875" s="76" t="e">
        <f t="shared" si="116"/>
        <v>#N/A</v>
      </c>
      <c r="D1875" s="76" t="e">
        <f t="shared" si="117"/>
        <v>#N/A</v>
      </c>
      <c r="E1875" s="77" t="e">
        <f t="shared" si="118"/>
        <v>#N/A</v>
      </c>
      <c r="F1875" s="81"/>
      <c r="H1875" s="61"/>
      <c r="I1875" s="60" t="e">
        <f t="shared" si="119"/>
        <v>#REF!</v>
      </c>
      <c r="J1875" s="60" t="e">
        <f>#REF!</f>
        <v>#REF!</v>
      </c>
      <c r="K1875" s="53" t="e">
        <f>IF(OR(#REF!="管理者",#REF!="サービス管理責任者"),0,#REF!)</f>
        <v>#REF!</v>
      </c>
    </row>
    <row r="1876" spans="2:11">
      <c r="B1876" s="75">
        <v>1874</v>
      </c>
      <c r="C1876" s="76" t="e">
        <f t="shared" si="116"/>
        <v>#N/A</v>
      </c>
      <c r="D1876" s="76" t="e">
        <f t="shared" si="117"/>
        <v>#N/A</v>
      </c>
      <c r="E1876" s="77" t="e">
        <f t="shared" si="118"/>
        <v>#N/A</v>
      </c>
      <c r="F1876" s="81"/>
      <c r="H1876" s="61"/>
      <c r="I1876" s="60" t="e">
        <f t="shared" si="119"/>
        <v>#REF!</v>
      </c>
      <c r="J1876" s="60" t="e">
        <f>#REF!</f>
        <v>#REF!</v>
      </c>
      <c r="K1876" s="53" t="e">
        <f>IF(OR(#REF!="管理者",#REF!="サービス管理責任者"),0,#REF!)</f>
        <v>#REF!</v>
      </c>
    </row>
    <row r="1877" spans="2:11">
      <c r="B1877" s="75">
        <v>1875</v>
      </c>
      <c r="C1877" s="76" t="e">
        <f t="shared" si="116"/>
        <v>#N/A</v>
      </c>
      <c r="D1877" s="76" t="e">
        <f t="shared" si="117"/>
        <v>#N/A</v>
      </c>
      <c r="E1877" s="77" t="e">
        <f t="shared" si="118"/>
        <v>#N/A</v>
      </c>
      <c r="F1877" s="81"/>
      <c r="H1877" s="61"/>
      <c r="I1877" s="60" t="e">
        <f t="shared" si="119"/>
        <v>#REF!</v>
      </c>
      <c r="J1877" s="60" t="e">
        <f>#REF!</f>
        <v>#REF!</v>
      </c>
      <c r="K1877" s="53" t="e">
        <f>IF(OR(#REF!="管理者",#REF!="サービス管理責任者"),0,#REF!)</f>
        <v>#REF!</v>
      </c>
    </row>
    <row r="1878" spans="2:11">
      <c r="B1878" s="75">
        <v>1876</v>
      </c>
      <c r="C1878" s="76" t="e">
        <f t="shared" si="116"/>
        <v>#N/A</v>
      </c>
      <c r="D1878" s="76" t="e">
        <f t="shared" si="117"/>
        <v>#N/A</v>
      </c>
      <c r="E1878" s="77" t="e">
        <f t="shared" si="118"/>
        <v>#N/A</v>
      </c>
      <c r="F1878" s="81"/>
      <c r="H1878" s="61"/>
      <c r="I1878" s="60" t="e">
        <f t="shared" si="119"/>
        <v>#REF!</v>
      </c>
      <c r="J1878" s="60" t="e">
        <f>#REF!</f>
        <v>#REF!</v>
      </c>
      <c r="K1878" s="53" t="e">
        <f>IF(OR(#REF!="管理者",#REF!="サービス管理責任者"),0,#REF!)</f>
        <v>#REF!</v>
      </c>
    </row>
    <row r="1879" spans="2:11">
      <c r="B1879" s="75">
        <v>1877</v>
      </c>
      <c r="C1879" s="76" t="e">
        <f t="shared" si="116"/>
        <v>#N/A</v>
      </c>
      <c r="D1879" s="76" t="e">
        <f t="shared" si="117"/>
        <v>#N/A</v>
      </c>
      <c r="E1879" s="77" t="e">
        <f t="shared" si="118"/>
        <v>#N/A</v>
      </c>
      <c r="F1879" s="81"/>
      <c r="H1879" s="61"/>
      <c r="I1879" s="60" t="e">
        <f t="shared" si="119"/>
        <v>#REF!</v>
      </c>
      <c r="J1879" s="60" t="e">
        <f>#REF!</f>
        <v>#REF!</v>
      </c>
      <c r="K1879" s="53" t="e">
        <f>IF(OR(#REF!="管理者",#REF!="サービス管理責任者"),0,#REF!)</f>
        <v>#REF!</v>
      </c>
    </row>
    <row r="1880" spans="2:11">
      <c r="B1880" s="75">
        <v>1878</v>
      </c>
      <c r="C1880" s="76" t="e">
        <f t="shared" si="116"/>
        <v>#N/A</v>
      </c>
      <c r="D1880" s="76" t="e">
        <f t="shared" si="117"/>
        <v>#N/A</v>
      </c>
      <c r="E1880" s="77" t="e">
        <f t="shared" si="118"/>
        <v>#N/A</v>
      </c>
      <c r="F1880" s="81"/>
      <c r="H1880" s="61"/>
      <c r="I1880" s="60" t="e">
        <f t="shared" si="119"/>
        <v>#REF!</v>
      </c>
      <c r="J1880" s="60" t="e">
        <f>#REF!</f>
        <v>#REF!</v>
      </c>
      <c r="K1880" s="53" t="e">
        <f>IF(OR(#REF!="管理者",#REF!="サービス管理責任者"),0,#REF!)</f>
        <v>#REF!</v>
      </c>
    </row>
    <row r="1881" spans="2:11">
      <c r="B1881" s="75">
        <v>1879</v>
      </c>
      <c r="C1881" s="76" t="e">
        <f t="shared" si="116"/>
        <v>#N/A</v>
      </c>
      <c r="D1881" s="76" t="e">
        <f t="shared" si="117"/>
        <v>#N/A</v>
      </c>
      <c r="E1881" s="77" t="e">
        <f t="shared" si="118"/>
        <v>#N/A</v>
      </c>
      <c r="F1881" s="81"/>
      <c r="H1881" s="61"/>
      <c r="I1881" s="60" t="e">
        <f t="shared" si="119"/>
        <v>#REF!</v>
      </c>
      <c r="J1881" s="60" t="e">
        <f>#REF!</f>
        <v>#REF!</v>
      </c>
      <c r="K1881" s="53" t="e">
        <f>IF(OR(#REF!="管理者",#REF!="サービス管理責任者"),0,#REF!)</f>
        <v>#REF!</v>
      </c>
    </row>
    <row r="1882" spans="2:11">
      <c r="B1882" s="75">
        <v>1880</v>
      </c>
      <c r="C1882" s="76" t="e">
        <f t="shared" si="116"/>
        <v>#N/A</v>
      </c>
      <c r="D1882" s="76" t="e">
        <f t="shared" si="117"/>
        <v>#N/A</v>
      </c>
      <c r="E1882" s="77" t="e">
        <f t="shared" si="118"/>
        <v>#N/A</v>
      </c>
      <c r="F1882" s="81"/>
      <c r="H1882" s="61"/>
      <c r="I1882" s="60" t="e">
        <f t="shared" si="119"/>
        <v>#REF!</v>
      </c>
      <c r="J1882" s="60" t="e">
        <f>#REF!</f>
        <v>#REF!</v>
      </c>
      <c r="K1882" s="53" t="e">
        <f>IF(OR(#REF!="管理者",#REF!="サービス管理責任者"),0,#REF!)</f>
        <v>#REF!</v>
      </c>
    </row>
    <row r="1883" spans="2:11">
      <c r="B1883" s="75">
        <v>1881</v>
      </c>
      <c r="C1883" s="76" t="e">
        <f t="shared" si="116"/>
        <v>#N/A</v>
      </c>
      <c r="D1883" s="76" t="e">
        <f t="shared" si="117"/>
        <v>#N/A</v>
      </c>
      <c r="E1883" s="77" t="e">
        <f t="shared" si="118"/>
        <v>#N/A</v>
      </c>
      <c r="F1883" s="81"/>
      <c r="H1883" s="61"/>
      <c r="I1883" s="60" t="e">
        <f t="shared" si="119"/>
        <v>#REF!</v>
      </c>
      <c r="J1883" s="60" t="e">
        <f>#REF!</f>
        <v>#REF!</v>
      </c>
      <c r="K1883" s="53" t="e">
        <f>IF(OR(#REF!="管理者",#REF!="サービス管理責任者"),0,#REF!)</f>
        <v>#REF!</v>
      </c>
    </row>
    <row r="1884" spans="2:11">
      <c r="B1884" s="75">
        <v>1882</v>
      </c>
      <c r="C1884" s="76" t="e">
        <f t="shared" si="116"/>
        <v>#N/A</v>
      </c>
      <c r="D1884" s="76" t="e">
        <f t="shared" si="117"/>
        <v>#N/A</v>
      </c>
      <c r="E1884" s="77" t="e">
        <f t="shared" si="118"/>
        <v>#N/A</v>
      </c>
      <c r="F1884" s="81"/>
      <c r="H1884" s="61"/>
      <c r="I1884" s="60" t="e">
        <f t="shared" si="119"/>
        <v>#REF!</v>
      </c>
      <c r="J1884" s="60" t="e">
        <f>#REF!</f>
        <v>#REF!</v>
      </c>
      <c r="K1884" s="53" t="e">
        <f>IF(OR(#REF!="管理者",#REF!="サービス管理責任者"),0,#REF!)</f>
        <v>#REF!</v>
      </c>
    </row>
    <row r="1885" spans="2:11">
      <c r="B1885" s="75">
        <v>1883</v>
      </c>
      <c r="C1885" s="76" t="e">
        <f t="shared" si="116"/>
        <v>#N/A</v>
      </c>
      <c r="D1885" s="76" t="e">
        <f t="shared" si="117"/>
        <v>#N/A</v>
      </c>
      <c r="E1885" s="77" t="e">
        <f t="shared" si="118"/>
        <v>#N/A</v>
      </c>
      <c r="F1885" s="81"/>
      <c r="H1885" s="61"/>
      <c r="I1885" s="60" t="e">
        <f t="shared" si="119"/>
        <v>#REF!</v>
      </c>
      <c r="J1885" s="60" t="e">
        <f>#REF!</f>
        <v>#REF!</v>
      </c>
      <c r="K1885" s="53" t="e">
        <f>IF(OR(#REF!="管理者",#REF!="サービス管理責任者"),0,#REF!)</f>
        <v>#REF!</v>
      </c>
    </row>
    <row r="1886" spans="2:11">
      <c r="B1886" s="75">
        <v>1884</v>
      </c>
      <c r="C1886" s="76" t="e">
        <f t="shared" si="116"/>
        <v>#N/A</v>
      </c>
      <c r="D1886" s="76" t="e">
        <f t="shared" si="117"/>
        <v>#N/A</v>
      </c>
      <c r="E1886" s="77" t="e">
        <f t="shared" si="118"/>
        <v>#N/A</v>
      </c>
      <c r="F1886" s="81"/>
      <c r="H1886" s="61"/>
      <c r="I1886" s="60" t="e">
        <f t="shared" si="119"/>
        <v>#REF!</v>
      </c>
      <c r="J1886" s="60" t="e">
        <f>#REF!</f>
        <v>#REF!</v>
      </c>
      <c r="K1886" s="53" t="e">
        <f>IF(OR(#REF!="管理者",#REF!="サービス管理責任者"),0,#REF!)</f>
        <v>#REF!</v>
      </c>
    </row>
    <row r="1887" spans="2:11">
      <c r="B1887" s="75">
        <v>1885</v>
      </c>
      <c r="C1887" s="76" t="e">
        <f t="shared" si="116"/>
        <v>#N/A</v>
      </c>
      <c r="D1887" s="76" t="e">
        <f t="shared" si="117"/>
        <v>#N/A</v>
      </c>
      <c r="E1887" s="77" t="e">
        <f t="shared" si="118"/>
        <v>#N/A</v>
      </c>
      <c r="F1887" s="81"/>
      <c r="H1887" s="61"/>
      <c r="I1887" s="60" t="e">
        <f t="shared" si="119"/>
        <v>#REF!</v>
      </c>
      <c r="J1887" s="60" t="e">
        <f>#REF!</f>
        <v>#REF!</v>
      </c>
      <c r="K1887" s="53" t="e">
        <f>IF(OR(#REF!="管理者",#REF!="サービス管理責任者"),0,#REF!)</f>
        <v>#REF!</v>
      </c>
    </row>
    <row r="1888" spans="2:11">
      <c r="B1888" s="75">
        <v>1886</v>
      </c>
      <c r="C1888" s="76" t="e">
        <f t="shared" si="116"/>
        <v>#N/A</v>
      </c>
      <c r="D1888" s="76" t="e">
        <f t="shared" si="117"/>
        <v>#N/A</v>
      </c>
      <c r="E1888" s="77" t="e">
        <f t="shared" si="118"/>
        <v>#N/A</v>
      </c>
      <c r="F1888" s="81"/>
      <c r="H1888" s="61"/>
      <c r="I1888" s="60" t="e">
        <f t="shared" si="119"/>
        <v>#REF!</v>
      </c>
      <c r="J1888" s="60" t="e">
        <f>#REF!</f>
        <v>#REF!</v>
      </c>
      <c r="K1888" s="53" t="e">
        <f>IF(OR(#REF!="管理者",#REF!="サービス管理責任者"),0,#REF!)</f>
        <v>#REF!</v>
      </c>
    </row>
    <row r="1889" spans="2:11">
      <c r="B1889" s="75">
        <v>1887</v>
      </c>
      <c r="C1889" s="76" t="e">
        <f t="shared" si="116"/>
        <v>#N/A</v>
      </c>
      <c r="D1889" s="76" t="e">
        <f t="shared" si="117"/>
        <v>#N/A</v>
      </c>
      <c r="E1889" s="77" t="e">
        <f t="shared" si="118"/>
        <v>#N/A</v>
      </c>
      <c r="F1889" s="81"/>
      <c r="H1889" s="61"/>
      <c r="I1889" s="60" t="e">
        <f t="shared" si="119"/>
        <v>#REF!</v>
      </c>
      <c r="J1889" s="60" t="e">
        <f>#REF!</f>
        <v>#REF!</v>
      </c>
      <c r="K1889" s="53" t="e">
        <f>IF(OR(#REF!="管理者",#REF!="サービス管理責任者"),0,#REF!)</f>
        <v>#REF!</v>
      </c>
    </row>
    <row r="1890" spans="2:11">
      <c r="B1890" s="75">
        <v>1888</v>
      </c>
      <c r="C1890" s="76" t="e">
        <f t="shared" si="116"/>
        <v>#N/A</v>
      </c>
      <c r="D1890" s="76" t="e">
        <f t="shared" si="117"/>
        <v>#N/A</v>
      </c>
      <c r="E1890" s="77" t="e">
        <f t="shared" si="118"/>
        <v>#N/A</v>
      </c>
      <c r="F1890" s="81"/>
      <c r="H1890" s="61"/>
      <c r="I1890" s="60" t="e">
        <f t="shared" si="119"/>
        <v>#REF!</v>
      </c>
      <c r="J1890" s="60" t="e">
        <f>#REF!</f>
        <v>#REF!</v>
      </c>
      <c r="K1890" s="53" t="e">
        <f>IF(OR(#REF!="管理者",#REF!="サービス管理責任者"),0,#REF!)</f>
        <v>#REF!</v>
      </c>
    </row>
    <row r="1891" spans="2:11">
      <c r="B1891" s="75">
        <v>1889</v>
      </c>
      <c r="C1891" s="76" t="e">
        <f t="shared" si="116"/>
        <v>#N/A</v>
      </c>
      <c r="D1891" s="76" t="e">
        <f t="shared" si="117"/>
        <v>#N/A</v>
      </c>
      <c r="E1891" s="77" t="e">
        <f t="shared" si="118"/>
        <v>#N/A</v>
      </c>
      <c r="F1891" s="81"/>
      <c r="H1891" s="61"/>
      <c r="I1891" s="60" t="e">
        <f t="shared" si="119"/>
        <v>#REF!</v>
      </c>
      <c r="J1891" s="60" t="e">
        <f>#REF!</f>
        <v>#REF!</v>
      </c>
      <c r="K1891" s="53" t="e">
        <f>IF(OR(#REF!="管理者",#REF!="サービス管理責任者"),0,#REF!)</f>
        <v>#REF!</v>
      </c>
    </row>
    <row r="1892" spans="2:11">
      <c r="B1892" s="75">
        <v>1890</v>
      </c>
      <c r="C1892" s="76" t="e">
        <f t="shared" si="116"/>
        <v>#N/A</v>
      </c>
      <c r="D1892" s="76" t="e">
        <f t="shared" si="117"/>
        <v>#N/A</v>
      </c>
      <c r="E1892" s="77" t="e">
        <f t="shared" si="118"/>
        <v>#N/A</v>
      </c>
      <c r="F1892" s="81"/>
      <c r="H1892" s="61"/>
      <c r="I1892" s="60" t="e">
        <f t="shared" si="119"/>
        <v>#REF!</v>
      </c>
      <c r="J1892" s="60" t="e">
        <f>#REF!</f>
        <v>#REF!</v>
      </c>
      <c r="K1892" s="53" t="e">
        <f>IF(OR(#REF!="管理者",#REF!="サービス管理責任者"),0,#REF!)</f>
        <v>#REF!</v>
      </c>
    </row>
    <row r="1893" spans="2:11">
      <c r="B1893" s="75">
        <v>1891</v>
      </c>
      <c r="C1893" s="76" t="e">
        <f t="shared" si="116"/>
        <v>#N/A</v>
      </c>
      <c r="D1893" s="76" t="e">
        <f t="shared" si="117"/>
        <v>#N/A</v>
      </c>
      <c r="E1893" s="77" t="e">
        <f t="shared" si="118"/>
        <v>#N/A</v>
      </c>
      <c r="F1893" s="81"/>
      <c r="H1893" s="61"/>
      <c r="I1893" s="60" t="e">
        <f t="shared" si="119"/>
        <v>#REF!</v>
      </c>
      <c r="J1893" s="60" t="e">
        <f>#REF!</f>
        <v>#REF!</v>
      </c>
      <c r="K1893" s="53" t="e">
        <f>IF(OR(#REF!="管理者",#REF!="サービス管理責任者"),0,#REF!)</f>
        <v>#REF!</v>
      </c>
    </row>
    <row r="1894" spans="2:11">
      <c r="B1894" s="75">
        <v>1892</v>
      </c>
      <c r="C1894" s="76" t="e">
        <f t="shared" si="116"/>
        <v>#N/A</v>
      </c>
      <c r="D1894" s="76" t="e">
        <f t="shared" si="117"/>
        <v>#N/A</v>
      </c>
      <c r="E1894" s="77" t="e">
        <f t="shared" si="118"/>
        <v>#N/A</v>
      </c>
      <c r="F1894" s="81"/>
      <c r="H1894" s="61"/>
      <c r="I1894" s="60" t="e">
        <f t="shared" si="119"/>
        <v>#REF!</v>
      </c>
      <c r="J1894" s="60" t="e">
        <f>#REF!</f>
        <v>#REF!</v>
      </c>
      <c r="K1894" s="53" t="e">
        <f>IF(OR(#REF!="管理者",#REF!="サービス管理責任者"),0,#REF!)</f>
        <v>#REF!</v>
      </c>
    </row>
    <row r="1895" spans="2:11">
      <c r="B1895" s="75">
        <v>1893</v>
      </c>
      <c r="C1895" s="76" t="e">
        <f t="shared" si="116"/>
        <v>#N/A</v>
      </c>
      <c r="D1895" s="76" t="e">
        <f t="shared" si="117"/>
        <v>#N/A</v>
      </c>
      <c r="E1895" s="77" t="e">
        <f t="shared" si="118"/>
        <v>#N/A</v>
      </c>
      <c r="F1895" s="81"/>
      <c r="H1895" s="61"/>
      <c r="I1895" s="60" t="e">
        <f t="shared" si="119"/>
        <v>#REF!</v>
      </c>
      <c r="J1895" s="60" t="e">
        <f>#REF!</f>
        <v>#REF!</v>
      </c>
      <c r="K1895" s="53" t="e">
        <f>IF(OR(#REF!="管理者",#REF!="サービス管理責任者"),0,#REF!)</f>
        <v>#REF!</v>
      </c>
    </row>
    <row r="1896" spans="2:11">
      <c r="B1896" s="75">
        <v>1894</v>
      </c>
      <c r="C1896" s="76" t="e">
        <f t="shared" si="116"/>
        <v>#N/A</v>
      </c>
      <c r="D1896" s="76" t="e">
        <f t="shared" si="117"/>
        <v>#N/A</v>
      </c>
      <c r="E1896" s="77" t="e">
        <f t="shared" si="118"/>
        <v>#N/A</v>
      </c>
      <c r="F1896" s="81"/>
      <c r="H1896" s="61"/>
      <c r="I1896" s="60" t="e">
        <f t="shared" si="119"/>
        <v>#REF!</v>
      </c>
      <c r="J1896" s="60" t="e">
        <f>#REF!</f>
        <v>#REF!</v>
      </c>
      <c r="K1896" s="53" t="e">
        <f>IF(OR(#REF!="管理者",#REF!="サービス管理責任者"),0,#REF!)</f>
        <v>#REF!</v>
      </c>
    </row>
    <row r="1897" spans="2:11">
      <c r="B1897" s="75">
        <v>1895</v>
      </c>
      <c r="C1897" s="76" t="e">
        <f t="shared" si="116"/>
        <v>#N/A</v>
      </c>
      <c r="D1897" s="76" t="e">
        <f t="shared" si="117"/>
        <v>#N/A</v>
      </c>
      <c r="E1897" s="77" t="e">
        <f t="shared" si="118"/>
        <v>#N/A</v>
      </c>
      <c r="F1897" s="81"/>
      <c r="H1897" s="61"/>
      <c r="I1897" s="60" t="e">
        <f t="shared" si="119"/>
        <v>#REF!</v>
      </c>
      <c r="J1897" s="60" t="e">
        <f>#REF!</f>
        <v>#REF!</v>
      </c>
      <c r="K1897" s="53" t="e">
        <f>IF(OR(#REF!="管理者",#REF!="サービス管理責任者"),0,#REF!)</f>
        <v>#REF!</v>
      </c>
    </row>
    <row r="1898" spans="2:11">
      <c r="B1898" s="75">
        <v>1896</v>
      </c>
      <c r="C1898" s="76" t="e">
        <f t="shared" si="116"/>
        <v>#N/A</v>
      </c>
      <c r="D1898" s="76" t="e">
        <f t="shared" si="117"/>
        <v>#N/A</v>
      </c>
      <c r="E1898" s="77" t="e">
        <f t="shared" si="118"/>
        <v>#N/A</v>
      </c>
      <c r="F1898" s="81"/>
      <c r="H1898" s="61"/>
      <c r="I1898" s="60" t="e">
        <f t="shared" si="119"/>
        <v>#REF!</v>
      </c>
      <c r="J1898" s="60" t="e">
        <f>#REF!</f>
        <v>#REF!</v>
      </c>
      <c r="K1898" s="53" t="e">
        <f>IF(OR(#REF!="管理者",#REF!="サービス管理責任者"),0,#REF!)</f>
        <v>#REF!</v>
      </c>
    </row>
    <row r="1899" spans="2:11">
      <c r="B1899" s="75">
        <v>1897</v>
      </c>
      <c r="C1899" s="76" t="e">
        <f t="shared" si="116"/>
        <v>#N/A</v>
      </c>
      <c r="D1899" s="76" t="e">
        <f t="shared" si="117"/>
        <v>#N/A</v>
      </c>
      <c r="E1899" s="77" t="e">
        <f t="shared" si="118"/>
        <v>#N/A</v>
      </c>
      <c r="F1899" s="81"/>
      <c r="H1899" s="61"/>
      <c r="I1899" s="60" t="e">
        <f t="shared" si="119"/>
        <v>#REF!</v>
      </c>
      <c r="J1899" s="60" t="e">
        <f>#REF!</f>
        <v>#REF!</v>
      </c>
      <c r="K1899" s="53" t="e">
        <f>IF(OR(#REF!="管理者",#REF!="サービス管理責任者"),0,#REF!)</f>
        <v>#REF!</v>
      </c>
    </row>
    <row r="1900" spans="2:11">
      <c r="B1900" s="75">
        <v>1898</v>
      </c>
      <c r="C1900" s="76" t="e">
        <f t="shared" si="116"/>
        <v>#N/A</v>
      </c>
      <c r="D1900" s="76" t="e">
        <f t="shared" si="117"/>
        <v>#N/A</v>
      </c>
      <c r="E1900" s="77" t="e">
        <f t="shared" si="118"/>
        <v>#N/A</v>
      </c>
      <c r="F1900" s="81"/>
      <c r="H1900" s="61"/>
      <c r="I1900" s="60" t="e">
        <f t="shared" si="119"/>
        <v>#REF!</v>
      </c>
      <c r="J1900" s="60" t="e">
        <f>#REF!</f>
        <v>#REF!</v>
      </c>
      <c r="K1900" s="53" t="e">
        <f>IF(OR(#REF!="管理者",#REF!="サービス管理責任者"),0,#REF!)</f>
        <v>#REF!</v>
      </c>
    </row>
    <row r="1901" spans="2:11">
      <c r="B1901" s="75">
        <v>1899</v>
      </c>
      <c r="C1901" s="76" t="e">
        <f t="shared" si="116"/>
        <v>#N/A</v>
      </c>
      <c r="D1901" s="76" t="e">
        <f t="shared" si="117"/>
        <v>#N/A</v>
      </c>
      <c r="E1901" s="77" t="e">
        <f t="shared" si="118"/>
        <v>#N/A</v>
      </c>
      <c r="F1901" s="81"/>
      <c r="H1901" s="61"/>
      <c r="I1901" s="60" t="e">
        <f t="shared" si="119"/>
        <v>#REF!</v>
      </c>
      <c r="J1901" s="60" t="e">
        <f>#REF!</f>
        <v>#REF!</v>
      </c>
      <c r="K1901" s="53" t="e">
        <f>IF(OR(#REF!="管理者",#REF!="サービス管理責任者"),0,#REF!)</f>
        <v>#REF!</v>
      </c>
    </row>
    <row r="1902" spans="2:11">
      <c r="B1902" s="75">
        <v>1900</v>
      </c>
      <c r="C1902" s="76" t="e">
        <f t="shared" si="116"/>
        <v>#N/A</v>
      </c>
      <c r="D1902" s="76" t="e">
        <f t="shared" si="117"/>
        <v>#N/A</v>
      </c>
      <c r="E1902" s="77" t="e">
        <f t="shared" si="118"/>
        <v>#N/A</v>
      </c>
      <c r="F1902" s="81"/>
      <c r="H1902" s="61"/>
      <c r="I1902" s="60" t="e">
        <f t="shared" si="119"/>
        <v>#REF!</v>
      </c>
      <c r="J1902" s="60" t="e">
        <f>#REF!</f>
        <v>#REF!</v>
      </c>
      <c r="K1902" s="53" t="e">
        <f>IF(OR(#REF!="管理者",#REF!="サービス管理責任者"),0,#REF!)</f>
        <v>#REF!</v>
      </c>
    </row>
    <row r="1903" spans="2:11">
      <c r="B1903" s="75">
        <v>1901</v>
      </c>
      <c r="C1903" s="76" t="e">
        <f t="shared" si="116"/>
        <v>#N/A</v>
      </c>
      <c r="D1903" s="76" t="e">
        <f t="shared" si="117"/>
        <v>#N/A</v>
      </c>
      <c r="E1903" s="77" t="e">
        <f t="shared" si="118"/>
        <v>#N/A</v>
      </c>
      <c r="F1903" s="81"/>
      <c r="H1903" s="61"/>
      <c r="I1903" s="60" t="e">
        <f t="shared" si="119"/>
        <v>#REF!</v>
      </c>
      <c r="J1903" s="60" t="e">
        <f>#REF!</f>
        <v>#REF!</v>
      </c>
      <c r="K1903" s="53" t="e">
        <f>IF(OR(#REF!="管理者",#REF!="サービス管理責任者"),0,#REF!)</f>
        <v>#REF!</v>
      </c>
    </row>
    <row r="1904" spans="2:11">
      <c r="B1904" s="75">
        <v>1902</v>
      </c>
      <c r="C1904" s="76" t="e">
        <f t="shared" si="116"/>
        <v>#N/A</v>
      </c>
      <c r="D1904" s="76" t="e">
        <f t="shared" si="117"/>
        <v>#N/A</v>
      </c>
      <c r="E1904" s="77" t="e">
        <f t="shared" si="118"/>
        <v>#N/A</v>
      </c>
      <c r="F1904" s="81"/>
      <c r="H1904" s="61"/>
      <c r="I1904" s="60" t="e">
        <f t="shared" si="119"/>
        <v>#REF!</v>
      </c>
      <c r="J1904" s="60" t="e">
        <f>#REF!</f>
        <v>#REF!</v>
      </c>
      <c r="K1904" s="53" t="e">
        <f>IF(OR(#REF!="管理者",#REF!="サービス管理責任者"),0,#REF!)</f>
        <v>#REF!</v>
      </c>
    </row>
    <row r="1905" spans="2:11">
      <c r="B1905" s="75">
        <v>1903</v>
      </c>
      <c r="C1905" s="76" t="e">
        <f t="shared" si="116"/>
        <v>#N/A</v>
      </c>
      <c r="D1905" s="76" t="e">
        <f t="shared" si="117"/>
        <v>#N/A</v>
      </c>
      <c r="E1905" s="77" t="e">
        <f t="shared" si="118"/>
        <v>#N/A</v>
      </c>
      <c r="F1905" s="81"/>
      <c r="H1905" s="61"/>
      <c r="I1905" s="60" t="e">
        <f t="shared" si="119"/>
        <v>#REF!</v>
      </c>
      <c r="J1905" s="60" t="e">
        <f>#REF!</f>
        <v>#REF!</v>
      </c>
      <c r="K1905" s="53" t="e">
        <f>IF(OR(#REF!="管理者",#REF!="サービス管理責任者"),0,#REF!)</f>
        <v>#REF!</v>
      </c>
    </row>
    <row r="1906" spans="2:11">
      <c r="B1906" s="75">
        <v>1904</v>
      </c>
      <c r="C1906" s="76" t="e">
        <f t="shared" si="116"/>
        <v>#N/A</v>
      </c>
      <c r="D1906" s="76" t="e">
        <f t="shared" si="117"/>
        <v>#N/A</v>
      </c>
      <c r="E1906" s="77" t="e">
        <f t="shared" si="118"/>
        <v>#N/A</v>
      </c>
      <c r="F1906" s="81"/>
      <c r="H1906" s="61"/>
      <c r="I1906" s="60" t="e">
        <f t="shared" si="119"/>
        <v>#REF!</v>
      </c>
      <c r="J1906" s="60" t="e">
        <f>#REF!</f>
        <v>#REF!</v>
      </c>
      <c r="K1906" s="53" t="e">
        <f>IF(OR(#REF!="管理者",#REF!="サービス管理責任者"),0,#REF!)</f>
        <v>#REF!</v>
      </c>
    </row>
    <row r="1907" spans="2:11">
      <c r="B1907" s="75">
        <v>1905</v>
      </c>
      <c r="C1907" s="76" t="e">
        <f t="shared" si="116"/>
        <v>#N/A</v>
      </c>
      <c r="D1907" s="76" t="e">
        <f t="shared" si="117"/>
        <v>#N/A</v>
      </c>
      <c r="E1907" s="77" t="e">
        <f t="shared" si="118"/>
        <v>#N/A</v>
      </c>
      <c r="F1907" s="81"/>
      <c r="H1907" s="61"/>
      <c r="I1907" s="60" t="e">
        <f t="shared" si="119"/>
        <v>#REF!</v>
      </c>
      <c r="J1907" s="60" t="e">
        <f>#REF!</f>
        <v>#REF!</v>
      </c>
      <c r="K1907" s="53" t="e">
        <f>IF(OR(#REF!="管理者",#REF!="サービス管理責任者"),0,#REF!)</f>
        <v>#REF!</v>
      </c>
    </row>
    <row r="1908" spans="2:11">
      <c r="B1908" s="75">
        <v>1906</v>
      </c>
      <c r="C1908" s="76" t="e">
        <f t="shared" si="116"/>
        <v>#N/A</v>
      </c>
      <c r="D1908" s="76" t="e">
        <f t="shared" si="117"/>
        <v>#N/A</v>
      </c>
      <c r="E1908" s="77" t="e">
        <f t="shared" si="118"/>
        <v>#N/A</v>
      </c>
      <c r="F1908" s="81"/>
      <c r="H1908" s="61"/>
      <c r="I1908" s="60" t="e">
        <f t="shared" si="119"/>
        <v>#REF!</v>
      </c>
      <c r="J1908" s="60" t="e">
        <f>#REF!</f>
        <v>#REF!</v>
      </c>
      <c r="K1908" s="53" t="e">
        <f>IF(OR(#REF!="管理者",#REF!="サービス管理責任者"),0,#REF!)</f>
        <v>#REF!</v>
      </c>
    </row>
    <row r="1909" spans="2:11">
      <c r="B1909" s="75">
        <v>1907</v>
      </c>
      <c r="C1909" s="76" t="e">
        <f t="shared" si="116"/>
        <v>#N/A</v>
      </c>
      <c r="D1909" s="76" t="e">
        <f t="shared" si="117"/>
        <v>#N/A</v>
      </c>
      <c r="E1909" s="77" t="e">
        <f t="shared" si="118"/>
        <v>#N/A</v>
      </c>
      <c r="F1909" s="81"/>
      <c r="H1909" s="61"/>
      <c r="I1909" s="60" t="e">
        <f t="shared" si="119"/>
        <v>#REF!</v>
      </c>
      <c r="J1909" s="60" t="e">
        <f>#REF!</f>
        <v>#REF!</v>
      </c>
      <c r="K1909" s="53" t="e">
        <f>IF(OR(#REF!="管理者",#REF!="サービス管理責任者"),0,#REF!)</f>
        <v>#REF!</v>
      </c>
    </row>
    <row r="1910" spans="2:11">
      <c r="B1910" s="75">
        <v>1908</v>
      </c>
      <c r="C1910" s="76" t="e">
        <f t="shared" si="116"/>
        <v>#N/A</v>
      </c>
      <c r="D1910" s="76" t="e">
        <f t="shared" si="117"/>
        <v>#N/A</v>
      </c>
      <c r="E1910" s="77" t="e">
        <f t="shared" si="118"/>
        <v>#N/A</v>
      </c>
      <c r="F1910" s="81"/>
      <c r="H1910" s="61"/>
      <c r="I1910" s="60" t="e">
        <f t="shared" si="119"/>
        <v>#REF!</v>
      </c>
      <c r="J1910" s="60" t="e">
        <f>#REF!</f>
        <v>#REF!</v>
      </c>
      <c r="K1910" s="53" t="e">
        <f>IF(OR(#REF!="管理者",#REF!="サービス管理責任者"),0,#REF!)</f>
        <v>#REF!</v>
      </c>
    </row>
    <row r="1911" spans="2:11">
      <c r="B1911" s="75">
        <v>1909</v>
      </c>
      <c r="C1911" s="76" t="e">
        <f t="shared" si="116"/>
        <v>#N/A</v>
      </c>
      <c r="D1911" s="76" t="e">
        <f t="shared" si="117"/>
        <v>#N/A</v>
      </c>
      <c r="E1911" s="77" t="e">
        <f t="shared" si="118"/>
        <v>#N/A</v>
      </c>
      <c r="F1911" s="81"/>
      <c r="H1911" s="61"/>
      <c r="I1911" s="60" t="e">
        <f t="shared" si="119"/>
        <v>#REF!</v>
      </c>
      <c r="J1911" s="60" t="e">
        <f>#REF!</f>
        <v>#REF!</v>
      </c>
      <c r="K1911" s="53" t="e">
        <f>IF(OR(#REF!="管理者",#REF!="サービス管理責任者"),0,#REF!)</f>
        <v>#REF!</v>
      </c>
    </row>
    <row r="1912" spans="2:11">
      <c r="B1912" s="75">
        <v>1910</v>
      </c>
      <c r="C1912" s="76" t="e">
        <f t="shared" si="116"/>
        <v>#N/A</v>
      </c>
      <c r="D1912" s="76" t="e">
        <f t="shared" si="117"/>
        <v>#N/A</v>
      </c>
      <c r="E1912" s="77" t="e">
        <f t="shared" si="118"/>
        <v>#N/A</v>
      </c>
      <c r="F1912" s="81"/>
      <c r="H1912" s="61"/>
      <c r="I1912" s="60" t="e">
        <f t="shared" si="119"/>
        <v>#REF!</v>
      </c>
      <c r="J1912" s="60" t="e">
        <f>#REF!</f>
        <v>#REF!</v>
      </c>
      <c r="K1912" s="53" t="e">
        <f>IF(OR(#REF!="管理者",#REF!="サービス管理責任者"),0,#REF!)</f>
        <v>#REF!</v>
      </c>
    </row>
    <row r="1913" spans="2:11">
      <c r="B1913" s="75">
        <v>1911</v>
      </c>
      <c r="C1913" s="76" t="e">
        <f t="shared" si="116"/>
        <v>#N/A</v>
      </c>
      <c r="D1913" s="76" t="e">
        <f t="shared" si="117"/>
        <v>#N/A</v>
      </c>
      <c r="E1913" s="77" t="e">
        <f t="shared" si="118"/>
        <v>#N/A</v>
      </c>
      <c r="F1913" s="81"/>
      <c r="H1913" s="61"/>
      <c r="I1913" s="60" t="e">
        <f t="shared" si="119"/>
        <v>#REF!</v>
      </c>
      <c r="J1913" s="60" t="e">
        <f>#REF!</f>
        <v>#REF!</v>
      </c>
      <c r="K1913" s="53" t="e">
        <f>IF(OR(#REF!="管理者",#REF!="サービス管理責任者"),0,#REF!)</f>
        <v>#REF!</v>
      </c>
    </row>
    <row r="1914" spans="2:11">
      <c r="B1914" s="75">
        <v>1912</v>
      </c>
      <c r="C1914" s="76" t="e">
        <f t="shared" si="116"/>
        <v>#N/A</v>
      </c>
      <c r="D1914" s="76" t="e">
        <f t="shared" si="117"/>
        <v>#N/A</v>
      </c>
      <c r="E1914" s="77" t="e">
        <f t="shared" si="118"/>
        <v>#N/A</v>
      </c>
      <c r="F1914" s="81"/>
      <c r="H1914" s="61"/>
      <c r="I1914" s="60" t="e">
        <f t="shared" si="119"/>
        <v>#REF!</v>
      </c>
      <c r="J1914" s="60" t="e">
        <f>#REF!</f>
        <v>#REF!</v>
      </c>
      <c r="K1914" s="53" t="e">
        <f>IF(OR(#REF!="管理者",#REF!="サービス管理責任者"),0,#REF!)</f>
        <v>#REF!</v>
      </c>
    </row>
    <row r="1915" spans="2:11">
      <c r="B1915" s="75">
        <v>1913</v>
      </c>
      <c r="C1915" s="76" t="e">
        <f t="shared" si="116"/>
        <v>#N/A</v>
      </c>
      <c r="D1915" s="76" t="e">
        <f t="shared" si="117"/>
        <v>#N/A</v>
      </c>
      <c r="E1915" s="77" t="e">
        <f t="shared" si="118"/>
        <v>#N/A</v>
      </c>
      <c r="F1915" s="81"/>
      <c r="H1915" s="61"/>
      <c r="I1915" s="60" t="e">
        <f t="shared" si="119"/>
        <v>#REF!</v>
      </c>
      <c r="J1915" s="60" t="e">
        <f>#REF!</f>
        <v>#REF!</v>
      </c>
      <c r="K1915" s="53" t="e">
        <f>IF(OR(#REF!="管理者",#REF!="サービス管理責任者"),0,#REF!)</f>
        <v>#REF!</v>
      </c>
    </row>
    <row r="1916" spans="2:11">
      <c r="B1916" s="75">
        <v>1914</v>
      </c>
      <c r="C1916" s="76" t="e">
        <f t="shared" si="116"/>
        <v>#N/A</v>
      </c>
      <c r="D1916" s="76" t="e">
        <f t="shared" si="117"/>
        <v>#N/A</v>
      </c>
      <c r="E1916" s="77" t="e">
        <f t="shared" si="118"/>
        <v>#N/A</v>
      </c>
      <c r="F1916" s="81"/>
      <c r="H1916" s="61"/>
      <c r="I1916" s="60" t="e">
        <f t="shared" si="119"/>
        <v>#REF!</v>
      </c>
      <c r="J1916" s="60" t="e">
        <f>#REF!</f>
        <v>#REF!</v>
      </c>
      <c r="K1916" s="53" t="e">
        <f>IF(OR(#REF!="管理者",#REF!="サービス管理責任者"),0,#REF!)</f>
        <v>#REF!</v>
      </c>
    </row>
    <row r="1917" spans="2:11">
      <c r="B1917" s="75">
        <v>1915</v>
      </c>
      <c r="C1917" s="76" t="e">
        <f t="shared" si="116"/>
        <v>#N/A</v>
      </c>
      <c r="D1917" s="76" t="e">
        <f t="shared" si="117"/>
        <v>#N/A</v>
      </c>
      <c r="E1917" s="77" t="e">
        <f t="shared" si="118"/>
        <v>#N/A</v>
      </c>
      <c r="F1917" s="81"/>
      <c r="H1917" s="61"/>
      <c r="I1917" s="60" t="e">
        <f t="shared" si="119"/>
        <v>#REF!</v>
      </c>
      <c r="J1917" s="60" t="e">
        <f>#REF!</f>
        <v>#REF!</v>
      </c>
      <c r="K1917" s="53" t="e">
        <f>IF(OR(#REF!="管理者",#REF!="サービス管理責任者"),0,#REF!)</f>
        <v>#REF!</v>
      </c>
    </row>
    <row r="1918" spans="2:11">
      <c r="B1918" s="75">
        <v>1916</v>
      </c>
      <c r="C1918" s="76" t="e">
        <f t="shared" si="116"/>
        <v>#N/A</v>
      </c>
      <c r="D1918" s="76" t="e">
        <f t="shared" si="117"/>
        <v>#N/A</v>
      </c>
      <c r="E1918" s="77" t="e">
        <f t="shared" si="118"/>
        <v>#N/A</v>
      </c>
      <c r="F1918" s="81"/>
      <c r="H1918" s="61"/>
      <c r="I1918" s="60" t="e">
        <f t="shared" si="119"/>
        <v>#REF!</v>
      </c>
      <c r="J1918" s="60" t="e">
        <f>#REF!</f>
        <v>#REF!</v>
      </c>
      <c r="K1918" s="53" t="e">
        <f>IF(OR(#REF!="管理者",#REF!="サービス管理責任者"),0,#REF!)</f>
        <v>#REF!</v>
      </c>
    </row>
    <row r="1919" spans="2:11">
      <c r="B1919" s="75">
        <v>1917</v>
      </c>
      <c r="C1919" s="76" t="e">
        <f t="shared" si="116"/>
        <v>#N/A</v>
      </c>
      <c r="D1919" s="76" t="e">
        <f t="shared" si="117"/>
        <v>#N/A</v>
      </c>
      <c r="E1919" s="77" t="e">
        <f t="shared" si="118"/>
        <v>#N/A</v>
      </c>
      <c r="F1919" s="81"/>
      <c r="H1919" s="61"/>
      <c r="I1919" s="60" t="e">
        <f t="shared" si="119"/>
        <v>#REF!</v>
      </c>
      <c r="J1919" s="60" t="e">
        <f>#REF!</f>
        <v>#REF!</v>
      </c>
      <c r="K1919" s="53" t="e">
        <f>IF(OR(#REF!="管理者",#REF!="サービス管理責任者"),0,#REF!)</f>
        <v>#REF!</v>
      </c>
    </row>
    <row r="1920" spans="2:11">
      <c r="B1920" s="75">
        <v>1918</v>
      </c>
      <c r="C1920" s="76" t="e">
        <f t="shared" si="116"/>
        <v>#N/A</v>
      </c>
      <c r="D1920" s="76" t="e">
        <f t="shared" si="117"/>
        <v>#N/A</v>
      </c>
      <c r="E1920" s="77" t="e">
        <f t="shared" si="118"/>
        <v>#N/A</v>
      </c>
      <c r="F1920" s="81"/>
      <c r="H1920" s="61"/>
      <c r="I1920" s="60" t="e">
        <f t="shared" si="119"/>
        <v>#REF!</v>
      </c>
      <c r="J1920" s="60" t="e">
        <f>#REF!</f>
        <v>#REF!</v>
      </c>
      <c r="K1920" s="53" t="e">
        <f>IF(OR(#REF!="管理者",#REF!="サービス管理責任者"),0,#REF!)</f>
        <v>#REF!</v>
      </c>
    </row>
    <row r="1921" spans="2:11">
      <c r="B1921" s="75">
        <v>1919</v>
      </c>
      <c r="C1921" s="76" t="e">
        <f t="shared" si="116"/>
        <v>#N/A</v>
      </c>
      <c r="D1921" s="76" t="e">
        <f t="shared" si="117"/>
        <v>#N/A</v>
      </c>
      <c r="E1921" s="77" t="e">
        <f t="shared" si="118"/>
        <v>#N/A</v>
      </c>
      <c r="F1921" s="81"/>
      <c r="H1921" s="61"/>
      <c r="I1921" s="60" t="e">
        <f t="shared" si="119"/>
        <v>#REF!</v>
      </c>
      <c r="J1921" s="60" t="e">
        <f>#REF!</f>
        <v>#REF!</v>
      </c>
      <c r="K1921" s="53" t="e">
        <f>IF(OR(#REF!="管理者",#REF!="サービス管理責任者"),0,#REF!)</f>
        <v>#REF!</v>
      </c>
    </row>
    <row r="1922" spans="2:11">
      <c r="B1922" s="75">
        <v>1920</v>
      </c>
      <c r="C1922" s="76" t="e">
        <f t="shared" si="116"/>
        <v>#N/A</v>
      </c>
      <c r="D1922" s="76" t="e">
        <f t="shared" si="117"/>
        <v>#N/A</v>
      </c>
      <c r="E1922" s="77" t="e">
        <f t="shared" si="118"/>
        <v>#N/A</v>
      </c>
      <c r="F1922" s="81"/>
      <c r="H1922" s="61"/>
      <c r="I1922" s="60" t="e">
        <f t="shared" si="119"/>
        <v>#REF!</v>
      </c>
      <c r="J1922" s="60" t="e">
        <f>#REF!</f>
        <v>#REF!</v>
      </c>
      <c r="K1922" s="53" t="e">
        <f>IF(OR(#REF!="管理者",#REF!="サービス管理責任者"),0,#REF!)</f>
        <v>#REF!</v>
      </c>
    </row>
    <row r="1923" spans="2:11">
      <c r="B1923" s="75">
        <v>1921</v>
      </c>
      <c r="C1923" s="76" t="e">
        <f t="shared" ref="C1923:C1986" si="120">VLOOKUP(B1923,$I:$K,2,FALSE)</f>
        <v>#N/A</v>
      </c>
      <c r="D1923" s="76" t="e">
        <f t="shared" ref="D1923:D1986" si="121">VLOOKUP(B1923,$I:$K,3,FALSE)</f>
        <v>#N/A</v>
      </c>
      <c r="E1923" s="77" t="e">
        <f t="shared" si="118"/>
        <v>#N/A</v>
      </c>
      <c r="F1923" s="81"/>
      <c r="H1923" s="61"/>
      <c r="I1923" s="60" t="e">
        <f t="shared" si="119"/>
        <v>#REF!</v>
      </c>
      <c r="J1923" s="60" t="e">
        <f>#REF!</f>
        <v>#REF!</v>
      </c>
      <c r="K1923" s="53" t="e">
        <f>IF(OR(#REF!="管理者",#REF!="サービス管理責任者"),0,#REF!)</f>
        <v>#REF!</v>
      </c>
    </row>
    <row r="1924" spans="2:11">
      <c r="B1924" s="75">
        <v>1922</v>
      </c>
      <c r="C1924" s="76" t="e">
        <f t="shared" si="120"/>
        <v>#N/A</v>
      </c>
      <c r="D1924" s="76" t="e">
        <f t="shared" si="121"/>
        <v>#N/A</v>
      </c>
      <c r="E1924" s="77" t="e">
        <f t="shared" ref="E1924:E1987" si="122">SUMIF($C:$C,C1924,$D:$D)</f>
        <v>#N/A</v>
      </c>
      <c r="F1924" s="81"/>
      <c r="H1924" s="61"/>
      <c r="I1924" s="60" t="e">
        <f t="shared" si="119"/>
        <v>#REF!</v>
      </c>
      <c r="J1924" s="60" t="e">
        <f>#REF!</f>
        <v>#REF!</v>
      </c>
      <c r="K1924" s="53" t="e">
        <f>IF(OR(#REF!="管理者",#REF!="サービス管理責任者"),0,#REF!)</f>
        <v>#REF!</v>
      </c>
    </row>
    <row r="1925" spans="2:11">
      <c r="B1925" s="75">
        <v>1923</v>
      </c>
      <c r="C1925" s="76" t="e">
        <f t="shared" si="120"/>
        <v>#N/A</v>
      </c>
      <c r="D1925" s="76" t="e">
        <f t="shared" si="121"/>
        <v>#N/A</v>
      </c>
      <c r="E1925" s="77" t="e">
        <f t="shared" si="122"/>
        <v>#N/A</v>
      </c>
      <c r="F1925" s="81"/>
      <c r="H1925" s="61"/>
      <c r="I1925" s="60" t="e">
        <f t="shared" ref="I1925:I1988" si="123">IF(J1925=0,I1924,I1924+1)</f>
        <v>#REF!</v>
      </c>
      <c r="J1925" s="60" t="e">
        <f>#REF!</f>
        <v>#REF!</v>
      </c>
      <c r="K1925" s="53" t="e">
        <f>IF(OR(#REF!="管理者",#REF!="サービス管理責任者"),0,#REF!)</f>
        <v>#REF!</v>
      </c>
    </row>
    <row r="1926" spans="2:11">
      <c r="B1926" s="75">
        <v>1924</v>
      </c>
      <c r="C1926" s="76" t="e">
        <f t="shared" si="120"/>
        <v>#N/A</v>
      </c>
      <c r="D1926" s="76" t="e">
        <f t="shared" si="121"/>
        <v>#N/A</v>
      </c>
      <c r="E1926" s="77" t="e">
        <f t="shared" si="122"/>
        <v>#N/A</v>
      </c>
      <c r="F1926" s="81"/>
      <c r="H1926" s="61"/>
      <c r="I1926" s="60" t="e">
        <f t="shared" si="123"/>
        <v>#REF!</v>
      </c>
      <c r="J1926" s="60" t="e">
        <f>#REF!</f>
        <v>#REF!</v>
      </c>
      <c r="K1926" s="53" t="e">
        <f>IF(OR(#REF!="管理者",#REF!="サービス管理責任者"),0,#REF!)</f>
        <v>#REF!</v>
      </c>
    </row>
    <row r="1927" spans="2:11">
      <c r="B1927" s="75">
        <v>1925</v>
      </c>
      <c r="C1927" s="76" t="e">
        <f t="shared" si="120"/>
        <v>#N/A</v>
      </c>
      <c r="D1927" s="76" t="e">
        <f t="shared" si="121"/>
        <v>#N/A</v>
      </c>
      <c r="E1927" s="77" t="e">
        <f t="shared" si="122"/>
        <v>#N/A</v>
      </c>
      <c r="F1927" s="81"/>
      <c r="H1927" s="61"/>
      <c r="I1927" s="60" t="e">
        <f t="shared" si="123"/>
        <v>#REF!</v>
      </c>
      <c r="J1927" s="60" t="e">
        <f>#REF!</f>
        <v>#REF!</v>
      </c>
      <c r="K1927" s="53" t="e">
        <f>IF(OR(#REF!="管理者",#REF!="サービス管理責任者"),0,#REF!)</f>
        <v>#REF!</v>
      </c>
    </row>
    <row r="1928" spans="2:11">
      <c r="B1928" s="75">
        <v>1926</v>
      </c>
      <c r="C1928" s="76" t="e">
        <f t="shared" si="120"/>
        <v>#N/A</v>
      </c>
      <c r="D1928" s="76" t="e">
        <f t="shared" si="121"/>
        <v>#N/A</v>
      </c>
      <c r="E1928" s="77" t="e">
        <f t="shared" si="122"/>
        <v>#N/A</v>
      </c>
      <c r="F1928" s="81"/>
      <c r="H1928" s="61"/>
      <c r="I1928" s="60" t="e">
        <f t="shared" si="123"/>
        <v>#REF!</v>
      </c>
      <c r="J1928" s="60" t="e">
        <f>#REF!</f>
        <v>#REF!</v>
      </c>
      <c r="K1928" s="53" t="e">
        <f>IF(OR(#REF!="管理者",#REF!="サービス管理責任者"),0,#REF!)</f>
        <v>#REF!</v>
      </c>
    </row>
    <row r="1929" spans="2:11">
      <c r="B1929" s="75">
        <v>1927</v>
      </c>
      <c r="C1929" s="76" t="e">
        <f t="shared" si="120"/>
        <v>#N/A</v>
      </c>
      <c r="D1929" s="76" t="e">
        <f t="shared" si="121"/>
        <v>#N/A</v>
      </c>
      <c r="E1929" s="77" t="e">
        <f t="shared" si="122"/>
        <v>#N/A</v>
      </c>
      <c r="F1929" s="81"/>
      <c r="H1929" s="61"/>
      <c r="I1929" s="60" t="e">
        <f t="shared" si="123"/>
        <v>#REF!</v>
      </c>
      <c r="J1929" s="60" t="e">
        <f>#REF!</f>
        <v>#REF!</v>
      </c>
      <c r="K1929" s="53" t="e">
        <f>IF(OR(#REF!="管理者",#REF!="サービス管理責任者"),0,#REF!)</f>
        <v>#REF!</v>
      </c>
    </row>
    <row r="1930" spans="2:11">
      <c r="B1930" s="75">
        <v>1928</v>
      </c>
      <c r="C1930" s="76" t="e">
        <f t="shared" si="120"/>
        <v>#N/A</v>
      </c>
      <c r="D1930" s="76" t="e">
        <f t="shared" si="121"/>
        <v>#N/A</v>
      </c>
      <c r="E1930" s="77" t="e">
        <f t="shared" si="122"/>
        <v>#N/A</v>
      </c>
      <c r="F1930" s="81"/>
      <c r="H1930" s="61"/>
      <c r="I1930" s="60" t="e">
        <f t="shared" si="123"/>
        <v>#REF!</v>
      </c>
      <c r="J1930" s="60" t="e">
        <f>#REF!</f>
        <v>#REF!</v>
      </c>
      <c r="K1930" s="53" t="e">
        <f>IF(OR(#REF!="管理者",#REF!="サービス管理責任者"),0,#REF!)</f>
        <v>#REF!</v>
      </c>
    </row>
    <row r="1931" spans="2:11">
      <c r="B1931" s="75">
        <v>1929</v>
      </c>
      <c r="C1931" s="76" t="e">
        <f t="shared" si="120"/>
        <v>#N/A</v>
      </c>
      <c r="D1931" s="76" t="e">
        <f t="shared" si="121"/>
        <v>#N/A</v>
      </c>
      <c r="E1931" s="77" t="e">
        <f t="shared" si="122"/>
        <v>#N/A</v>
      </c>
      <c r="F1931" s="81"/>
      <c r="H1931" s="61"/>
      <c r="I1931" s="60" t="e">
        <f t="shared" si="123"/>
        <v>#REF!</v>
      </c>
      <c r="J1931" s="60" t="e">
        <f>#REF!</f>
        <v>#REF!</v>
      </c>
      <c r="K1931" s="53" t="e">
        <f>IF(OR(#REF!="管理者",#REF!="サービス管理責任者"),0,#REF!)</f>
        <v>#REF!</v>
      </c>
    </row>
    <row r="1932" spans="2:11">
      <c r="B1932" s="75">
        <v>1930</v>
      </c>
      <c r="C1932" s="76" t="e">
        <f t="shared" si="120"/>
        <v>#N/A</v>
      </c>
      <c r="D1932" s="76" t="e">
        <f t="shared" si="121"/>
        <v>#N/A</v>
      </c>
      <c r="E1932" s="77" t="e">
        <f t="shared" si="122"/>
        <v>#N/A</v>
      </c>
      <c r="F1932" s="81"/>
      <c r="H1932" s="61"/>
      <c r="I1932" s="60" t="e">
        <f t="shared" si="123"/>
        <v>#REF!</v>
      </c>
      <c r="J1932" s="60" t="e">
        <f>#REF!</f>
        <v>#REF!</v>
      </c>
      <c r="K1932" s="53" t="e">
        <f>IF(OR(#REF!="管理者",#REF!="サービス管理責任者"),0,#REF!)</f>
        <v>#REF!</v>
      </c>
    </row>
    <row r="1933" spans="2:11">
      <c r="B1933" s="75">
        <v>1931</v>
      </c>
      <c r="C1933" s="76" t="e">
        <f t="shared" si="120"/>
        <v>#N/A</v>
      </c>
      <c r="D1933" s="76" t="e">
        <f t="shared" si="121"/>
        <v>#N/A</v>
      </c>
      <c r="E1933" s="77" t="e">
        <f t="shared" si="122"/>
        <v>#N/A</v>
      </c>
      <c r="F1933" s="81"/>
      <c r="H1933" s="61"/>
      <c r="I1933" s="60" t="e">
        <f t="shared" si="123"/>
        <v>#REF!</v>
      </c>
      <c r="J1933" s="60" t="e">
        <f>#REF!</f>
        <v>#REF!</v>
      </c>
      <c r="K1933" s="53" t="e">
        <f>IF(OR(#REF!="管理者",#REF!="サービス管理責任者"),0,#REF!)</f>
        <v>#REF!</v>
      </c>
    </row>
    <row r="1934" spans="2:11">
      <c r="B1934" s="75">
        <v>1932</v>
      </c>
      <c r="C1934" s="76" t="e">
        <f t="shared" si="120"/>
        <v>#N/A</v>
      </c>
      <c r="D1934" s="76" t="e">
        <f t="shared" si="121"/>
        <v>#N/A</v>
      </c>
      <c r="E1934" s="77" t="e">
        <f t="shared" si="122"/>
        <v>#N/A</v>
      </c>
      <c r="F1934" s="81"/>
      <c r="H1934" s="61"/>
      <c r="I1934" s="60" t="e">
        <f t="shared" si="123"/>
        <v>#REF!</v>
      </c>
      <c r="J1934" s="60" t="e">
        <f>#REF!</f>
        <v>#REF!</v>
      </c>
      <c r="K1934" s="53" t="e">
        <f>IF(OR(#REF!="管理者",#REF!="サービス管理責任者"),0,#REF!)</f>
        <v>#REF!</v>
      </c>
    </row>
    <row r="1935" spans="2:11">
      <c r="B1935" s="75">
        <v>1933</v>
      </c>
      <c r="C1935" s="76" t="e">
        <f t="shared" si="120"/>
        <v>#N/A</v>
      </c>
      <c r="D1935" s="76" t="e">
        <f t="shared" si="121"/>
        <v>#N/A</v>
      </c>
      <c r="E1935" s="77" t="e">
        <f t="shared" si="122"/>
        <v>#N/A</v>
      </c>
      <c r="F1935" s="81"/>
      <c r="H1935" s="61"/>
      <c r="I1935" s="60" t="e">
        <f t="shared" si="123"/>
        <v>#REF!</v>
      </c>
      <c r="J1935" s="60" t="e">
        <f>#REF!</f>
        <v>#REF!</v>
      </c>
      <c r="K1935" s="53" t="e">
        <f>IF(OR(#REF!="管理者",#REF!="サービス管理責任者"),0,#REF!)</f>
        <v>#REF!</v>
      </c>
    </row>
    <row r="1936" spans="2:11">
      <c r="B1936" s="75">
        <v>1934</v>
      </c>
      <c r="C1936" s="76" t="e">
        <f t="shared" si="120"/>
        <v>#N/A</v>
      </c>
      <c r="D1936" s="76" t="e">
        <f t="shared" si="121"/>
        <v>#N/A</v>
      </c>
      <c r="E1936" s="77" t="e">
        <f t="shared" si="122"/>
        <v>#N/A</v>
      </c>
      <c r="F1936" s="81"/>
      <c r="H1936" s="61"/>
      <c r="I1936" s="60" t="e">
        <f t="shared" si="123"/>
        <v>#REF!</v>
      </c>
      <c r="J1936" s="60" t="e">
        <f>#REF!</f>
        <v>#REF!</v>
      </c>
      <c r="K1936" s="53" t="e">
        <f>IF(OR(#REF!="管理者",#REF!="サービス管理責任者"),0,#REF!)</f>
        <v>#REF!</v>
      </c>
    </row>
    <row r="1937" spans="2:11">
      <c r="B1937" s="75">
        <v>1935</v>
      </c>
      <c r="C1937" s="76" t="e">
        <f t="shared" si="120"/>
        <v>#N/A</v>
      </c>
      <c r="D1937" s="76" t="e">
        <f t="shared" si="121"/>
        <v>#N/A</v>
      </c>
      <c r="E1937" s="77" t="e">
        <f t="shared" si="122"/>
        <v>#N/A</v>
      </c>
      <c r="F1937" s="81"/>
      <c r="H1937" s="61"/>
      <c r="I1937" s="60" t="e">
        <f t="shared" si="123"/>
        <v>#REF!</v>
      </c>
      <c r="J1937" s="60" t="e">
        <f>#REF!</f>
        <v>#REF!</v>
      </c>
      <c r="K1937" s="53" t="e">
        <f>IF(OR(#REF!="管理者",#REF!="サービス管理責任者"),0,#REF!)</f>
        <v>#REF!</v>
      </c>
    </row>
    <row r="1938" spans="2:11">
      <c r="B1938" s="75">
        <v>1936</v>
      </c>
      <c r="C1938" s="76" t="e">
        <f t="shared" si="120"/>
        <v>#N/A</v>
      </c>
      <c r="D1938" s="76" t="e">
        <f t="shared" si="121"/>
        <v>#N/A</v>
      </c>
      <c r="E1938" s="77" t="e">
        <f t="shared" si="122"/>
        <v>#N/A</v>
      </c>
      <c r="F1938" s="81"/>
      <c r="H1938" s="61"/>
      <c r="I1938" s="60" t="e">
        <f t="shared" si="123"/>
        <v>#REF!</v>
      </c>
      <c r="J1938" s="60" t="e">
        <f>#REF!</f>
        <v>#REF!</v>
      </c>
      <c r="K1938" s="53" t="e">
        <f>IF(OR(#REF!="管理者",#REF!="サービス管理責任者"),0,#REF!)</f>
        <v>#REF!</v>
      </c>
    </row>
    <row r="1939" spans="2:11">
      <c r="B1939" s="75">
        <v>1937</v>
      </c>
      <c r="C1939" s="76" t="e">
        <f t="shared" si="120"/>
        <v>#N/A</v>
      </c>
      <c r="D1939" s="76" t="e">
        <f t="shared" si="121"/>
        <v>#N/A</v>
      </c>
      <c r="E1939" s="77" t="e">
        <f t="shared" si="122"/>
        <v>#N/A</v>
      </c>
      <c r="F1939" s="81"/>
      <c r="H1939" s="61"/>
      <c r="I1939" s="60" t="e">
        <f t="shared" si="123"/>
        <v>#REF!</v>
      </c>
      <c r="J1939" s="60" t="e">
        <f>#REF!</f>
        <v>#REF!</v>
      </c>
      <c r="K1939" s="53" t="e">
        <f>IF(OR(#REF!="管理者",#REF!="サービス管理責任者"),0,#REF!)</f>
        <v>#REF!</v>
      </c>
    </row>
    <row r="1940" spans="2:11">
      <c r="B1940" s="75">
        <v>1938</v>
      </c>
      <c r="C1940" s="76" t="e">
        <f t="shared" si="120"/>
        <v>#N/A</v>
      </c>
      <c r="D1940" s="76" t="e">
        <f t="shared" si="121"/>
        <v>#N/A</v>
      </c>
      <c r="E1940" s="77" t="e">
        <f t="shared" si="122"/>
        <v>#N/A</v>
      </c>
      <c r="F1940" s="81"/>
      <c r="H1940" s="61"/>
      <c r="I1940" s="60" t="e">
        <f t="shared" si="123"/>
        <v>#REF!</v>
      </c>
      <c r="J1940" s="60" t="e">
        <f>#REF!</f>
        <v>#REF!</v>
      </c>
      <c r="K1940" s="53" t="e">
        <f>IF(OR(#REF!="管理者",#REF!="サービス管理責任者"),0,#REF!)</f>
        <v>#REF!</v>
      </c>
    </row>
    <row r="1941" spans="2:11">
      <c r="B1941" s="75">
        <v>1939</v>
      </c>
      <c r="C1941" s="76" t="e">
        <f t="shared" si="120"/>
        <v>#N/A</v>
      </c>
      <c r="D1941" s="76" t="e">
        <f t="shared" si="121"/>
        <v>#N/A</v>
      </c>
      <c r="E1941" s="77" t="e">
        <f t="shared" si="122"/>
        <v>#N/A</v>
      </c>
      <c r="F1941" s="81"/>
      <c r="H1941" s="61"/>
      <c r="I1941" s="60" t="e">
        <f t="shared" si="123"/>
        <v>#REF!</v>
      </c>
      <c r="J1941" s="60" t="e">
        <f>#REF!</f>
        <v>#REF!</v>
      </c>
      <c r="K1941" s="53" t="e">
        <f>IF(OR(#REF!="管理者",#REF!="サービス管理責任者"),0,#REF!)</f>
        <v>#REF!</v>
      </c>
    </row>
    <row r="1942" spans="2:11">
      <c r="B1942" s="75">
        <v>1940</v>
      </c>
      <c r="C1942" s="76" t="e">
        <f t="shared" si="120"/>
        <v>#N/A</v>
      </c>
      <c r="D1942" s="76" t="e">
        <f t="shared" si="121"/>
        <v>#N/A</v>
      </c>
      <c r="E1942" s="77" t="e">
        <f t="shared" si="122"/>
        <v>#N/A</v>
      </c>
      <c r="F1942" s="81"/>
      <c r="H1942" s="61"/>
      <c r="I1942" s="60" t="e">
        <f t="shared" si="123"/>
        <v>#REF!</v>
      </c>
      <c r="J1942" s="60" t="e">
        <f>#REF!</f>
        <v>#REF!</v>
      </c>
      <c r="K1942" s="53" t="e">
        <f>IF(OR(#REF!="管理者",#REF!="サービス管理責任者"),0,#REF!)</f>
        <v>#REF!</v>
      </c>
    </row>
    <row r="1943" spans="2:11">
      <c r="B1943" s="75">
        <v>1941</v>
      </c>
      <c r="C1943" s="76" t="e">
        <f t="shared" si="120"/>
        <v>#N/A</v>
      </c>
      <c r="D1943" s="76" t="e">
        <f t="shared" si="121"/>
        <v>#N/A</v>
      </c>
      <c r="E1943" s="77" t="e">
        <f t="shared" si="122"/>
        <v>#N/A</v>
      </c>
      <c r="F1943" s="81"/>
      <c r="H1943" s="61"/>
      <c r="I1943" s="60" t="e">
        <f t="shared" si="123"/>
        <v>#REF!</v>
      </c>
      <c r="J1943" s="60" t="e">
        <f>#REF!</f>
        <v>#REF!</v>
      </c>
      <c r="K1943" s="53" t="e">
        <f>IF(OR(#REF!="管理者",#REF!="サービス管理責任者"),0,#REF!)</f>
        <v>#REF!</v>
      </c>
    </row>
    <row r="1944" spans="2:11">
      <c r="B1944" s="75">
        <v>1942</v>
      </c>
      <c r="C1944" s="76" t="e">
        <f t="shared" si="120"/>
        <v>#N/A</v>
      </c>
      <c r="D1944" s="76" t="e">
        <f t="shared" si="121"/>
        <v>#N/A</v>
      </c>
      <c r="E1944" s="77" t="e">
        <f t="shared" si="122"/>
        <v>#N/A</v>
      </c>
      <c r="F1944" s="81"/>
      <c r="H1944" s="61"/>
      <c r="I1944" s="60" t="e">
        <f t="shared" si="123"/>
        <v>#REF!</v>
      </c>
      <c r="J1944" s="60" t="e">
        <f>#REF!</f>
        <v>#REF!</v>
      </c>
      <c r="K1944" s="53" t="e">
        <f>IF(OR(#REF!="管理者",#REF!="サービス管理責任者"),0,#REF!)</f>
        <v>#REF!</v>
      </c>
    </row>
    <row r="1945" spans="2:11">
      <c r="B1945" s="75">
        <v>1943</v>
      </c>
      <c r="C1945" s="76" t="e">
        <f t="shared" si="120"/>
        <v>#N/A</v>
      </c>
      <c r="D1945" s="76" t="e">
        <f t="shared" si="121"/>
        <v>#N/A</v>
      </c>
      <c r="E1945" s="77" t="e">
        <f t="shared" si="122"/>
        <v>#N/A</v>
      </c>
      <c r="F1945" s="81"/>
      <c r="H1945" s="61"/>
      <c r="I1945" s="60" t="e">
        <f t="shared" si="123"/>
        <v>#REF!</v>
      </c>
      <c r="J1945" s="60" t="e">
        <f>#REF!</f>
        <v>#REF!</v>
      </c>
      <c r="K1945" s="53" t="e">
        <f>IF(OR(#REF!="管理者",#REF!="サービス管理責任者"),0,#REF!)</f>
        <v>#REF!</v>
      </c>
    </row>
    <row r="1946" spans="2:11">
      <c r="B1946" s="75">
        <v>1944</v>
      </c>
      <c r="C1946" s="76" t="e">
        <f t="shared" si="120"/>
        <v>#N/A</v>
      </c>
      <c r="D1946" s="76" t="e">
        <f t="shared" si="121"/>
        <v>#N/A</v>
      </c>
      <c r="E1946" s="77" t="e">
        <f t="shared" si="122"/>
        <v>#N/A</v>
      </c>
      <c r="F1946" s="81"/>
      <c r="H1946" s="61"/>
      <c r="I1946" s="60" t="e">
        <f t="shared" si="123"/>
        <v>#REF!</v>
      </c>
      <c r="J1946" s="60" t="e">
        <f>#REF!</f>
        <v>#REF!</v>
      </c>
      <c r="K1946" s="53" t="e">
        <f>IF(OR(#REF!="管理者",#REF!="サービス管理責任者"),0,#REF!)</f>
        <v>#REF!</v>
      </c>
    </row>
    <row r="1947" spans="2:11">
      <c r="B1947" s="75">
        <v>1945</v>
      </c>
      <c r="C1947" s="76" t="e">
        <f t="shared" si="120"/>
        <v>#N/A</v>
      </c>
      <c r="D1947" s="76" t="e">
        <f t="shared" si="121"/>
        <v>#N/A</v>
      </c>
      <c r="E1947" s="77" t="e">
        <f t="shared" si="122"/>
        <v>#N/A</v>
      </c>
      <c r="F1947" s="81"/>
      <c r="H1947" s="61"/>
      <c r="I1947" s="60" t="e">
        <f t="shared" si="123"/>
        <v>#REF!</v>
      </c>
      <c r="J1947" s="60" t="e">
        <f>#REF!</f>
        <v>#REF!</v>
      </c>
      <c r="K1947" s="53" t="e">
        <f>IF(OR(#REF!="管理者",#REF!="サービス管理責任者"),0,#REF!)</f>
        <v>#REF!</v>
      </c>
    </row>
    <row r="1948" spans="2:11">
      <c r="B1948" s="75">
        <v>1946</v>
      </c>
      <c r="C1948" s="76" t="e">
        <f t="shared" si="120"/>
        <v>#N/A</v>
      </c>
      <c r="D1948" s="76" t="e">
        <f t="shared" si="121"/>
        <v>#N/A</v>
      </c>
      <c r="E1948" s="77" t="e">
        <f t="shared" si="122"/>
        <v>#N/A</v>
      </c>
      <c r="F1948" s="81"/>
      <c r="H1948" s="61"/>
      <c r="I1948" s="60" t="e">
        <f t="shared" si="123"/>
        <v>#REF!</v>
      </c>
      <c r="J1948" s="60" t="e">
        <f>#REF!</f>
        <v>#REF!</v>
      </c>
      <c r="K1948" s="53" t="e">
        <f>IF(OR(#REF!="管理者",#REF!="サービス管理責任者"),0,#REF!)</f>
        <v>#REF!</v>
      </c>
    </row>
    <row r="1949" spans="2:11">
      <c r="B1949" s="75">
        <v>1947</v>
      </c>
      <c r="C1949" s="76" t="e">
        <f t="shared" si="120"/>
        <v>#N/A</v>
      </c>
      <c r="D1949" s="76" t="e">
        <f t="shared" si="121"/>
        <v>#N/A</v>
      </c>
      <c r="E1949" s="77" t="e">
        <f t="shared" si="122"/>
        <v>#N/A</v>
      </c>
      <c r="F1949" s="81"/>
      <c r="H1949" s="61"/>
      <c r="I1949" s="60" t="e">
        <f t="shared" si="123"/>
        <v>#REF!</v>
      </c>
      <c r="J1949" s="60" t="e">
        <f>#REF!</f>
        <v>#REF!</v>
      </c>
      <c r="K1949" s="53" t="e">
        <f>IF(OR(#REF!="管理者",#REF!="サービス管理責任者"),0,#REF!)</f>
        <v>#REF!</v>
      </c>
    </row>
    <row r="1950" spans="2:11">
      <c r="B1950" s="75">
        <v>1948</v>
      </c>
      <c r="C1950" s="76" t="e">
        <f t="shared" si="120"/>
        <v>#N/A</v>
      </c>
      <c r="D1950" s="76" t="e">
        <f t="shared" si="121"/>
        <v>#N/A</v>
      </c>
      <c r="E1950" s="77" t="e">
        <f t="shared" si="122"/>
        <v>#N/A</v>
      </c>
      <c r="F1950" s="81"/>
      <c r="H1950" s="61"/>
      <c r="I1950" s="60" t="e">
        <f t="shared" si="123"/>
        <v>#REF!</v>
      </c>
      <c r="J1950" s="60" t="e">
        <f>#REF!</f>
        <v>#REF!</v>
      </c>
      <c r="K1950" s="53" t="e">
        <f>IF(OR(#REF!="管理者",#REF!="サービス管理責任者"),0,#REF!)</f>
        <v>#REF!</v>
      </c>
    </row>
    <row r="1951" spans="2:11">
      <c r="B1951" s="75">
        <v>1949</v>
      </c>
      <c r="C1951" s="76" t="e">
        <f t="shared" si="120"/>
        <v>#N/A</v>
      </c>
      <c r="D1951" s="76" t="e">
        <f t="shared" si="121"/>
        <v>#N/A</v>
      </c>
      <c r="E1951" s="77" t="e">
        <f t="shared" si="122"/>
        <v>#N/A</v>
      </c>
      <c r="F1951" s="81"/>
      <c r="H1951" s="61"/>
      <c r="I1951" s="60" t="e">
        <f t="shared" si="123"/>
        <v>#REF!</v>
      </c>
      <c r="J1951" s="60" t="e">
        <f>#REF!</f>
        <v>#REF!</v>
      </c>
      <c r="K1951" s="53" t="e">
        <f>IF(OR(#REF!="管理者",#REF!="サービス管理責任者"),0,#REF!)</f>
        <v>#REF!</v>
      </c>
    </row>
    <row r="1952" spans="2:11">
      <c r="B1952" s="75">
        <v>1950</v>
      </c>
      <c r="C1952" s="76" t="e">
        <f t="shared" si="120"/>
        <v>#N/A</v>
      </c>
      <c r="D1952" s="76" t="e">
        <f t="shared" si="121"/>
        <v>#N/A</v>
      </c>
      <c r="E1952" s="77" t="e">
        <f t="shared" si="122"/>
        <v>#N/A</v>
      </c>
      <c r="F1952" s="81"/>
      <c r="H1952" s="61"/>
      <c r="I1952" s="60" t="e">
        <f t="shared" si="123"/>
        <v>#REF!</v>
      </c>
      <c r="J1952" s="60" t="e">
        <f>#REF!</f>
        <v>#REF!</v>
      </c>
      <c r="K1952" s="53" t="e">
        <f>IF(OR(#REF!="管理者",#REF!="サービス管理責任者"),0,#REF!)</f>
        <v>#REF!</v>
      </c>
    </row>
    <row r="1953" spans="2:11">
      <c r="B1953" s="75">
        <v>1951</v>
      </c>
      <c r="C1953" s="76" t="e">
        <f t="shared" si="120"/>
        <v>#N/A</v>
      </c>
      <c r="D1953" s="76" t="e">
        <f t="shared" si="121"/>
        <v>#N/A</v>
      </c>
      <c r="E1953" s="77" t="e">
        <f t="shared" si="122"/>
        <v>#N/A</v>
      </c>
      <c r="F1953" s="81"/>
      <c r="H1953" s="61"/>
      <c r="I1953" s="60" t="e">
        <f t="shared" si="123"/>
        <v>#REF!</v>
      </c>
      <c r="J1953" s="60" t="e">
        <f>#REF!</f>
        <v>#REF!</v>
      </c>
      <c r="K1953" s="53" t="e">
        <f>IF(OR(#REF!="管理者",#REF!="サービス管理責任者"),0,#REF!)</f>
        <v>#REF!</v>
      </c>
    </row>
    <row r="1954" spans="2:11">
      <c r="B1954" s="75">
        <v>1952</v>
      </c>
      <c r="C1954" s="76" t="e">
        <f t="shared" si="120"/>
        <v>#N/A</v>
      </c>
      <c r="D1954" s="76" t="e">
        <f t="shared" si="121"/>
        <v>#N/A</v>
      </c>
      <c r="E1954" s="77" t="e">
        <f t="shared" si="122"/>
        <v>#N/A</v>
      </c>
      <c r="F1954" s="81"/>
      <c r="H1954" s="61"/>
      <c r="I1954" s="60" t="e">
        <f t="shared" si="123"/>
        <v>#REF!</v>
      </c>
      <c r="J1954" s="60" t="e">
        <f>#REF!</f>
        <v>#REF!</v>
      </c>
      <c r="K1954" s="53" t="e">
        <f>IF(OR(#REF!="管理者",#REF!="サービス管理責任者"),0,#REF!)</f>
        <v>#REF!</v>
      </c>
    </row>
    <row r="1955" spans="2:11">
      <c r="B1955" s="75">
        <v>1953</v>
      </c>
      <c r="C1955" s="76" t="e">
        <f t="shared" si="120"/>
        <v>#N/A</v>
      </c>
      <c r="D1955" s="76" t="e">
        <f t="shared" si="121"/>
        <v>#N/A</v>
      </c>
      <c r="E1955" s="77" t="e">
        <f t="shared" si="122"/>
        <v>#N/A</v>
      </c>
      <c r="F1955" s="81"/>
      <c r="H1955" s="61"/>
      <c r="I1955" s="60" t="e">
        <f t="shared" si="123"/>
        <v>#REF!</v>
      </c>
      <c r="J1955" s="60" t="e">
        <f>#REF!</f>
        <v>#REF!</v>
      </c>
      <c r="K1955" s="53" t="e">
        <f>IF(OR(#REF!="管理者",#REF!="サービス管理責任者"),0,#REF!)</f>
        <v>#REF!</v>
      </c>
    </row>
    <row r="1956" spans="2:11">
      <c r="B1956" s="75">
        <v>1954</v>
      </c>
      <c r="C1956" s="76" t="e">
        <f t="shared" si="120"/>
        <v>#N/A</v>
      </c>
      <c r="D1956" s="76" t="e">
        <f t="shared" si="121"/>
        <v>#N/A</v>
      </c>
      <c r="E1956" s="77" t="e">
        <f t="shared" si="122"/>
        <v>#N/A</v>
      </c>
      <c r="F1956" s="81"/>
      <c r="H1956" s="61"/>
      <c r="I1956" s="60" t="e">
        <f t="shared" si="123"/>
        <v>#REF!</v>
      </c>
      <c r="J1956" s="60" t="e">
        <f>#REF!</f>
        <v>#REF!</v>
      </c>
      <c r="K1956" s="53" t="e">
        <f>IF(OR(#REF!="管理者",#REF!="サービス管理責任者"),0,#REF!)</f>
        <v>#REF!</v>
      </c>
    </row>
    <row r="1957" spans="2:11">
      <c r="B1957" s="75">
        <v>1955</v>
      </c>
      <c r="C1957" s="76" t="e">
        <f t="shared" si="120"/>
        <v>#N/A</v>
      </c>
      <c r="D1957" s="76" t="e">
        <f t="shared" si="121"/>
        <v>#N/A</v>
      </c>
      <c r="E1957" s="77" t="e">
        <f t="shared" si="122"/>
        <v>#N/A</v>
      </c>
      <c r="F1957" s="81"/>
      <c r="H1957" s="61"/>
      <c r="I1957" s="60" t="e">
        <f t="shared" si="123"/>
        <v>#REF!</v>
      </c>
      <c r="J1957" s="60" t="e">
        <f>#REF!</f>
        <v>#REF!</v>
      </c>
      <c r="K1957" s="53" t="e">
        <f>IF(OR(#REF!="管理者",#REF!="サービス管理責任者"),0,#REF!)</f>
        <v>#REF!</v>
      </c>
    </row>
    <row r="1958" spans="2:11">
      <c r="B1958" s="75">
        <v>1956</v>
      </c>
      <c r="C1958" s="76" t="e">
        <f t="shared" si="120"/>
        <v>#N/A</v>
      </c>
      <c r="D1958" s="76" t="e">
        <f t="shared" si="121"/>
        <v>#N/A</v>
      </c>
      <c r="E1958" s="77" t="e">
        <f t="shared" si="122"/>
        <v>#N/A</v>
      </c>
      <c r="F1958" s="81"/>
      <c r="H1958" s="61"/>
      <c r="I1958" s="60" t="e">
        <f t="shared" si="123"/>
        <v>#REF!</v>
      </c>
      <c r="J1958" s="60" t="e">
        <f>#REF!</f>
        <v>#REF!</v>
      </c>
      <c r="K1958" s="53" t="e">
        <f>IF(OR(#REF!="管理者",#REF!="サービス管理責任者"),0,#REF!)</f>
        <v>#REF!</v>
      </c>
    </row>
    <row r="1959" spans="2:11">
      <c r="B1959" s="75">
        <v>1957</v>
      </c>
      <c r="C1959" s="76" t="e">
        <f t="shared" si="120"/>
        <v>#N/A</v>
      </c>
      <c r="D1959" s="76" t="e">
        <f t="shared" si="121"/>
        <v>#N/A</v>
      </c>
      <c r="E1959" s="77" t="e">
        <f t="shared" si="122"/>
        <v>#N/A</v>
      </c>
      <c r="F1959" s="81"/>
      <c r="H1959" s="61"/>
      <c r="I1959" s="60" t="e">
        <f t="shared" si="123"/>
        <v>#REF!</v>
      </c>
      <c r="J1959" s="60" t="e">
        <f>#REF!</f>
        <v>#REF!</v>
      </c>
      <c r="K1959" s="53" t="e">
        <f>IF(OR(#REF!="管理者",#REF!="サービス管理責任者"),0,#REF!)</f>
        <v>#REF!</v>
      </c>
    </row>
    <row r="1960" spans="2:11">
      <c r="B1960" s="75">
        <v>1958</v>
      </c>
      <c r="C1960" s="76" t="e">
        <f t="shared" si="120"/>
        <v>#N/A</v>
      </c>
      <c r="D1960" s="76" t="e">
        <f t="shared" si="121"/>
        <v>#N/A</v>
      </c>
      <c r="E1960" s="77" t="e">
        <f t="shared" si="122"/>
        <v>#N/A</v>
      </c>
      <c r="F1960" s="81"/>
      <c r="H1960" s="61"/>
      <c r="I1960" s="60" t="e">
        <f t="shared" si="123"/>
        <v>#REF!</v>
      </c>
      <c r="J1960" s="60" t="e">
        <f>#REF!</f>
        <v>#REF!</v>
      </c>
      <c r="K1960" s="53" t="e">
        <f>IF(OR(#REF!="管理者",#REF!="サービス管理責任者"),0,#REF!)</f>
        <v>#REF!</v>
      </c>
    </row>
    <row r="1961" spans="2:11">
      <c r="B1961" s="75">
        <v>1959</v>
      </c>
      <c r="C1961" s="76" t="e">
        <f t="shared" si="120"/>
        <v>#N/A</v>
      </c>
      <c r="D1961" s="76" t="e">
        <f t="shared" si="121"/>
        <v>#N/A</v>
      </c>
      <c r="E1961" s="77" t="e">
        <f t="shared" si="122"/>
        <v>#N/A</v>
      </c>
      <c r="F1961" s="81"/>
      <c r="H1961" s="61"/>
      <c r="I1961" s="60" t="e">
        <f t="shared" si="123"/>
        <v>#REF!</v>
      </c>
      <c r="J1961" s="60" t="e">
        <f>#REF!</f>
        <v>#REF!</v>
      </c>
      <c r="K1961" s="53" t="e">
        <f>IF(OR(#REF!="管理者",#REF!="サービス管理責任者"),0,#REF!)</f>
        <v>#REF!</v>
      </c>
    </row>
    <row r="1962" spans="2:11">
      <c r="B1962" s="75">
        <v>1960</v>
      </c>
      <c r="C1962" s="76" t="e">
        <f t="shared" si="120"/>
        <v>#N/A</v>
      </c>
      <c r="D1962" s="76" t="e">
        <f t="shared" si="121"/>
        <v>#N/A</v>
      </c>
      <c r="E1962" s="77" t="e">
        <f t="shared" si="122"/>
        <v>#N/A</v>
      </c>
      <c r="F1962" s="81"/>
      <c r="H1962" s="61"/>
      <c r="I1962" s="60" t="e">
        <f t="shared" si="123"/>
        <v>#REF!</v>
      </c>
      <c r="J1962" s="60" t="e">
        <f>#REF!</f>
        <v>#REF!</v>
      </c>
      <c r="K1962" s="53" t="e">
        <f>IF(OR(#REF!="管理者",#REF!="サービス管理責任者"),0,#REF!)</f>
        <v>#REF!</v>
      </c>
    </row>
    <row r="1963" spans="2:11">
      <c r="B1963" s="75">
        <v>1961</v>
      </c>
      <c r="C1963" s="76" t="e">
        <f t="shared" si="120"/>
        <v>#N/A</v>
      </c>
      <c r="D1963" s="76" t="e">
        <f t="shared" si="121"/>
        <v>#N/A</v>
      </c>
      <c r="E1963" s="77" t="e">
        <f t="shared" si="122"/>
        <v>#N/A</v>
      </c>
      <c r="F1963" s="81"/>
      <c r="H1963" s="61"/>
      <c r="I1963" s="60" t="e">
        <f t="shared" si="123"/>
        <v>#REF!</v>
      </c>
      <c r="J1963" s="60" t="e">
        <f>#REF!</f>
        <v>#REF!</v>
      </c>
      <c r="K1963" s="53" t="e">
        <f>IF(OR(#REF!="管理者",#REF!="サービス管理責任者"),0,#REF!)</f>
        <v>#REF!</v>
      </c>
    </row>
    <row r="1964" spans="2:11">
      <c r="B1964" s="75">
        <v>1962</v>
      </c>
      <c r="C1964" s="76" t="e">
        <f t="shared" si="120"/>
        <v>#N/A</v>
      </c>
      <c r="D1964" s="76" t="e">
        <f t="shared" si="121"/>
        <v>#N/A</v>
      </c>
      <c r="E1964" s="77" t="e">
        <f t="shared" si="122"/>
        <v>#N/A</v>
      </c>
      <c r="F1964" s="81"/>
      <c r="H1964" s="61"/>
      <c r="I1964" s="60" t="e">
        <f t="shared" si="123"/>
        <v>#REF!</v>
      </c>
      <c r="J1964" s="60" t="e">
        <f>#REF!</f>
        <v>#REF!</v>
      </c>
      <c r="K1964" s="53" t="e">
        <f>IF(OR(#REF!="管理者",#REF!="サービス管理責任者"),0,#REF!)</f>
        <v>#REF!</v>
      </c>
    </row>
    <row r="1965" spans="2:11">
      <c r="B1965" s="75">
        <v>1963</v>
      </c>
      <c r="C1965" s="76" t="e">
        <f t="shared" si="120"/>
        <v>#N/A</v>
      </c>
      <c r="D1965" s="76" t="e">
        <f t="shared" si="121"/>
        <v>#N/A</v>
      </c>
      <c r="E1965" s="77" t="e">
        <f t="shared" si="122"/>
        <v>#N/A</v>
      </c>
      <c r="F1965" s="81"/>
      <c r="H1965" s="61"/>
      <c r="I1965" s="60" t="e">
        <f t="shared" si="123"/>
        <v>#REF!</v>
      </c>
      <c r="J1965" s="60" t="e">
        <f>#REF!</f>
        <v>#REF!</v>
      </c>
      <c r="K1965" s="53" t="e">
        <f>IF(OR(#REF!="管理者",#REF!="サービス管理責任者"),0,#REF!)</f>
        <v>#REF!</v>
      </c>
    </row>
    <row r="1966" spans="2:11">
      <c r="B1966" s="75">
        <v>1964</v>
      </c>
      <c r="C1966" s="76" t="e">
        <f t="shared" si="120"/>
        <v>#N/A</v>
      </c>
      <c r="D1966" s="76" t="e">
        <f t="shared" si="121"/>
        <v>#N/A</v>
      </c>
      <c r="E1966" s="77" t="e">
        <f t="shared" si="122"/>
        <v>#N/A</v>
      </c>
      <c r="F1966" s="81"/>
      <c r="H1966" s="61"/>
      <c r="I1966" s="60" t="e">
        <f t="shared" si="123"/>
        <v>#REF!</v>
      </c>
      <c r="J1966" s="60" t="e">
        <f>#REF!</f>
        <v>#REF!</v>
      </c>
      <c r="K1966" s="53" t="e">
        <f>IF(OR(#REF!="管理者",#REF!="サービス管理責任者"),0,#REF!)</f>
        <v>#REF!</v>
      </c>
    </row>
    <row r="1967" spans="2:11">
      <c r="B1967" s="75">
        <v>1965</v>
      </c>
      <c r="C1967" s="76" t="e">
        <f t="shared" si="120"/>
        <v>#N/A</v>
      </c>
      <c r="D1967" s="76" t="e">
        <f t="shared" si="121"/>
        <v>#N/A</v>
      </c>
      <c r="E1967" s="77" t="e">
        <f t="shared" si="122"/>
        <v>#N/A</v>
      </c>
      <c r="F1967" s="81"/>
      <c r="H1967" s="61"/>
      <c r="I1967" s="60" t="e">
        <f t="shared" si="123"/>
        <v>#REF!</v>
      </c>
      <c r="J1967" s="60" t="e">
        <f>#REF!</f>
        <v>#REF!</v>
      </c>
      <c r="K1967" s="53" t="e">
        <f>IF(OR(#REF!="管理者",#REF!="サービス管理責任者"),0,#REF!)</f>
        <v>#REF!</v>
      </c>
    </row>
    <row r="1968" spans="2:11">
      <c r="B1968" s="75">
        <v>1966</v>
      </c>
      <c r="C1968" s="76" t="e">
        <f t="shared" si="120"/>
        <v>#N/A</v>
      </c>
      <c r="D1968" s="76" t="e">
        <f t="shared" si="121"/>
        <v>#N/A</v>
      </c>
      <c r="E1968" s="77" t="e">
        <f t="shared" si="122"/>
        <v>#N/A</v>
      </c>
      <c r="F1968" s="81"/>
      <c r="H1968" s="61"/>
      <c r="I1968" s="60" t="e">
        <f t="shared" si="123"/>
        <v>#REF!</v>
      </c>
      <c r="J1968" s="60" t="e">
        <f>#REF!</f>
        <v>#REF!</v>
      </c>
      <c r="K1968" s="53" t="e">
        <f>IF(OR(#REF!="管理者",#REF!="サービス管理責任者"),0,#REF!)</f>
        <v>#REF!</v>
      </c>
    </row>
    <row r="1969" spans="2:11">
      <c r="B1969" s="75">
        <v>1967</v>
      </c>
      <c r="C1969" s="76" t="e">
        <f t="shared" si="120"/>
        <v>#N/A</v>
      </c>
      <c r="D1969" s="76" t="e">
        <f t="shared" si="121"/>
        <v>#N/A</v>
      </c>
      <c r="E1969" s="77" t="e">
        <f t="shared" si="122"/>
        <v>#N/A</v>
      </c>
      <c r="F1969" s="81"/>
      <c r="H1969" s="61"/>
      <c r="I1969" s="60" t="e">
        <f t="shared" si="123"/>
        <v>#REF!</v>
      </c>
      <c r="J1969" s="60" t="e">
        <f>#REF!</f>
        <v>#REF!</v>
      </c>
      <c r="K1969" s="53" t="e">
        <f>IF(OR(#REF!="管理者",#REF!="サービス管理責任者"),0,#REF!)</f>
        <v>#REF!</v>
      </c>
    </row>
    <row r="1970" spans="2:11">
      <c r="B1970" s="75">
        <v>1968</v>
      </c>
      <c r="C1970" s="76" t="e">
        <f t="shared" si="120"/>
        <v>#N/A</v>
      </c>
      <c r="D1970" s="76" t="e">
        <f t="shared" si="121"/>
        <v>#N/A</v>
      </c>
      <c r="E1970" s="77" t="e">
        <f t="shared" si="122"/>
        <v>#N/A</v>
      </c>
      <c r="F1970" s="81"/>
      <c r="H1970" s="61"/>
      <c r="I1970" s="60" t="e">
        <f t="shared" si="123"/>
        <v>#REF!</v>
      </c>
      <c r="J1970" s="60" t="e">
        <f>#REF!</f>
        <v>#REF!</v>
      </c>
      <c r="K1970" s="53" t="e">
        <f>IF(OR(#REF!="管理者",#REF!="サービス管理責任者"),0,#REF!)</f>
        <v>#REF!</v>
      </c>
    </row>
    <row r="1971" spans="2:11">
      <c r="B1971" s="75">
        <v>1969</v>
      </c>
      <c r="C1971" s="76" t="e">
        <f t="shared" si="120"/>
        <v>#N/A</v>
      </c>
      <c r="D1971" s="76" t="e">
        <f t="shared" si="121"/>
        <v>#N/A</v>
      </c>
      <c r="E1971" s="77" t="e">
        <f t="shared" si="122"/>
        <v>#N/A</v>
      </c>
      <c r="F1971" s="81"/>
      <c r="H1971" s="61"/>
      <c r="I1971" s="60" t="e">
        <f t="shared" si="123"/>
        <v>#REF!</v>
      </c>
      <c r="J1971" s="60" t="e">
        <f>#REF!</f>
        <v>#REF!</v>
      </c>
      <c r="K1971" s="53" t="e">
        <f>IF(OR(#REF!="管理者",#REF!="サービス管理責任者"),0,#REF!)</f>
        <v>#REF!</v>
      </c>
    </row>
    <row r="1972" spans="2:11">
      <c r="B1972" s="75">
        <v>1970</v>
      </c>
      <c r="C1972" s="76" t="e">
        <f t="shared" si="120"/>
        <v>#N/A</v>
      </c>
      <c r="D1972" s="76" t="e">
        <f t="shared" si="121"/>
        <v>#N/A</v>
      </c>
      <c r="E1972" s="77" t="e">
        <f t="shared" si="122"/>
        <v>#N/A</v>
      </c>
      <c r="F1972" s="81"/>
      <c r="H1972" s="61"/>
      <c r="I1972" s="60" t="e">
        <f t="shared" si="123"/>
        <v>#REF!</v>
      </c>
      <c r="J1972" s="60" t="e">
        <f>#REF!</f>
        <v>#REF!</v>
      </c>
      <c r="K1972" s="53" t="e">
        <f>IF(OR(#REF!="管理者",#REF!="サービス管理責任者"),0,#REF!)</f>
        <v>#REF!</v>
      </c>
    </row>
    <row r="1973" spans="2:11">
      <c r="B1973" s="75">
        <v>1971</v>
      </c>
      <c r="C1973" s="76" t="e">
        <f t="shared" si="120"/>
        <v>#N/A</v>
      </c>
      <c r="D1973" s="76" t="e">
        <f t="shared" si="121"/>
        <v>#N/A</v>
      </c>
      <c r="E1973" s="77" t="e">
        <f t="shared" si="122"/>
        <v>#N/A</v>
      </c>
      <c r="F1973" s="81"/>
      <c r="H1973" s="61"/>
      <c r="I1973" s="60" t="e">
        <f t="shared" si="123"/>
        <v>#REF!</v>
      </c>
      <c r="J1973" s="60" t="e">
        <f>#REF!</f>
        <v>#REF!</v>
      </c>
      <c r="K1973" s="53" t="e">
        <f>IF(OR(#REF!="管理者",#REF!="サービス管理責任者"),0,#REF!)</f>
        <v>#REF!</v>
      </c>
    </row>
    <row r="1974" spans="2:11">
      <c r="B1974" s="75">
        <v>1972</v>
      </c>
      <c r="C1974" s="76" t="e">
        <f t="shared" si="120"/>
        <v>#N/A</v>
      </c>
      <c r="D1974" s="76" t="e">
        <f t="shared" si="121"/>
        <v>#N/A</v>
      </c>
      <c r="E1974" s="77" t="e">
        <f t="shared" si="122"/>
        <v>#N/A</v>
      </c>
      <c r="F1974" s="81"/>
      <c r="H1974" s="61"/>
      <c r="I1974" s="60" t="e">
        <f t="shared" si="123"/>
        <v>#REF!</v>
      </c>
      <c r="J1974" s="60" t="e">
        <f>#REF!</f>
        <v>#REF!</v>
      </c>
      <c r="K1974" s="53" t="e">
        <f>IF(OR(#REF!="管理者",#REF!="サービス管理責任者"),0,#REF!)</f>
        <v>#REF!</v>
      </c>
    </row>
    <row r="1975" spans="2:11">
      <c r="B1975" s="75">
        <v>1973</v>
      </c>
      <c r="C1975" s="76" t="e">
        <f t="shared" si="120"/>
        <v>#N/A</v>
      </c>
      <c r="D1975" s="76" t="e">
        <f t="shared" si="121"/>
        <v>#N/A</v>
      </c>
      <c r="E1975" s="77" t="e">
        <f t="shared" si="122"/>
        <v>#N/A</v>
      </c>
      <c r="F1975" s="81"/>
      <c r="H1975" s="61"/>
      <c r="I1975" s="60" t="e">
        <f t="shared" si="123"/>
        <v>#REF!</v>
      </c>
      <c r="J1975" s="60" t="e">
        <f>#REF!</f>
        <v>#REF!</v>
      </c>
      <c r="K1975" s="53" t="e">
        <f>IF(OR(#REF!="管理者",#REF!="サービス管理責任者"),0,#REF!)</f>
        <v>#REF!</v>
      </c>
    </row>
    <row r="1976" spans="2:11">
      <c r="B1976" s="75">
        <v>1974</v>
      </c>
      <c r="C1976" s="76" t="e">
        <f t="shared" si="120"/>
        <v>#N/A</v>
      </c>
      <c r="D1976" s="76" t="e">
        <f t="shared" si="121"/>
        <v>#N/A</v>
      </c>
      <c r="E1976" s="77" t="e">
        <f t="shared" si="122"/>
        <v>#N/A</v>
      </c>
      <c r="F1976" s="81"/>
      <c r="H1976" s="61"/>
      <c r="I1976" s="60" t="e">
        <f t="shared" si="123"/>
        <v>#REF!</v>
      </c>
      <c r="J1976" s="60" t="e">
        <f>#REF!</f>
        <v>#REF!</v>
      </c>
      <c r="K1976" s="53" t="e">
        <f>IF(OR(#REF!="管理者",#REF!="サービス管理責任者"),0,#REF!)</f>
        <v>#REF!</v>
      </c>
    </row>
    <row r="1977" spans="2:11">
      <c r="B1977" s="75">
        <v>1975</v>
      </c>
      <c r="C1977" s="76" t="e">
        <f t="shared" si="120"/>
        <v>#N/A</v>
      </c>
      <c r="D1977" s="76" t="e">
        <f t="shared" si="121"/>
        <v>#N/A</v>
      </c>
      <c r="E1977" s="77" t="e">
        <f t="shared" si="122"/>
        <v>#N/A</v>
      </c>
      <c r="F1977" s="81"/>
      <c r="H1977" s="61"/>
      <c r="I1977" s="60" t="e">
        <f t="shared" si="123"/>
        <v>#REF!</v>
      </c>
      <c r="J1977" s="60" t="e">
        <f>#REF!</f>
        <v>#REF!</v>
      </c>
      <c r="K1977" s="53" t="e">
        <f>IF(OR(#REF!="管理者",#REF!="サービス管理責任者"),0,#REF!)</f>
        <v>#REF!</v>
      </c>
    </row>
    <row r="1978" spans="2:11">
      <c r="B1978" s="75">
        <v>1976</v>
      </c>
      <c r="C1978" s="76" t="e">
        <f t="shared" si="120"/>
        <v>#N/A</v>
      </c>
      <c r="D1978" s="76" t="e">
        <f t="shared" si="121"/>
        <v>#N/A</v>
      </c>
      <c r="E1978" s="77" t="e">
        <f t="shared" si="122"/>
        <v>#N/A</v>
      </c>
      <c r="F1978" s="81"/>
      <c r="H1978" s="61"/>
      <c r="I1978" s="60" t="e">
        <f t="shared" si="123"/>
        <v>#REF!</v>
      </c>
      <c r="J1978" s="60" t="e">
        <f>#REF!</f>
        <v>#REF!</v>
      </c>
      <c r="K1978" s="53" t="e">
        <f>IF(OR(#REF!="管理者",#REF!="サービス管理責任者"),0,#REF!)</f>
        <v>#REF!</v>
      </c>
    </row>
    <row r="1979" spans="2:11">
      <c r="B1979" s="75">
        <v>1977</v>
      </c>
      <c r="C1979" s="76" t="e">
        <f t="shared" si="120"/>
        <v>#N/A</v>
      </c>
      <c r="D1979" s="76" t="e">
        <f t="shared" si="121"/>
        <v>#N/A</v>
      </c>
      <c r="E1979" s="77" t="e">
        <f t="shared" si="122"/>
        <v>#N/A</v>
      </c>
      <c r="F1979" s="81"/>
      <c r="H1979" s="61"/>
      <c r="I1979" s="60" t="e">
        <f t="shared" si="123"/>
        <v>#REF!</v>
      </c>
      <c r="J1979" s="60" t="e">
        <f>#REF!</f>
        <v>#REF!</v>
      </c>
      <c r="K1979" s="53" t="e">
        <f>IF(OR(#REF!="管理者",#REF!="サービス管理責任者"),0,#REF!)</f>
        <v>#REF!</v>
      </c>
    </row>
    <row r="1980" spans="2:11">
      <c r="B1980" s="75">
        <v>1978</v>
      </c>
      <c r="C1980" s="76" t="e">
        <f t="shared" si="120"/>
        <v>#N/A</v>
      </c>
      <c r="D1980" s="76" t="e">
        <f t="shared" si="121"/>
        <v>#N/A</v>
      </c>
      <c r="E1980" s="77" t="e">
        <f t="shared" si="122"/>
        <v>#N/A</v>
      </c>
      <c r="F1980" s="81"/>
      <c r="H1980" s="61"/>
      <c r="I1980" s="60" t="e">
        <f t="shared" si="123"/>
        <v>#REF!</v>
      </c>
      <c r="J1980" s="60" t="e">
        <f>#REF!</f>
        <v>#REF!</v>
      </c>
      <c r="K1980" s="53" t="e">
        <f>IF(OR(#REF!="管理者",#REF!="サービス管理責任者"),0,#REF!)</f>
        <v>#REF!</v>
      </c>
    </row>
    <row r="1981" spans="2:11">
      <c r="B1981" s="75">
        <v>1979</v>
      </c>
      <c r="C1981" s="76" t="e">
        <f t="shared" si="120"/>
        <v>#N/A</v>
      </c>
      <c r="D1981" s="76" t="e">
        <f t="shared" si="121"/>
        <v>#N/A</v>
      </c>
      <c r="E1981" s="77" t="e">
        <f t="shared" si="122"/>
        <v>#N/A</v>
      </c>
      <c r="F1981" s="81"/>
      <c r="H1981" s="61"/>
      <c r="I1981" s="60" t="e">
        <f t="shared" si="123"/>
        <v>#REF!</v>
      </c>
      <c r="J1981" s="60" t="e">
        <f>#REF!</f>
        <v>#REF!</v>
      </c>
      <c r="K1981" s="53" t="e">
        <f>IF(OR(#REF!="管理者",#REF!="サービス管理責任者"),0,#REF!)</f>
        <v>#REF!</v>
      </c>
    </row>
    <row r="1982" spans="2:11">
      <c r="B1982" s="75">
        <v>1980</v>
      </c>
      <c r="C1982" s="76" t="e">
        <f t="shared" si="120"/>
        <v>#N/A</v>
      </c>
      <c r="D1982" s="76" t="e">
        <f t="shared" si="121"/>
        <v>#N/A</v>
      </c>
      <c r="E1982" s="77" t="e">
        <f t="shared" si="122"/>
        <v>#N/A</v>
      </c>
      <c r="F1982" s="81"/>
      <c r="H1982" s="61"/>
      <c r="I1982" s="60" t="e">
        <f t="shared" si="123"/>
        <v>#REF!</v>
      </c>
      <c r="J1982" s="60" t="e">
        <f>#REF!</f>
        <v>#REF!</v>
      </c>
      <c r="K1982" s="53" t="e">
        <f>IF(OR(#REF!="管理者",#REF!="サービス管理責任者"),0,#REF!)</f>
        <v>#REF!</v>
      </c>
    </row>
    <row r="1983" spans="2:11">
      <c r="B1983" s="75">
        <v>1981</v>
      </c>
      <c r="C1983" s="76" t="e">
        <f t="shared" si="120"/>
        <v>#N/A</v>
      </c>
      <c r="D1983" s="76" t="e">
        <f t="shared" si="121"/>
        <v>#N/A</v>
      </c>
      <c r="E1983" s="77" t="e">
        <f t="shared" si="122"/>
        <v>#N/A</v>
      </c>
      <c r="F1983" s="81"/>
      <c r="H1983" s="61"/>
      <c r="I1983" s="60" t="e">
        <f t="shared" si="123"/>
        <v>#REF!</v>
      </c>
      <c r="J1983" s="60" t="e">
        <f>#REF!</f>
        <v>#REF!</v>
      </c>
      <c r="K1983" s="53" t="e">
        <f>IF(OR(#REF!="管理者",#REF!="サービス管理責任者"),0,#REF!)</f>
        <v>#REF!</v>
      </c>
    </row>
    <row r="1984" spans="2:11">
      <c r="B1984" s="75">
        <v>1982</v>
      </c>
      <c r="C1984" s="76" t="e">
        <f t="shared" si="120"/>
        <v>#N/A</v>
      </c>
      <c r="D1984" s="76" t="e">
        <f t="shared" si="121"/>
        <v>#N/A</v>
      </c>
      <c r="E1984" s="77" t="e">
        <f t="shared" si="122"/>
        <v>#N/A</v>
      </c>
      <c r="F1984" s="81"/>
      <c r="H1984" s="61"/>
      <c r="I1984" s="60" t="e">
        <f t="shared" si="123"/>
        <v>#REF!</v>
      </c>
      <c r="J1984" s="60" t="e">
        <f>#REF!</f>
        <v>#REF!</v>
      </c>
      <c r="K1984" s="53" t="e">
        <f>IF(OR(#REF!="管理者",#REF!="サービス管理責任者"),0,#REF!)</f>
        <v>#REF!</v>
      </c>
    </row>
    <row r="1985" spans="2:11">
      <c r="B1985" s="75">
        <v>1983</v>
      </c>
      <c r="C1985" s="76" t="e">
        <f t="shared" si="120"/>
        <v>#N/A</v>
      </c>
      <c r="D1985" s="76" t="e">
        <f t="shared" si="121"/>
        <v>#N/A</v>
      </c>
      <c r="E1985" s="77" t="e">
        <f t="shared" si="122"/>
        <v>#N/A</v>
      </c>
      <c r="F1985" s="81"/>
      <c r="H1985" s="61"/>
      <c r="I1985" s="60" t="e">
        <f t="shared" si="123"/>
        <v>#REF!</v>
      </c>
      <c r="J1985" s="60" t="e">
        <f>#REF!</f>
        <v>#REF!</v>
      </c>
      <c r="K1985" s="53" t="e">
        <f>IF(OR(#REF!="管理者",#REF!="サービス管理責任者"),0,#REF!)</f>
        <v>#REF!</v>
      </c>
    </row>
    <row r="1986" spans="2:11">
      <c r="B1986" s="75">
        <v>1984</v>
      </c>
      <c r="C1986" s="76" t="e">
        <f t="shared" si="120"/>
        <v>#N/A</v>
      </c>
      <c r="D1986" s="76" t="e">
        <f t="shared" si="121"/>
        <v>#N/A</v>
      </c>
      <c r="E1986" s="77" t="e">
        <f t="shared" si="122"/>
        <v>#N/A</v>
      </c>
      <c r="F1986" s="81"/>
      <c r="H1986" s="61"/>
      <c r="I1986" s="60" t="e">
        <f t="shared" si="123"/>
        <v>#REF!</v>
      </c>
      <c r="J1986" s="60" t="e">
        <f>#REF!</f>
        <v>#REF!</v>
      </c>
      <c r="K1986" s="53" t="e">
        <f>IF(OR(#REF!="管理者",#REF!="サービス管理責任者"),0,#REF!)</f>
        <v>#REF!</v>
      </c>
    </row>
    <row r="1987" spans="2:11">
      <c r="B1987" s="75">
        <v>1985</v>
      </c>
      <c r="C1987" s="76" t="e">
        <f t="shared" ref="C1987:C2002" si="124">VLOOKUP(B1987,$I:$K,2,FALSE)</f>
        <v>#N/A</v>
      </c>
      <c r="D1987" s="76" t="e">
        <f t="shared" ref="D1987:D2002" si="125">VLOOKUP(B1987,$I:$K,3,FALSE)</f>
        <v>#N/A</v>
      </c>
      <c r="E1987" s="77" t="e">
        <f t="shared" si="122"/>
        <v>#N/A</v>
      </c>
      <c r="F1987" s="81"/>
      <c r="H1987" s="61"/>
      <c r="I1987" s="60" t="e">
        <f t="shared" si="123"/>
        <v>#REF!</v>
      </c>
      <c r="J1987" s="60" t="e">
        <f>#REF!</f>
        <v>#REF!</v>
      </c>
      <c r="K1987" s="53" t="e">
        <f>IF(OR(#REF!="管理者",#REF!="サービス管理責任者"),0,#REF!)</f>
        <v>#REF!</v>
      </c>
    </row>
    <row r="1988" spans="2:11">
      <c r="B1988" s="75">
        <v>1986</v>
      </c>
      <c r="C1988" s="76" t="e">
        <f t="shared" si="124"/>
        <v>#N/A</v>
      </c>
      <c r="D1988" s="76" t="e">
        <f t="shared" si="125"/>
        <v>#N/A</v>
      </c>
      <c r="E1988" s="77" t="e">
        <f t="shared" ref="E1988:E2002" si="126">SUMIF($C:$C,C1988,$D:$D)</f>
        <v>#N/A</v>
      </c>
      <c r="F1988" s="81"/>
      <c r="H1988" s="61"/>
      <c r="I1988" s="60" t="e">
        <f t="shared" si="123"/>
        <v>#REF!</v>
      </c>
      <c r="J1988" s="60" t="e">
        <f>#REF!</f>
        <v>#REF!</v>
      </c>
      <c r="K1988" s="53" t="e">
        <f>IF(OR(#REF!="管理者",#REF!="サービス管理責任者"),0,#REF!)</f>
        <v>#REF!</v>
      </c>
    </row>
    <row r="1989" spans="2:11">
      <c r="B1989" s="75">
        <v>1987</v>
      </c>
      <c r="C1989" s="76" t="e">
        <f t="shared" si="124"/>
        <v>#N/A</v>
      </c>
      <c r="D1989" s="76" t="e">
        <f t="shared" si="125"/>
        <v>#N/A</v>
      </c>
      <c r="E1989" s="77" t="e">
        <f t="shared" si="126"/>
        <v>#N/A</v>
      </c>
      <c r="F1989" s="81"/>
      <c r="H1989" s="61"/>
      <c r="I1989" s="60" t="e">
        <f t="shared" ref="I1989:I2052" si="127">IF(J1989=0,I1988,I1988+1)</f>
        <v>#REF!</v>
      </c>
      <c r="J1989" s="60" t="e">
        <f>#REF!</f>
        <v>#REF!</v>
      </c>
      <c r="K1989" s="53" t="e">
        <f>IF(OR(#REF!="管理者",#REF!="サービス管理責任者"),0,#REF!)</f>
        <v>#REF!</v>
      </c>
    </row>
    <row r="1990" spans="2:11">
      <c r="B1990" s="75">
        <v>1988</v>
      </c>
      <c r="C1990" s="76" t="e">
        <f t="shared" si="124"/>
        <v>#N/A</v>
      </c>
      <c r="D1990" s="76" t="e">
        <f t="shared" si="125"/>
        <v>#N/A</v>
      </c>
      <c r="E1990" s="77" t="e">
        <f t="shared" si="126"/>
        <v>#N/A</v>
      </c>
      <c r="F1990" s="81"/>
      <c r="H1990" s="61"/>
      <c r="I1990" s="60" t="e">
        <f t="shared" si="127"/>
        <v>#REF!</v>
      </c>
      <c r="J1990" s="60" t="e">
        <f>#REF!</f>
        <v>#REF!</v>
      </c>
      <c r="K1990" s="53" t="e">
        <f>IF(OR(#REF!="管理者",#REF!="サービス管理責任者"),0,#REF!)</f>
        <v>#REF!</v>
      </c>
    </row>
    <row r="1991" spans="2:11">
      <c r="B1991" s="75">
        <v>1989</v>
      </c>
      <c r="C1991" s="76" t="e">
        <f t="shared" si="124"/>
        <v>#N/A</v>
      </c>
      <c r="D1991" s="76" t="e">
        <f t="shared" si="125"/>
        <v>#N/A</v>
      </c>
      <c r="E1991" s="77" t="e">
        <f t="shared" si="126"/>
        <v>#N/A</v>
      </c>
      <c r="F1991" s="81"/>
      <c r="H1991" s="61"/>
      <c r="I1991" s="60" t="e">
        <f t="shared" si="127"/>
        <v>#REF!</v>
      </c>
      <c r="J1991" s="60" t="e">
        <f>#REF!</f>
        <v>#REF!</v>
      </c>
      <c r="K1991" s="53" t="e">
        <f>IF(OR(#REF!="管理者",#REF!="サービス管理責任者"),0,#REF!)</f>
        <v>#REF!</v>
      </c>
    </row>
    <row r="1992" spans="2:11">
      <c r="B1992" s="75">
        <v>1990</v>
      </c>
      <c r="C1992" s="76" t="e">
        <f t="shared" si="124"/>
        <v>#N/A</v>
      </c>
      <c r="D1992" s="76" t="e">
        <f t="shared" si="125"/>
        <v>#N/A</v>
      </c>
      <c r="E1992" s="77" t="e">
        <f t="shared" si="126"/>
        <v>#N/A</v>
      </c>
      <c r="F1992" s="81"/>
      <c r="H1992" s="61"/>
      <c r="I1992" s="60" t="e">
        <f t="shared" si="127"/>
        <v>#REF!</v>
      </c>
      <c r="J1992" s="60" t="e">
        <f>#REF!</f>
        <v>#REF!</v>
      </c>
      <c r="K1992" s="53" t="e">
        <f>IF(OR(#REF!="管理者",#REF!="サービス管理責任者"),0,#REF!)</f>
        <v>#REF!</v>
      </c>
    </row>
    <row r="1993" spans="2:11">
      <c r="B1993" s="75">
        <v>1991</v>
      </c>
      <c r="C1993" s="76" t="e">
        <f t="shared" si="124"/>
        <v>#N/A</v>
      </c>
      <c r="D1993" s="76" t="e">
        <f t="shared" si="125"/>
        <v>#N/A</v>
      </c>
      <c r="E1993" s="77" t="e">
        <f t="shared" si="126"/>
        <v>#N/A</v>
      </c>
      <c r="F1993" s="81"/>
      <c r="H1993" s="61"/>
      <c r="I1993" s="60" t="e">
        <f t="shared" si="127"/>
        <v>#REF!</v>
      </c>
      <c r="J1993" s="60" t="e">
        <f>#REF!</f>
        <v>#REF!</v>
      </c>
      <c r="K1993" s="53" t="e">
        <f>IF(OR(#REF!="管理者",#REF!="サービス管理責任者"),0,#REF!)</f>
        <v>#REF!</v>
      </c>
    </row>
    <row r="1994" spans="2:11">
      <c r="B1994" s="75">
        <v>1992</v>
      </c>
      <c r="C1994" s="76" t="e">
        <f t="shared" si="124"/>
        <v>#N/A</v>
      </c>
      <c r="D1994" s="76" t="e">
        <f t="shared" si="125"/>
        <v>#N/A</v>
      </c>
      <c r="E1994" s="77" t="e">
        <f t="shared" si="126"/>
        <v>#N/A</v>
      </c>
      <c r="F1994" s="81"/>
      <c r="H1994" s="61"/>
      <c r="I1994" s="60" t="e">
        <f t="shared" si="127"/>
        <v>#REF!</v>
      </c>
      <c r="J1994" s="60" t="e">
        <f>#REF!</f>
        <v>#REF!</v>
      </c>
      <c r="K1994" s="53" t="e">
        <f>IF(OR(#REF!="管理者",#REF!="サービス管理責任者"),0,#REF!)</f>
        <v>#REF!</v>
      </c>
    </row>
    <row r="1995" spans="2:11">
      <c r="B1995" s="75">
        <v>1993</v>
      </c>
      <c r="C1995" s="76" t="e">
        <f t="shared" si="124"/>
        <v>#N/A</v>
      </c>
      <c r="D1995" s="76" t="e">
        <f t="shared" si="125"/>
        <v>#N/A</v>
      </c>
      <c r="E1995" s="77" t="e">
        <f t="shared" si="126"/>
        <v>#N/A</v>
      </c>
      <c r="F1995" s="81"/>
      <c r="H1995" s="61"/>
      <c r="I1995" s="60" t="e">
        <f t="shared" si="127"/>
        <v>#REF!</v>
      </c>
      <c r="J1995" s="60" t="e">
        <f>#REF!</f>
        <v>#REF!</v>
      </c>
      <c r="K1995" s="53" t="e">
        <f>IF(OR(#REF!="管理者",#REF!="サービス管理責任者"),0,#REF!)</f>
        <v>#REF!</v>
      </c>
    </row>
    <row r="1996" spans="2:11">
      <c r="B1996" s="75">
        <v>1994</v>
      </c>
      <c r="C1996" s="76" t="e">
        <f t="shared" si="124"/>
        <v>#N/A</v>
      </c>
      <c r="D1996" s="76" t="e">
        <f t="shared" si="125"/>
        <v>#N/A</v>
      </c>
      <c r="E1996" s="77" t="e">
        <f t="shared" si="126"/>
        <v>#N/A</v>
      </c>
      <c r="F1996" s="81"/>
      <c r="H1996" s="61"/>
      <c r="I1996" s="60" t="e">
        <f t="shared" si="127"/>
        <v>#REF!</v>
      </c>
      <c r="J1996" s="60" t="e">
        <f>#REF!</f>
        <v>#REF!</v>
      </c>
      <c r="K1996" s="53" t="e">
        <f>IF(OR(#REF!="管理者",#REF!="サービス管理責任者"),0,#REF!)</f>
        <v>#REF!</v>
      </c>
    </row>
    <row r="1997" spans="2:11">
      <c r="B1997" s="75">
        <v>1995</v>
      </c>
      <c r="C1997" s="76" t="e">
        <f t="shared" si="124"/>
        <v>#N/A</v>
      </c>
      <c r="D1997" s="76" t="e">
        <f t="shared" si="125"/>
        <v>#N/A</v>
      </c>
      <c r="E1997" s="77" t="e">
        <f t="shared" si="126"/>
        <v>#N/A</v>
      </c>
      <c r="F1997" s="81"/>
      <c r="H1997" s="61"/>
      <c r="I1997" s="60" t="e">
        <f t="shared" si="127"/>
        <v>#REF!</v>
      </c>
      <c r="J1997" s="60" t="e">
        <f>#REF!</f>
        <v>#REF!</v>
      </c>
      <c r="K1997" s="53" t="e">
        <f>IF(OR(#REF!="管理者",#REF!="サービス管理責任者"),0,#REF!)</f>
        <v>#REF!</v>
      </c>
    </row>
    <row r="1998" spans="2:11">
      <c r="B1998" s="75">
        <v>1996</v>
      </c>
      <c r="C1998" s="76" t="e">
        <f t="shared" si="124"/>
        <v>#N/A</v>
      </c>
      <c r="D1998" s="76" t="e">
        <f t="shared" si="125"/>
        <v>#N/A</v>
      </c>
      <c r="E1998" s="77" t="e">
        <f t="shared" si="126"/>
        <v>#N/A</v>
      </c>
      <c r="F1998" s="81"/>
      <c r="H1998" s="61"/>
      <c r="I1998" s="60" t="e">
        <f t="shared" si="127"/>
        <v>#REF!</v>
      </c>
      <c r="J1998" s="60" t="e">
        <f>#REF!</f>
        <v>#REF!</v>
      </c>
      <c r="K1998" s="53" t="e">
        <f>IF(OR(#REF!="管理者",#REF!="サービス管理責任者"),0,#REF!)</f>
        <v>#REF!</v>
      </c>
    </row>
    <row r="1999" spans="2:11">
      <c r="B1999" s="75">
        <v>1997</v>
      </c>
      <c r="C1999" s="76" t="e">
        <f t="shared" si="124"/>
        <v>#N/A</v>
      </c>
      <c r="D1999" s="76" t="e">
        <f t="shared" si="125"/>
        <v>#N/A</v>
      </c>
      <c r="E1999" s="77" t="e">
        <f t="shared" si="126"/>
        <v>#N/A</v>
      </c>
      <c r="F1999" s="81"/>
      <c r="H1999" s="61"/>
      <c r="I1999" s="60" t="e">
        <f t="shared" si="127"/>
        <v>#REF!</v>
      </c>
      <c r="J1999" s="60" t="e">
        <f>#REF!</f>
        <v>#REF!</v>
      </c>
      <c r="K1999" s="53" t="e">
        <f>IF(OR(#REF!="管理者",#REF!="サービス管理責任者"),0,#REF!)</f>
        <v>#REF!</v>
      </c>
    </row>
    <row r="2000" spans="2:11">
      <c r="B2000" s="75">
        <v>1998</v>
      </c>
      <c r="C2000" s="76" t="e">
        <f t="shared" si="124"/>
        <v>#N/A</v>
      </c>
      <c r="D2000" s="76" t="e">
        <f t="shared" si="125"/>
        <v>#N/A</v>
      </c>
      <c r="E2000" s="77" t="e">
        <f t="shared" si="126"/>
        <v>#N/A</v>
      </c>
      <c r="F2000" s="81"/>
      <c r="H2000" s="61"/>
      <c r="I2000" s="60" t="e">
        <f t="shared" si="127"/>
        <v>#REF!</v>
      </c>
      <c r="J2000" s="60" t="e">
        <f>#REF!</f>
        <v>#REF!</v>
      </c>
      <c r="K2000" s="53" t="e">
        <f>IF(OR(#REF!="管理者",#REF!="サービス管理責任者"),0,#REF!)</f>
        <v>#REF!</v>
      </c>
    </row>
    <row r="2001" spans="2:11">
      <c r="B2001" s="75">
        <v>1999</v>
      </c>
      <c r="C2001" s="76" t="e">
        <f t="shared" si="124"/>
        <v>#N/A</v>
      </c>
      <c r="D2001" s="76" t="e">
        <f t="shared" si="125"/>
        <v>#N/A</v>
      </c>
      <c r="E2001" s="77" t="e">
        <f t="shared" si="126"/>
        <v>#N/A</v>
      </c>
      <c r="F2001" s="81"/>
      <c r="H2001" s="61"/>
      <c r="I2001" s="60" t="e">
        <f t="shared" si="127"/>
        <v>#REF!</v>
      </c>
      <c r="J2001" s="60" t="e">
        <f>#REF!</f>
        <v>#REF!</v>
      </c>
      <c r="K2001" s="53" t="e">
        <f>IF(OR(#REF!="管理者",#REF!="サービス管理責任者"),0,#REF!)</f>
        <v>#REF!</v>
      </c>
    </row>
    <row r="2002" spans="2:11" ht="14.25" thickBot="1">
      <c r="B2002" s="78">
        <v>2000</v>
      </c>
      <c r="C2002" s="79" t="e">
        <f t="shared" si="124"/>
        <v>#N/A</v>
      </c>
      <c r="D2002" s="79" t="e">
        <f t="shared" si="125"/>
        <v>#N/A</v>
      </c>
      <c r="E2002" s="80" t="e">
        <f t="shared" si="126"/>
        <v>#N/A</v>
      </c>
      <c r="F2002" s="81"/>
      <c r="H2002" s="61"/>
      <c r="I2002" s="60" t="e">
        <f t="shared" si="127"/>
        <v>#REF!</v>
      </c>
      <c r="J2002" s="60" t="e">
        <f>#REF!</f>
        <v>#REF!</v>
      </c>
      <c r="K2002" s="53" t="e">
        <f>IF(OR(#REF!="管理者",#REF!="サービス管理責任者"),0,#REF!)</f>
        <v>#REF!</v>
      </c>
    </row>
    <row r="2003" spans="2:11" ht="14.25" thickTop="1">
      <c r="H2003" s="61"/>
      <c r="I2003" s="60" t="e">
        <f t="shared" si="127"/>
        <v>#REF!</v>
      </c>
      <c r="J2003" s="60" t="e">
        <f>#REF!</f>
        <v>#REF!</v>
      </c>
      <c r="K2003" s="53" t="e">
        <f>IF(OR(#REF!="管理者",#REF!="サービス管理責任者"),0,#REF!)</f>
        <v>#REF!</v>
      </c>
    </row>
    <row r="2004" spans="2:11">
      <c r="H2004" s="61"/>
      <c r="I2004" s="60" t="e">
        <f t="shared" si="127"/>
        <v>#REF!</v>
      </c>
      <c r="J2004" s="60" t="e">
        <f>#REF!</f>
        <v>#REF!</v>
      </c>
      <c r="K2004" s="53" t="e">
        <f>IF(OR(#REF!="管理者",#REF!="サービス管理責任者"),0,#REF!)</f>
        <v>#REF!</v>
      </c>
    </row>
    <row r="2005" spans="2:11">
      <c r="H2005" s="61"/>
      <c r="I2005" s="60" t="e">
        <f t="shared" si="127"/>
        <v>#REF!</v>
      </c>
      <c r="J2005" s="60" t="e">
        <f>#REF!</f>
        <v>#REF!</v>
      </c>
      <c r="K2005" s="53" t="e">
        <f>IF(OR(#REF!="管理者",#REF!="サービス管理責任者"),0,#REF!)</f>
        <v>#REF!</v>
      </c>
    </row>
    <row r="2006" spans="2:11">
      <c r="H2006" s="61"/>
      <c r="I2006" s="60" t="e">
        <f t="shared" si="127"/>
        <v>#REF!</v>
      </c>
      <c r="J2006" s="60" t="e">
        <f>#REF!</f>
        <v>#REF!</v>
      </c>
      <c r="K2006" s="53" t="e">
        <f>IF(OR(#REF!="管理者",#REF!="サービス管理責任者"),0,#REF!)</f>
        <v>#REF!</v>
      </c>
    </row>
    <row r="2007" spans="2:11">
      <c r="H2007" s="61"/>
      <c r="I2007" s="60" t="e">
        <f t="shared" si="127"/>
        <v>#REF!</v>
      </c>
      <c r="J2007" s="60" t="e">
        <f>#REF!</f>
        <v>#REF!</v>
      </c>
      <c r="K2007" s="53" t="e">
        <f>IF(OR(#REF!="管理者",#REF!="サービス管理責任者"),0,#REF!)</f>
        <v>#REF!</v>
      </c>
    </row>
    <row r="2008" spans="2:11">
      <c r="H2008" s="61"/>
      <c r="I2008" s="60" t="e">
        <f t="shared" si="127"/>
        <v>#REF!</v>
      </c>
      <c r="J2008" s="60" t="e">
        <f>#REF!</f>
        <v>#REF!</v>
      </c>
      <c r="K2008" s="53" t="e">
        <f>IF(OR(#REF!="管理者",#REF!="サービス管理責任者"),0,#REF!)</f>
        <v>#REF!</v>
      </c>
    </row>
    <row r="2009" spans="2:11">
      <c r="H2009" s="61"/>
      <c r="I2009" s="60" t="e">
        <f t="shared" si="127"/>
        <v>#REF!</v>
      </c>
      <c r="J2009" s="60" t="e">
        <f>#REF!</f>
        <v>#REF!</v>
      </c>
      <c r="K2009" s="53" t="e">
        <f>IF(OR(#REF!="管理者",#REF!="サービス管理責任者"),0,#REF!)</f>
        <v>#REF!</v>
      </c>
    </row>
    <row r="2010" spans="2:11">
      <c r="H2010" s="61"/>
      <c r="I2010" s="60" t="e">
        <f t="shared" si="127"/>
        <v>#REF!</v>
      </c>
      <c r="J2010" s="60" t="e">
        <f>#REF!</f>
        <v>#REF!</v>
      </c>
      <c r="K2010" s="53" t="e">
        <f>IF(OR(#REF!="管理者",#REF!="サービス管理責任者"),0,#REF!)</f>
        <v>#REF!</v>
      </c>
    </row>
    <row r="2011" spans="2:11">
      <c r="H2011" s="61"/>
      <c r="I2011" s="60" t="e">
        <f t="shared" si="127"/>
        <v>#REF!</v>
      </c>
      <c r="J2011" s="60" t="e">
        <f>#REF!</f>
        <v>#REF!</v>
      </c>
      <c r="K2011" s="53" t="e">
        <f>IF(OR(#REF!="管理者",#REF!="サービス管理責任者"),0,#REF!)</f>
        <v>#REF!</v>
      </c>
    </row>
    <row r="2012" spans="2:11">
      <c r="H2012" s="61"/>
      <c r="I2012" s="60" t="e">
        <f t="shared" si="127"/>
        <v>#REF!</v>
      </c>
      <c r="J2012" s="60" t="e">
        <f>#REF!</f>
        <v>#REF!</v>
      </c>
      <c r="K2012" s="53" t="e">
        <f>IF(OR(#REF!="管理者",#REF!="サービス管理責任者"),0,#REF!)</f>
        <v>#REF!</v>
      </c>
    </row>
    <row r="2013" spans="2:11">
      <c r="H2013" s="61"/>
      <c r="I2013" s="60" t="e">
        <f t="shared" si="127"/>
        <v>#REF!</v>
      </c>
      <c r="J2013" s="60" t="e">
        <f>#REF!</f>
        <v>#REF!</v>
      </c>
      <c r="K2013" s="53" t="e">
        <f>IF(OR(#REF!="管理者",#REF!="サービス管理責任者"),0,#REF!)</f>
        <v>#REF!</v>
      </c>
    </row>
    <row r="2014" spans="2:11">
      <c r="H2014" s="61"/>
      <c r="I2014" s="60" t="e">
        <f t="shared" si="127"/>
        <v>#REF!</v>
      </c>
      <c r="J2014" s="60" t="e">
        <f>#REF!</f>
        <v>#REF!</v>
      </c>
      <c r="K2014" s="53" t="e">
        <f>IF(OR(#REF!="管理者",#REF!="サービス管理責任者"),0,#REF!)</f>
        <v>#REF!</v>
      </c>
    </row>
    <row r="2015" spans="2:11">
      <c r="H2015" s="61"/>
      <c r="I2015" s="60" t="e">
        <f t="shared" si="127"/>
        <v>#REF!</v>
      </c>
      <c r="J2015" s="60" t="e">
        <f>#REF!</f>
        <v>#REF!</v>
      </c>
      <c r="K2015" s="53" t="e">
        <f>IF(OR(#REF!="管理者",#REF!="サービス管理責任者"),0,#REF!)</f>
        <v>#REF!</v>
      </c>
    </row>
    <row r="2016" spans="2:11">
      <c r="H2016" s="61"/>
      <c r="I2016" s="60" t="e">
        <f t="shared" si="127"/>
        <v>#REF!</v>
      </c>
      <c r="J2016" s="60" t="e">
        <f>#REF!</f>
        <v>#REF!</v>
      </c>
      <c r="K2016" s="53" t="e">
        <f>IF(OR(#REF!="管理者",#REF!="サービス管理責任者"),0,#REF!)</f>
        <v>#REF!</v>
      </c>
    </row>
    <row r="2017" spans="8:11">
      <c r="H2017" s="61"/>
      <c r="I2017" s="60" t="e">
        <f t="shared" si="127"/>
        <v>#REF!</v>
      </c>
      <c r="J2017" s="60" t="e">
        <f>#REF!</f>
        <v>#REF!</v>
      </c>
      <c r="K2017" s="53" t="e">
        <f>IF(OR(#REF!="管理者",#REF!="サービス管理責任者"),0,#REF!)</f>
        <v>#REF!</v>
      </c>
    </row>
    <row r="2018" spans="8:11">
      <c r="H2018" s="61"/>
      <c r="I2018" s="60" t="e">
        <f t="shared" si="127"/>
        <v>#REF!</v>
      </c>
      <c r="J2018" s="60" t="e">
        <f>#REF!</f>
        <v>#REF!</v>
      </c>
      <c r="K2018" s="53" t="e">
        <f>IF(OR(#REF!="管理者",#REF!="サービス管理責任者"),0,#REF!)</f>
        <v>#REF!</v>
      </c>
    </row>
    <row r="2019" spans="8:11">
      <c r="H2019" s="61"/>
      <c r="I2019" s="60" t="e">
        <f t="shared" si="127"/>
        <v>#REF!</v>
      </c>
      <c r="J2019" s="60" t="e">
        <f>#REF!</f>
        <v>#REF!</v>
      </c>
      <c r="K2019" s="53" t="e">
        <f>IF(OR(#REF!="管理者",#REF!="サービス管理責任者"),0,#REF!)</f>
        <v>#REF!</v>
      </c>
    </row>
    <row r="2020" spans="8:11">
      <c r="H2020" s="61"/>
      <c r="I2020" s="60" t="e">
        <f t="shared" si="127"/>
        <v>#REF!</v>
      </c>
      <c r="J2020" s="60" t="e">
        <f>#REF!</f>
        <v>#REF!</v>
      </c>
      <c r="K2020" s="53" t="e">
        <f>IF(OR(#REF!="管理者",#REF!="サービス管理責任者"),0,#REF!)</f>
        <v>#REF!</v>
      </c>
    </row>
    <row r="2021" spans="8:11">
      <c r="H2021" s="61"/>
      <c r="I2021" s="60" t="e">
        <f t="shared" si="127"/>
        <v>#REF!</v>
      </c>
      <c r="J2021" s="60" t="e">
        <f>#REF!</f>
        <v>#REF!</v>
      </c>
      <c r="K2021" s="53" t="e">
        <f>IF(OR(#REF!="管理者",#REF!="サービス管理責任者"),0,#REF!)</f>
        <v>#REF!</v>
      </c>
    </row>
    <row r="2022" spans="8:11">
      <c r="H2022" s="61"/>
      <c r="I2022" s="60" t="e">
        <f t="shared" si="127"/>
        <v>#REF!</v>
      </c>
      <c r="J2022" s="60" t="e">
        <f>#REF!</f>
        <v>#REF!</v>
      </c>
      <c r="K2022" s="53" t="e">
        <f>IF(OR(#REF!="管理者",#REF!="サービス管理責任者"),0,#REF!)</f>
        <v>#REF!</v>
      </c>
    </row>
    <row r="2023" spans="8:11">
      <c r="H2023" s="61"/>
      <c r="I2023" s="60" t="e">
        <f t="shared" si="127"/>
        <v>#REF!</v>
      </c>
      <c r="J2023" s="60" t="e">
        <f>#REF!</f>
        <v>#REF!</v>
      </c>
      <c r="K2023" s="53" t="e">
        <f>IF(OR(#REF!="管理者",#REF!="サービス管理責任者"),0,#REF!)</f>
        <v>#REF!</v>
      </c>
    </row>
    <row r="2024" spans="8:11">
      <c r="H2024" s="61"/>
      <c r="I2024" s="60" t="e">
        <f t="shared" si="127"/>
        <v>#REF!</v>
      </c>
      <c r="J2024" s="60" t="e">
        <f>#REF!</f>
        <v>#REF!</v>
      </c>
      <c r="K2024" s="53" t="e">
        <f>IF(OR(#REF!="管理者",#REF!="サービス管理責任者"),0,#REF!)</f>
        <v>#REF!</v>
      </c>
    </row>
    <row r="2025" spans="8:11">
      <c r="H2025" s="61"/>
      <c r="I2025" s="60" t="e">
        <f t="shared" si="127"/>
        <v>#REF!</v>
      </c>
      <c r="J2025" s="60" t="e">
        <f>#REF!</f>
        <v>#REF!</v>
      </c>
      <c r="K2025" s="53" t="e">
        <f>IF(OR(#REF!="管理者",#REF!="サービス管理責任者"),0,#REF!)</f>
        <v>#REF!</v>
      </c>
    </row>
    <row r="2026" spans="8:11">
      <c r="H2026" s="61"/>
      <c r="I2026" s="60" t="e">
        <f t="shared" si="127"/>
        <v>#REF!</v>
      </c>
      <c r="J2026" s="60" t="e">
        <f>#REF!</f>
        <v>#REF!</v>
      </c>
      <c r="K2026" s="53" t="e">
        <f>IF(OR(#REF!="管理者",#REF!="サービス管理責任者"),0,#REF!)</f>
        <v>#REF!</v>
      </c>
    </row>
    <row r="2027" spans="8:11">
      <c r="H2027" s="61"/>
      <c r="I2027" s="60" t="e">
        <f t="shared" si="127"/>
        <v>#REF!</v>
      </c>
      <c r="J2027" s="60" t="e">
        <f>#REF!</f>
        <v>#REF!</v>
      </c>
      <c r="K2027" s="53" t="e">
        <f>IF(OR(#REF!="管理者",#REF!="サービス管理責任者"),0,#REF!)</f>
        <v>#REF!</v>
      </c>
    </row>
    <row r="2028" spans="8:11">
      <c r="H2028" s="61"/>
      <c r="I2028" s="60" t="e">
        <f t="shared" si="127"/>
        <v>#REF!</v>
      </c>
      <c r="J2028" s="60" t="e">
        <f>#REF!</f>
        <v>#REF!</v>
      </c>
      <c r="K2028" s="53" t="e">
        <f>IF(OR(#REF!="管理者",#REF!="サービス管理責任者"),0,#REF!)</f>
        <v>#REF!</v>
      </c>
    </row>
    <row r="2029" spans="8:11">
      <c r="H2029" s="61"/>
      <c r="I2029" s="60" t="e">
        <f t="shared" si="127"/>
        <v>#REF!</v>
      </c>
      <c r="J2029" s="60" t="e">
        <f>#REF!</f>
        <v>#REF!</v>
      </c>
      <c r="K2029" s="53" t="e">
        <f>IF(OR(#REF!="管理者",#REF!="サービス管理責任者"),0,#REF!)</f>
        <v>#REF!</v>
      </c>
    </row>
    <row r="2030" spans="8:11">
      <c r="H2030" s="61"/>
      <c r="I2030" s="60" t="e">
        <f t="shared" si="127"/>
        <v>#REF!</v>
      </c>
      <c r="J2030" s="60" t="e">
        <f>#REF!</f>
        <v>#REF!</v>
      </c>
      <c r="K2030" s="53" t="e">
        <f>IF(OR(#REF!="管理者",#REF!="サービス管理責任者"),0,#REF!)</f>
        <v>#REF!</v>
      </c>
    </row>
    <row r="2031" spans="8:11">
      <c r="H2031" s="61"/>
      <c r="I2031" s="60" t="e">
        <f t="shared" si="127"/>
        <v>#REF!</v>
      </c>
      <c r="J2031" s="60" t="e">
        <f>#REF!</f>
        <v>#REF!</v>
      </c>
      <c r="K2031" s="53" t="e">
        <f>IF(OR(#REF!="管理者",#REF!="サービス管理責任者"),0,#REF!)</f>
        <v>#REF!</v>
      </c>
    </row>
    <row r="2032" spans="8:11">
      <c r="H2032" s="61"/>
      <c r="I2032" s="60" t="e">
        <f t="shared" si="127"/>
        <v>#REF!</v>
      </c>
      <c r="J2032" s="60" t="e">
        <f>#REF!</f>
        <v>#REF!</v>
      </c>
      <c r="K2032" s="53" t="e">
        <f>IF(OR(#REF!="管理者",#REF!="サービス管理責任者"),0,#REF!)</f>
        <v>#REF!</v>
      </c>
    </row>
    <row r="2033" spans="8:11">
      <c r="H2033" s="61"/>
      <c r="I2033" s="60" t="e">
        <f t="shared" si="127"/>
        <v>#REF!</v>
      </c>
      <c r="J2033" s="60" t="e">
        <f>#REF!</f>
        <v>#REF!</v>
      </c>
      <c r="K2033" s="53" t="e">
        <f>IF(OR(#REF!="管理者",#REF!="サービス管理責任者"),0,#REF!)</f>
        <v>#REF!</v>
      </c>
    </row>
    <row r="2034" spans="8:11">
      <c r="H2034" s="61"/>
      <c r="I2034" s="60" t="e">
        <f t="shared" si="127"/>
        <v>#REF!</v>
      </c>
      <c r="J2034" s="60" t="e">
        <f>#REF!</f>
        <v>#REF!</v>
      </c>
      <c r="K2034" s="53" t="e">
        <f>IF(OR(#REF!="管理者",#REF!="サービス管理責任者"),0,#REF!)</f>
        <v>#REF!</v>
      </c>
    </row>
    <row r="2035" spans="8:11">
      <c r="H2035" s="61"/>
      <c r="I2035" s="60" t="e">
        <f t="shared" si="127"/>
        <v>#REF!</v>
      </c>
      <c r="J2035" s="60" t="e">
        <f>#REF!</f>
        <v>#REF!</v>
      </c>
      <c r="K2035" s="53" t="e">
        <f>IF(OR(#REF!="管理者",#REF!="サービス管理責任者"),0,#REF!)</f>
        <v>#REF!</v>
      </c>
    </row>
    <row r="2036" spans="8:11">
      <c r="H2036" s="61"/>
      <c r="I2036" s="60" t="e">
        <f t="shared" si="127"/>
        <v>#REF!</v>
      </c>
      <c r="J2036" s="60" t="e">
        <f>#REF!</f>
        <v>#REF!</v>
      </c>
      <c r="K2036" s="53" t="e">
        <f>IF(OR(#REF!="管理者",#REF!="サービス管理責任者"),0,#REF!)</f>
        <v>#REF!</v>
      </c>
    </row>
    <row r="2037" spans="8:11">
      <c r="H2037" s="61"/>
      <c r="I2037" s="60" t="e">
        <f t="shared" si="127"/>
        <v>#REF!</v>
      </c>
      <c r="J2037" s="60" t="e">
        <f>#REF!</f>
        <v>#REF!</v>
      </c>
      <c r="K2037" s="53" t="e">
        <f>IF(OR(#REF!="管理者",#REF!="サービス管理責任者"),0,#REF!)</f>
        <v>#REF!</v>
      </c>
    </row>
    <row r="2038" spans="8:11">
      <c r="H2038" s="61"/>
      <c r="I2038" s="60" t="e">
        <f t="shared" si="127"/>
        <v>#REF!</v>
      </c>
      <c r="J2038" s="60" t="e">
        <f>#REF!</f>
        <v>#REF!</v>
      </c>
      <c r="K2038" s="53" t="e">
        <f>IF(OR(#REF!="管理者",#REF!="サービス管理責任者"),0,#REF!)</f>
        <v>#REF!</v>
      </c>
    </row>
    <row r="2039" spans="8:11">
      <c r="H2039" s="61"/>
      <c r="I2039" s="60" t="e">
        <f t="shared" si="127"/>
        <v>#REF!</v>
      </c>
      <c r="J2039" s="60" t="e">
        <f>#REF!</f>
        <v>#REF!</v>
      </c>
      <c r="K2039" s="53" t="e">
        <f>IF(OR(#REF!="管理者",#REF!="サービス管理責任者"),0,#REF!)</f>
        <v>#REF!</v>
      </c>
    </row>
    <row r="2040" spans="8:11">
      <c r="H2040" s="61"/>
      <c r="I2040" s="60" t="e">
        <f t="shared" si="127"/>
        <v>#REF!</v>
      </c>
      <c r="J2040" s="60" t="e">
        <f>#REF!</f>
        <v>#REF!</v>
      </c>
      <c r="K2040" s="53" t="e">
        <f>IF(OR(#REF!="管理者",#REF!="サービス管理責任者"),0,#REF!)</f>
        <v>#REF!</v>
      </c>
    </row>
    <row r="2041" spans="8:11">
      <c r="H2041" s="61"/>
      <c r="I2041" s="60" t="e">
        <f t="shared" si="127"/>
        <v>#REF!</v>
      </c>
      <c r="J2041" s="60" t="e">
        <f>#REF!</f>
        <v>#REF!</v>
      </c>
      <c r="K2041" s="53" t="e">
        <f>IF(OR(#REF!="管理者",#REF!="サービス管理責任者"),0,#REF!)</f>
        <v>#REF!</v>
      </c>
    </row>
    <row r="2042" spans="8:11">
      <c r="H2042" s="61"/>
      <c r="I2042" s="60" t="e">
        <f t="shared" si="127"/>
        <v>#REF!</v>
      </c>
      <c r="J2042" s="60" t="e">
        <f>#REF!</f>
        <v>#REF!</v>
      </c>
      <c r="K2042" s="53" t="e">
        <f>IF(OR(#REF!="管理者",#REF!="サービス管理責任者"),0,#REF!)</f>
        <v>#REF!</v>
      </c>
    </row>
    <row r="2043" spans="8:11">
      <c r="H2043" s="61"/>
      <c r="I2043" s="60" t="e">
        <f t="shared" si="127"/>
        <v>#REF!</v>
      </c>
      <c r="J2043" s="60" t="e">
        <f>#REF!</f>
        <v>#REF!</v>
      </c>
      <c r="K2043" s="53" t="e">
        <f>IF(OR(#REF!="管理者",#REF!="サービス管理責任者"),0,#REF!)</f>
        <v>#REF!</v>
      </c>
    </row>
    <row r="2044" spans="8:11">
      <c r="H2044" s="61"/>
      <c r="I2044" s="60" t="e">
        <f t="shared" si="127"/>
        <v>#REF!</v>
      </c>
      <c r="J2044" s="60" t="e">
        <f>#REF!</f>
        <v>#REF!</v>
      </c>
      <c r="K2044" s="53" t="e">
        <f>IF(OR(#REF!="管理者",#REF!="サービス管理責任者"),0,#REF!)</f>
        <v>#REF!</v>
      </c>
    </row>
    <row r="2045" spans="8:11">
      <c r="H2045" s="61"/>
      <c r="I2045" s="60" t="e">
        <f t="shared" si="127"/>
        <v>#REF!</v>
      </c>
      <c r="J2045" s="60" t="e">
        <f>#REF!</f>
        <v>#REF!</v>
      </c>
      <c r="K2045" s="53" t="e">
        <f>IF(OR(#REF!="管理者",#REF!="サービス管理責任者"),0,#REF!)</f>
        <v>#REF!</v>
      </c>
    </row>
    <row r="2046" spans="8:11">
      <c r="H2046" s="61"/>
      <c r="I2046" s="60" t="e">
        <f t="shared" si="127"/>
        <v>#REF!</v>
      </c>
      <c r="J2046" s="60" t="e">
        <f>#REF!</f>
        <v>#REF!</v>
      </c>
      <c r="K2046" s="53" t="e">
        <f>IF(OR(#REF!="管理者",#REF!="サービス管理責任者"),0,#REF!)</f>
        <v>#REF!</v>
      </c>
    </row>
    <row r="2047" spans="8:11">
      <c r="H2047" s="61"/>
      <c r="I2047" s="60" t="e">
        <f t="shared" si="127"/>
        <v>#REF!</v>
      </c>
      <c r="J2047" s="60" t="e">
        <f>#REF!</f>
        <v>#REF!</v>
      </c>
      <c r="K2047" s="53" t="e">
        <f>IF(OR(#REF!="管理者",#REF!="サービス管理責任者"),0,#REF!)</f>
        <v>#REF!</v>
      </c>
    </row>
    <row r="2048" spans="8:11">
      <c r="H2048" s="61"/>
      <c r="I2048" s="60" t="e">
        <f t="shared" si="127"/>
        <v>#REF!</v>
      </c>
      <c r="J2048" s="60" t="e">
        <f>#REF!</f>
        <v>#REF!</v>
      </c>
      <c r="K2048" s="53" t="e">
        <f>IF(OR(#REF!="管理者",#REF!="サービス管理責任者"),0,#REF!)</f>
        <v>#REF!</v>
      </c>
    </row>
    <row r="2049" spans="8:11">
      <c r="H2049" s="61"/>
      <c r="I2049" s="60" t="e">
        <f t="shared" si="127"/>
        <v>#REF!</v>
      </c>
      <c r="J2049" s="60" t="e">
        <f>#REF!</f>
        <v>#REF!</v>
      </c>
      <c r="K2049" s="53" t="e">
        <f>IF(OR(#REF!="管理者",#REF!="サービス管理責任者"),0,#REF!)</f>
        <v>#REF!</v>
      </c>
    </row>
    <row r="2050" spans="8:11">
      <c r="H2050" s="61"/>
      <c r="I2050" s="60" t="e">
        <f t="shared" si="127"/>
        <v>#REF!</v>
      </c>
      <c r="J2050" s="60" t="e">
        <f>#REF!</f>
        <v>#REF!</v>
      </c>
      <c r="K2050" s="53" t="e">
        <f>IF(OR(#REF!="管理者",#REF!="サービス管理責任者"),0,#REF!)</f>
        <v>#REF!</v>
      </c>
    </row>
    <row r="2051" spans="8:11">
      <c r="H2051" s="61"/>
      <c r="I2051" s="60" t="e">
        <f t="shared" si="127"/>
        <v>#REF!</v>
      </c>
      <c r="J2051" s="60" t="e">
        <f>#REF!</f>
        <v>#REF!</v>
      </c>
      <c r="K2051" s="53" t="e">
        <f>IF(OR(#REF!="管理者",#REF!="サービス管理責任者"),0,#REF!)</f>
        <v>#REF!</v>
      </c>
    </row>
    <row r="2052" spans="8:11">
      <c r="H2052" s="61"/>
      <c r="I2052" s="60" t="e">
        <f t="shared" si="127"/>
        <v>#REF!</v>
      </c>
      <c r="J2052" s="60" t="e">
        <f>#REF!</f>
        <v>#REF!</v>
      </c>
      <c r="K2052" s="53" t="e">
        <f>IF(OR(#REF!="管理者",#REF!="サービス管理責任者"),0,#REF!)</f>
        <v>#REF!</v>
      </c>
    </row>
    <row r="2053" spans="8:11">
      <c r="H2053" s="61"/>
      <c r="I2053" s="60" t="e">
        <f t="shared" ref="I2053:I2116" si="128">IF(J2053=0,I2052,I2052+1)</f>
        <v>#REF!</v>
      </c>
      <c r="J2053" s="60" t="e">
        <f>#REF!</f>
        <v>#REF!</v>
      </c>
      <c r="K2053" s="53" t="e">
        <f>IF(OR(#REF!="管理者",#REF!="サービス管理責任者"),0,#REF!)</f>
        <v>#REF!</v>
      </c>
    </row>
    <row r="2054" spans="8:11">
      <c r="H2054" s="61"/>
      <c r="I2054" s="60" t="e">
        <f t="shared" si="128"/>
        <v>#REF!</v>
      </c>
      <c r="J2054" s="60" t="e">
        <f>#REF!</f>
        <v>#REF!</v>
      </c>
      <c r="K2054" s="53" t="e">
        <f>IF(OR(#REF!="管理者",#REF!="サービス管理責任者"),0,#REF!)</f>
        <v>#REF!</v>
      </c>
    </row>
    <row r="2055" spans="8:11">
      <c r="H2055" s="61"/>
      <c r="I2055" s="60" t="e">
        <f t="shared" si="128"/>
        <v>#REF!</v>
      </c>
      <c r="J2055" s="60" t="e">
        <f>#REF!</f>
        <v>#REF!</v>
      </c>
      <c r="K2055" s="53" t="e">
        <f>IF(OR(#REF!="管理者",#REF!="サービス管理責任者"),0,#REF!)</f>
        <v>#REF!</v>
      </c>
    </row>
    <row r="2056" spans="8:11">
      <c r="H2056" s="61"/>
      <c r="I2056" s="60" t="e">
        <f t="shared" si="128"/>
        <v>#REF!</v>
      </c>
      <c r="J2056" s="60" t="e">
        <f>#REF!</f>
        <v>#REF!</v>
      </c>
      <c r="K2056" s="53" t="e">
        <f>IF(OR(#REF!="管理者",#REF!="サービス管理責任者"),0,#REF!)</f>
        <v>#REF!</v>
      </c>
    </row>
    <row r="2057" spans="8:11">
      <c r="H2057" s="61"/>
      <c r="I2057" s="60" t="e">
        <f t="shared" si="128"/>
        <v>#REF!</v>
      </c>
      <c r="J2057" s="60" t="e">
        <f>#REF!</f>
        <v>#REF!</v>
      </c>
      <c r="K2057" s="53" t="e">
        <f>IF(OR(#REF!="管理者",#REF!="サービス管理責任者"),0,#REF!)</f>
        <v>#REF!</v>
      </c>
    </row>
    <row r="2058" spans="8:11">
      <c r="H2058" s="61"/>
      <c r="I2058" s="60" t="e">
        <f t="shared" si="128"/>
        <v>#REF!</v>
      </c>
      <c r="J2058" s="60" t="e">
        <f>#REF!</f>
        <v>#REF!</v>
      </c>
      <c r="K2058" s="53" t="e">
        <f>IF(OR(#REF!="管理者",#REF!="サービス管理責任者"),0,#REF!)</f>
        <v>#REF!</v>
      </c>
    </row>
    <row r="2059" spans="8:11">
      <c r="H2059" s="61"/>
      <c r="I2059" s="60" t="e">
        <f t="shared" si="128"/>
        <v>#REF!</v>
      </c>
      <c r="J2059" s="60" t="e">
        <f>#REF!</f>
        <v>#REF!</v>
      </c>
      <c r="K2059" s="53" t="e">
        <f>IF(OR(#REF!="管理者",#REF!="サービス管理責任者"),0,#REF!)</f>
        <v>#REF!</v>
      </c>
    </row>
    <row r="2060" spans="8:11">
      <c r="H2060" s="61"/>
      <c r="I2060" s="60" t="e">
        <f t="shared" si="128"/>
        <v>#REF!</v>
      </c>
      <c r="J2060" s="60" t="e">
        <f>#REF!</f>
        <v>#REF!</v>
      </c>
      <c r="K2060" s="53" t="e">
        <f>IF(OR(#REF!="管理者",#REF!="サービス管理責任者"),0,#REF!)</f>
        <v>#REF!</v>
      </c>
    </row>
    <row r="2061" spans="8:11">
      <c r="H2061" s="61"/>
      <c r="I2061" s="60" t="e">
        <f t="shared" si="128"/>
        <v>#REF!</v>
      </c>
      <c r="J2061" s="60" t="e">
        <f>#REF!</f>
        <v>#REF!</v>
      </c>
      <c r="K2061" s="53" t="e">
        <f>IF(OR(#REF!="管理者",#REF!="サービス管理責任者"),0,#REF!)</f>
        <v>#REF!</v>
      </c>
    </row>
    <row r="2062" spans="8:11">
      <c r="H2062" s="61"/>
      <c r="I2062" s="60" t="e">
        <f t="shared" si="128"/>
        <v>#REF!</v>
      </c>
      <c r="J2062" s="60" t="e">
        <f>#REF!</f>
        <v>#REF!</v>
      </c>
      <c r="K2062" s="53" t="e">
        <f>IF(OR(#REF!="管理者",#REF!="サービス管理責任者"),0,#REF!)</f>
        <v>#REF!</v>
      </c>
    </row>
    <row r="2063" spans="8:11">
      <c r="H2063" s="61"/>
      <c r="I2063" s="60" t="e">
        <f t="shared" si="128"/>
        <v>#REF!</v>
      </c>
      <c r="J2063" s="60" t="e">
        <f>#REF!</f>
        <v>#REF!</v>
      </c>
      <c r="K2063" s="53" t="e">
        <f>IF(OR(#REF!="管理者",#REF!="サービス管理責任者"),0,#REF!)</f>
        <v>#REF!</v>
      </c>
    </row>
    <row r="2064" spans="8:11">
      <c r="H2064" s="61"/>
      <c r="I2064" s="60" t="e">
        <f t="shared" si="128"/>
        <v>#REF!</v>
      </c>
      <c r="J2064" s="60" t="e">
        <f>#REF!</f>
        <v>#REF!</v>
      </c>
      <c r="K2064" s="53" t="e">
        <f>IF(OR(#REF!="管理者",#REF!="サービス管理責任者"),0,#REF!)</f>
        <v>#REF!</v>
      </c>
    </row>
    <row r="2065" spans="8:11">
      <c r="H2065" s="61"/>
      <c r="I2065" s="60" t="e">
        <f t="shared" si="128"/>
        <v>#REF!</v>
      </c>
      <c r="J2065" s="60" t="e">
        <f>#REF!</f>
        <v>#REF!</v>
      </c>
      <c r="K2065" s="53" t="e">
        <f>IF(OR(#REF!="管理者",#REF!="サービス管理責任者"),0,#REF!)</f>
        <v>#REF!</v>
      </c>
    </row>
    <row r="2066" spans="8:11">
      <c r="H2066" s="61"/>
      <c r="I2066" s="60" t="e">
        <f t="shared" si="128"/>
        <v>#REF!</v>
      </c>
      <c r="J2066" s="60" t="e">
        <f>#REF!</f>
        <v>#REF!</v>
      </c>
      <c r="K2066" s="53" t="e">
        <f>IF(OR(#REF!="管理者",#REF!="サービス管理責任者"),0,#REF!)</f>
        <v>#REF!</v>
      </c>
    </row>
    <row r="2067" spans="8:11">
      <c r="H2067" s="61"/>
      <c r="I2067" s="60" t="e">
        <f t="shared" si="128"/>
        <v>#REF!</v>
      </c>
      <c r="J2067" s="60" t="e">
        <f>#REF!</f>
        <v>#REF!</v>
      </c>
      <c r="K2067" s="53" t="e">
        <f>IF(OR(#REF!="管理者",#REF!="サービス管理責任者"),0,#REF!)</f>
        <v>#REF!</v>
      </c>
    </row>
    <row r="2068" spans="8:11">
      <c r="H2068" s="61"/>
      <c r="I2068" s="60" t="e">
        <f t="shared" si="128"/>
        <v>#REF!</v>
      </c>
      <c r="J2068" s="60" t="e">
        <f>#REF!</f>
        <v>#REF!</v>
      </c>
      <c r="K2068" s="53" t="e">
        <f>IF(OR(#REF!="管理者",#REF!="サービス管理責任者"),0,#REF!)</f>
        <v>#REF!</v>
      </c>
    </row>
    <row r="2069" spans="8:11">
      <c r="H2069" s="61"/>
      <c r="I2069" s="60" t="e">
        <f t="shared" si="128"/>
        <v>#REF!</v>
      </c>
      <c r="J2069" s="60" t="e">
        <f>#REF!</f>
        <v>#REF!</v>
      </c>
      <c r="K2069" s="53" t="e">
        <f>IF(OR(#REF!="管理者",#REF!="サービス管理責任者"),0,#REF!)</f>
        <v>#REF!</v>
      </c>
    </row>
    <row r="2070" spans="8:11">
      <c r="H2070" s="61"/>
      <c r="I2070" s="60" t="e">
        <f t="shared" si="128"/>
        <v>#REF!</v>
      </c>
      <c r="J2070" s="60" t="e">
        <f>#REF!</f>
        <v>#REF!</v>
      </c>
      <c r="K2070" s="53" t="e">
        <f>IF(OR(#REF!="管理者",#REF!="サービス管理責任者"),0,#REF!)</f>
        <v>#REF!</v>
      </c>
    </row>
    <row r="2071" spans="8:11">
      <c r="H2071" s="61"/>
      <c r="I2071" s="60" t="e">
        <f t="shared" si="128"/>
        <v>#REF!</v>
      </c>
      <c r="J2071" s="60" t="e">
        <f>#REF!</f>
        <v>#REF!</v>
      </c>
      <c r="K2071" s="53" t="e">
        <f>IF(OR(#REF!="管理者",#REF!="サービス管理責任者"),0,#REF!)</f>
        <v>#REF!</v>
      </c>
    </row>
    <row r="2072" spans="8:11">
      <c r="H2072" s="61"/>
      <c r="I2072" s="60" t="e">
        <f t="shared" si="128"/>
        <v>#REF!</v>
      </c>
      <c r="J2072" s="60" t="e">
        <f>#REF!</f>
        <v>#REF!</v>
      </c>
      <c r="K2072" s="53" t="e">
        <f>IF(OR(#REF!="管理者",#REF!="サービス管理責任者"),0,#REF!)</f>
        <v>#REF!</v>
      </c>
    </row>
    <row r="2073" spans="8:11">
      <c r="H2073" s="61"/>
      <c r="I2073" s="60" t="e">
        <f t="shared" si="128"/>
        <v>#REF!</v>
      </c>
      <c r="J2073" s="60" t="e">
        <f>#REF!</f>
        <v>#REF!</v>
      </c>
      <c r="K2073" s="53" t="e">
        <f>IF(OR(#REF!="管理者",#REF!="サービス管理責任者"),0,#REF!)</f>
        <v>#REF!</v>
      </c>
    </row>
    <row r="2074" spans="8:11">
      <c r="H2074" s="61"/>
      <c r="I2074" s="60" t="e">
        <f t="shared" si="128"/>
        <v>#REF!</v>
      </c>
      <c r="J2074" s="60" t="e">
        <f>#REF!</f>
        <v>#REF!</v>
      </c>
      <c r="K2074" s="53" t="e">
        <f>IF(OR(#REF!="管理者",#REF!="サービス管理責任者"),0,#REF!)</f>
        <v>#REF!</v>
      </c>
    </row>
    <row r="2075" spans="8:11">
      <c r="H2075" s="61"/>
      <c r="I2075" s="60" t="e">
        <f t="shared" si="128"/>
        <v>#REF!</v>
      </c>
      <c r="J2075" s="60" t="e">
        <f>#REF!</f>
        <v>#REF!</v>
      </c>
      <c r="K2075" s="53" t="e">
        <f>IF(OR(#REF!="管理者",#REF!="サービス管理責任者"),0,#REF!)</f>
        <v>#REF!</v>
      </c>
    </row>
    <row r="2076" spans="8:11">
      <c r="H2076" s="61"/>
      <c r="I2076" s="60" t="e">
        <f t="shared" si="128"/>
        <v>#REF!</v>
      </c>
      <c r="J2076" s="60" t="e">
        <f>#REF!</f>
        <v>#REF!</v>
      </c>
      <c r="K2076" s="53" t="e">
        <f>IF(OR(#REF!="管理者",#REF!="サービス管理責任者"),0,#REF!)</f>
        <v>#REF!</v>
      </c>
    </row>
    <row r="2077" spans="8:11">
      <c r="H2077" s="61"/>
      <c r="I2077" s="60" t="e">
        <f t="shared" si="128"/>
        <v>#REF!</v>
      </c>
      <c r="J2077" s="60" t="e">
        <f>#REF!</f>
        <v>#REF!</v>
      </c>
      <c r="K2077" s="53" t="e">
        <f>IF(OR(#REF!="管理者",#REF!="サービス管理責任者"),0,#REF!)</f>
        <v>#REF!</v>
      </c>
    </row>
    <row r="2078" spans="8:11">
      <c r="H2078" s="61"/>
      <c r="I2078" s="60" t="e">
        <f t="shared" si="128"/>
        <v>#REF!</v>
      </c>
      <c r="J2078" s="60" t="e">
        <f>#REF!</f>
        <v>#REF!</v>
      </c>
      <c r="K2078" s="53" t="e">
        <f>IF(OR(#REF!="管理者",#REF!="サービス管理責任者"),0,#REF!)</f>
        <v>#REF!</v>
      </c>
    </row>
    <row r="2079" spans="8:11">
      <c r="H2079" s="61"/>
      <c r="I2079" s="60" t="e">
        <f t="shared" si="128"/>
        <v>#REF!</v>
      </c>
      <c r="J2079" s="60" t="e">
        <f>#REF!</f>
        <v>#REF!</v>
      </c>
      <c r="K2079" s="53" t="e">
        <f>IF(OR(#REF!="管理者",#REF!="サービス管理責任者"),0,#REF!)</f>
        <v>#REF!</v>
      </c>
    </row>
    <row r="2080" spans="8:11">
      <c r="H2080" s="61"/>
      <c r="I2080" s="60" t="e">
        <f t="shared" si="128"/>
        <v>#REF!</v>
      </c>
      <c r="J2080" s="60" t="e">
        <f>#REF!</f>
        <v>#REF!</v>
      </c>
      <c r="K2080" s="53" t="e">
        <f>IF(OR(#REF!="管理者",#REF!="サービス管理責任者"),0,#REF!)</f>
        <v>#REF!</v>
      </c>
    </row>
    <row r="2081" spans="8:11">
      <c r="H2081" s="61"/>
      <c r="I2081" s="60" t="e">
        <f t="shared" si="128"/>
        <v>#REF!</v>
      </c>
      <c r="J2081" s="60" t="e">
        <f>#REF!</f>
        <v>#REF!</v>
      </c>
      <c r="K2081" s="53" t="e">
        <f>IF(OR(#REF!="管理者",#REF!="サービス管理責任者"),0,#REF!)</f>
        <v>#REF!</v>
      </c>
    </row>
    <row r="2082" spans="8:11">
      <c r="H2082" s="61"/>
      <c r="I2082" s="60" t="e">
        <f t="shared" si="128"/>
        <v>#REF!</v>
      </c>
      <c r="J2082" s="60" t="e">
        <f>#REF!</f>
        <v>#REF!</v>
      </c>
      <c r="K2082" s="53" t="e">
        <f>IF(OR(#REF!="管理者",#REF!="サービス管理責任者"),0,#REF!)</f>
        <v>#REF!</v>
      </c>
    </row>
    <row r="2083" spans="8:11">
      <c r="H2083" s="61"/>
      <c r="I2083" s="60" t="e">
        <f t="shared" si="128"/>
        <v>#REF!</v>
      </c>
      <c r="J2083" s="60" t="e">
        <f>#REF!</f>
        <v>#REF!</v>
      </c>
      <c r="K2083" s="53" t="e">
        <f>IF(OR(#REF!="管理者",#REF!="サービス管理責任者"),0,#REF!)</f>
        <v>#REF!</v>
      </c>
    </row>
    <row r="2084" spans="8:11">
      <c r="H2084" s="61"/>
      <c r="I2084" s="60" t="e">
        <f t="shared" si="128"/>
        <v>#REF!</v>
      </c>
      <c r="J2084" s="60" t="e">
        <f>#REF!</f>
        <v>#REF!</v>
      </c>
      <c r="K2084" s="53" t="e">
        <f>IF(OR(#REF!="管理者",#REF!="サービス管理責任者"),0,#REF!)</f>
        <v>#REF!</v>
      </c>
    </row>
    <row r="2085" spans="8:11">
      <c r="H2085" s="61"/>
      <c r="I2085" s="60" t="e">
        <f t="shared" si="128"/>
        <v>#REF!</v>
      </c>
      <c r="J2085" s="60" t="e">
        <f>#REF!</f>
        <v>#REF!</v>
      </c>
      <c r="K2085" s="53" t="e">
        <f>IF(OR(#REF!="管理者",#REF!="サービス管理責任者"),0,#REF!)</f>
        <v>#REF!</v>
      </c>
    </row>
    <row r="2086" spans="8:11">
      <c r="H2086" s="61"/>
      <c r="I2086" s="60" t="e">
        <f t="shared" si="128"/>
        <v>#REF!</v>
      </c>
      <c r="J2086" s="60" t="e">
        <f>#REF!</f>
        <v>#REF!</v>
      </c>
      <c r="K2086" s="53" t="e">
        <f>IF(OR(#REF!="管理者",#REF!="サービス管理責任者"),0,#REF!)</f>
        <v>#REF!</v>
      </c>
    </row>
    <row r="2087" spans="8:11">
      <c r="H2087" s="61"/>
      <c r="I2087" s="60" t="e">
        <f t="shared" si="128"/>
        <v>#REF!</v>
      </c>
      <c r="J2087" s="60" t="e">
        <f>#REF!</f>
        <v>#REF!</v>
      </c>
      <c r="K2087" s="53" t="e">
        <f>IF(OR(#REF!="管理者",#REF!="サービス管理責任者"),0,#REF!)</f>
        <v>#REF!</v>
      </c>
    </row>
    <row r="2088" spans="8:11">
      <c r="H2088" s="61"/>
      <c r="I2088" s="60" t="e">
        <f t="shared" si="128"/>
        <v>#REF!</v>
      </c>
      <c r="J2088" s="60" t="e">
        <f>#REF!</f>
        <v>#REF!</v>
      </c>
      <c r="K2088" s="53" t="e">
        <f>IF(OR(#REF!="管理者",#REF!="サービス管理責任者"),0,#REF!)</f>
        <v>#REF!</v>
      </c>
    </row>
    <row r="2089" spans="8:11">
      <c r="H2089" s="61"/>
      <c r="I2089" s="60" t="e">
        <f t="shared" si="128"/>
        <v>#REF!</v>
      </c>
      <c r="J2089" s="60" t="e">
        <f>#REF!</f>
        <v>#REF!</v>
      </c>
      <c r="K2089" s="53" t="e">
        <f>IF(OR(#REF!="管理者",#REF!="サービス管理責任者"),0,#REF!)</f>
        <v>#REF!</v>
      </c>
    </row>
    <row r="2090" spans="8:11">
      <c r="H2090" s="61"/>
      <c r="I2090" s="60" t="e">
        <f t="shared" si="128"/>
        <v>#REF!</v>
      </c>
      <c r="J2090" s="60" t="e">
        <f>#REF!</f>
        <v>#REF!</v>
      </c>
      <c r="K2090" s="53" t="e">
        <f>IF(OR(#REF!="管理者",#REF!="サービス管理責任者"),0,#REF!)</f>
        <v>#REF!</v>
      </c>
    </row>
    <row r="2091" spans="8:11">
      <c r="H2091" s="61"/>
      <c r="I2091" s="60" t="e">
        <f t="shared" si="128"/>
        <v>#REF!</v>
      </c>
      <c r="J2091" s="60" t="e">
        <f>#REF!</f>
        <v>#REF!</v>
      </c>
      <c r="K2091" s="53" t="e">
        <f>IF(OR(#REF!="管理者",#REF!="サービス管理責任者"),0,#REF!)</f>
        <v>#REF!</v>
      </c>
    </row>
    <row r="2092" spans="8:11">
      <c r="H2092" s="61"/>
      <c r="I2092" s="60" t="e">
        <f t="shared" si="128"/>
        <v>#REF!</v>
      </c>
      <c r="J2092" s="60" t="e">
        <f>#REF!</f>
        <v>#REF!</v>
      </c>
      <c r="K2092" s="53" t="e">
        <f>IF(OR(#REF!="管理者",#REF!="サービス管理責任者"),0,#REF!)</f>
        <v>#REF!</v>
      </c>
    </row>
    <row r="2093" spans="8:11">
      <c r="H2093" s="61"/>
      <c r="I2093" s="60" t="e">
        <f t="shared" si="128"/>
        <v>#REF!</v>
      </c>
      <c r="J2093" s="60" t="e">
        <f>#REF!</f>
        <v>#REF!</v>
      </c>
      <c r="K2093" s="53" t="e">
        <f>IF(OR(#REF!="管理者",#REF!="サービス管理責任者"),0,#REF!)</f>
        <v>#REF!</v>
      </c>
    </row>
    <row r="2094" spans="8:11">
      <c r="H2094" s="61"/>
      <c r="I2094" s="60" t="e">
        <f t="shared" si="128"/>
        <v>#REF!</v>
      </c>
      <c r="J2094" s="60" t="e">
        <f>#REF!</f>
        <v>#REF!</v>
      </c>
      <c r="K2094" s="53" t="e">
        <f>IF(OR(#REF!="管理者",#REF!="サービス管理責任者"),0,#REF!)</f>
        <v>#REF!</v>
      </c>
    </row>
    <row r="2095" spans="8:11">
      <c r="H2095" s="61"/>
      <c r="I2095" s="60" t="e">
        <f t="shared" si="128"/>
        <v>#REF!</v>
      </c>
      <c r="J2095" s="60" t="e">
        <f>#REF!</f>
        <v>#REF!</v>
      </c>
      <c r="K2095" s="53" t="e">
        <f>IF(OR(#REF!="管理者",#REF!="サービス管理責任者"),0,#REF!)</f>
        <v>#REF!</v>
      </c>
    </row>
    <row r="2096" spans="8:11">
      <c r="H2096" s="61"/>
      <c r="I2096" s="60" t="e">
        <f t="shared" si="128"/>
        <v>#REF!</v>
      </c>
      <c r="J2096" s="60" t="e">
        <f>#REF!</f>
        <v>#REF!</v>
      </c>
      <c r="K2096" s="53" t="e">
        <f>IF(OR(#REF!="管理者",#REF!="サービス管理責任者"),0,#REF!)</f>
        <v>#REF!</v>
      </c>
    </row>
    <row r="2097" spans="8:11">
      <c r="H2097" s="61"/>
      <c r="I2097" s="60" t="e">
        <f t="shared" si="128"/>
        <v>#REF!</v>
      </c>
      <c r="J2097" s="60" t="e">
        <f>#REF!</f>
        <v>#REF!</v>
      </c>
      <c r="K2097" s="53" t="e">
        <f>IF(OR(#REF!="管理者",#REF!="サービス管理責任者"),0,#REF!)</f>
        <v>#REF!</v>
      </c>
    </row>
    <row r="2098" spans="8:11">
      <c r="H2098" s="61"/>
      <c r="I2098" s="60" t="e">
        <f t="shared" si="128"/>
        <v>#REF!</v>
      </c>
      <c r="J2098" s="60" t="e">
        <f>#REF!</f>
        <v>#REF!</v>
      </c>
      <c r="K2098" s="53" t="e">
        <f>IF(OR(#REF!="管理者",#REF!="サービス管理責任者"),0,#REF!)</f>
        <v>#REF!</v>
      </c>
    </row>
    <row r="2099" spans="8:11">
      <c r="H2099" s="61"/>
      <c r="I2099" s="60" t="e">
        <f t="shared" si="128"/>
        <v>#REF!</v>
      </c>
      <c r="J2099" s="60" t="e">
        <f>#REF!</f>
        <v>#REF!</v>
      </c>
      <c r="K2099" s="53" t="e">
        <f>IF(OR(#REF!="管理者",#REF!="サービス管理責任者"),0,#REF!)</f>
        <v>#REF!</v>
      </c>
    </row>
    <row r="2100" spans="8:11">
      <c r="H2100" s="61"/>
      <c r="I2100" s="60" t="e">
        <f t="shared" si="128"/>
        <v>#REF!</v>
      </c>
      <c r="J2100" s="60" t="e">
        <f>#REF!</f>
        <v>#REF!</v>
      </c>
      <c r="K2100" s="53" t="e">
        <f>IF(OR(#REF!="管理者",#REF!="サービス管理責任者"),0,#REF!)</f>
        <v>#REF!</v>
      </c>
    </row>
    <row r="2101" spans="8:11">
      <c r="H2101" s="61"/>
      <c r="I2101" s="60" t="e">
        <f t="shared" si="128"/>
        <v>#REF!</v>
      </c>
      <c r="J2101" s="60" t="e">
        <f>#REF!</f>
        <v>#REF!</v>
      </c>
      <c r="K2101" s="53" t="e">
        <f>IF(OR(#REF!="管理者",#REF!="サービス管理責任者"),0,#REF!)</f>
        <v>#REF!</v>
      </c>
    </row>
    <row r="2102" spans="8:11">
      <c r="H2102" s="61"/>
      <c r="I2102" s="60" t="e">
        <f t="shared" si="128"/>
        <v>#REF!</v>
      </c>
      <c r="J2102" s="60" t="e">
        <f>#REF!</f>
        <v>#REF!</v>
      </c>
      <c r="K2102" s="53" t="e">
        <f>IF(OR(#REF!="管理者",#REF!="サービス管理責任者"),0,#REF!)</f>
        <v>#REF!</v>
      </c>
    </row>
    <row r="2103" spans="8:11">
      <c r="H2103" s="61"/>
      <c r="I2103" s="60" t="e">
        <f t="shared" si="128"/>
        <v>#REF!</v>
      </c>
      <c r="J2103" s="60" t="e">
        <f>#REF!</f>
        <v>#REF!</v>
      </c>
      <c r="K2103" s="53" t="e">
        <f>IF(OR(#REF!="管理者",#REF!="サービス管理責任者"),0,#REF!)</f>
        <v>#REF!</v>
      </c>
    </row>
    <row r="2104" spans="8:11">
      <c r="H2104" s="61"/>
      <c r="I2104" s="60" t="e">
        <f t="shared" si="128"/>
        <v>#REF!</v>
      </c>
      <c r="J2104" s="60" t="e">
        <f>#REF!</f>
        <v>#REF!</v>
      </c>
      <c r="K2104" s="53" t="e">
        <f>IF(OR(#REF!="管理者",#REF!="サービス管理責任者"),0,#REF!)</f>
        <v>#REF!</v>
      </c>
    </row>
    <row r="2105" spans="8:11">
      <c r="H2105" s="61"/>
      <c r="I2105" s="60" t="e">
        <f t="shared" si="128"/>
        <v>#REF!</v>
      </c>
      <c r="J2105" s="60" t="e">
        <f>#REF!</f>
        <v>#REF!</v>
      </c>
      <c r="K2105" s="53" t="e">
        <f>IF(OR(#REF!="管理者",#REF!="サービス管理責任者"),0,#REF!)</f>
        <v>#REF!</v>
      </c>
    </row>
    <row r="2106" spans="8:11">
      <c r="H2106" s="61"/>
      <c r="I2106" s="60" t="e">
        <f t="shared" si="128"/>
        <v>#REF!</v>
      </c>
      <c r="J2106" s="60" t="e">
        <f>#REF!</f>
        <v>#REF!</v>
      </c>
      <c r="K2106" s="53" t="e">
        <f>IF(OR(#REF!="管理者",#REF!="サービス管理責任者"),0,#REF!)</f>
        <v>#REF!</v>
      </c>
    </row>
    <row r="2107" spans="8:11">
      <c r="H2107" s="61"/>
      <c r="I2107" s="60" t="e">
        <f t="shared" si="128"/>
        <v>#REF!</v>
      </c>
      <c r="J2107" s="60" t="e">
        <f>#REF!</f>
        <v>#REF!</v>
      </c>
      <c r="K2107" s="53" t="e">
        <f>IF(OR(#REF!="管理者",#REF!="サービス管理責任者"),0,#REF!)</f>
        <v>#REF!</v>
      </c>
    </row>
    <row r="2108" spans="8:11">
      <c r="H2108" s="61"/>
      <c r="I2108" s="60" t="e">
        <f t="shared" si="128"/>
        <v>#REF!</v>
      </c>
      <c r="J2108" s="60" t="e">
        <f>#REF!</f>
        <v>#REF!</v>
      </c>
      <c r="K2108" s="53" t="e">
        <f>IF(OR(#REF!="管理者",#REF!="サービス管理責任者"),0,#REF!)</f>
        <v>#REF!</v>
      </c>
    </row>
    <row r="2109" spans="8:11">
      <c r="H2109" s="61"/>
      <c r="I2109" s="60" t="e">
        <f t="shared" si="128"/>
        <v>#REF!</v>
      </c>
      <c r="J2109" s="60" t="e">
        <f>#REF!</f>
        <v>#REF!</v>
      </c>
      <c r="K2109" s="53" t="e">
        <f>IF(OR(#REF!="管理者",#REF!="サービス管理責任者"),0,#REF!)</f>
        <v>#REF!</v>
      </c>
    </row>
    <row r="2110" spans="8:11">
      <c r="H2110" s="61"/>
      <c r="I2110" s="60" t="e">
        <f t="shared" si="128"/>
        <v>#REF!</v>
      </c>
      <c r="J2110" s="60" t="e">
        <f>#REF!</f>
        <v>#REF!</v>
      </c>
      <c r="K2110" s="53" t="e">
        <f>IF(OR(#REF!="管理者",#REF!="サービス管理責任者"),0,#REF!)</f>
        <v>#REF!</v>
      </c>
    </row>
    <row r="2111" spans="8:11">
      <c r="H2111" s="61"/>
      <c r="I2111" s="60" t="e">
        <f t="shared" si="128"/>
        <v>#REF!</v>
      </c>
      <c r="J2111" s="60" t="e">
        <f>#REF!</f>
        <v>#REF!</v>
      </c>
      <c r="K2111" s="53" t="e">
        <f>IF(OR(#REF!="管理者",#REF!="サービス管理責任者"),0,#REF!)</f>
        <v>#REF!</v>
      </c>
    </row>
    <row r="2112" spans="8:11">
      <c r="H2112" s="61"/>
      <c r="I2112" s="60" t="e">
        <f t="shared" si="128"/>
        <v>#REF!</v>
      </c>
      <c r="J2112" s="60" t="e">
        <f>#REF!</f>
        <v>#REF!</v>
      </c>
      <c r="K2112" s="53" t="e">
        <f>IF(OR(#REF!="管理者",#REF!="サービス管理責任者"),0,#REF!)</f>
        <v>#REF!</v>
      </c>
    </row>
    <row r="2113" spans="8:11">
      <c r="H2113" s="61"/>
      <c r="I2113" s="60" t="e">
        <f t="shared" si="128"/>
        <v>#REF!</v>
      </c>
      <c r="J2113" s="60" t="e">
        <f>#REF!</f>
        <v>#REF!</v>
      </c>
      <c r="K2113" s="53" t="e">
        <f>IF(OR(#REF!="管理者",#REF!="サービス管理責任者"),0,#REF!)</f>
        <v>#REF!</v>
      </c>
    </row>
    <row r="2114" spans="8:11">
      <c r="H2114" s="61"/>
      <c r="I2114" s="60" t="e">
        <f t="shared" si="128"/>
        <v>#REF!</v>
      </c>
      <c r="J2114" s="60" t="e">
        <f>#REF!</f>
        <v>#REF!</v>
      </c>
      <c r="K2114" s="53" t="e">
        <f>IF(OR(#REF!="管理者",#REF!="サービス管理責任者"),0,#REF!)</f>
        <v>#REF!</v>
      </c>
    </row>
    <row r="2115" spans="8:11">
      <c r="H2115" s="61"/>
      <c r="I2115" s="60" t="e">
        <f t="shared" si="128"/>
        <v>#REF!</v>
      </c>
      <c r="J2115" s="60" t="e">
        <f>#REF!</f>
        <v>#REF!</v>
      </c>
      <c r="K2115" s="53" t="e">
        <f>IF(OR(#REF!="管理者",#REF!="サービス管理責任者"),0,#REF!)</f>
        <v>#REF!</v>
      </c>
    </row>
    <row r="2116" spans="8:11">
      <c r="H2116" s="61"/>
      <c r="I2116" s="60" t="e">
        <f t="shared" si="128"/>
        <v>#REF!</v>
      </c>
      <c r="J2116" s="60" t="e">
        <f>#REF!</f>
        <v>#REF!</v>
      </c>
      <c r="K2116" s="53" t="e">
        <f>IF(OR(#REF!="管理者",#REF!="サービス管理責任者"),0,#REF!)</f>
        <v>#REF!</v>
      </c>
    </row>
    <row r="2117" spans="8:11">
      <c r="H2117" s="61"/>
      <c r="I2117" s="60" t="e">
        <f t="shared" ref="I2117:I2180" si="129">IF(J2117=0,I2116,I2116+1)</f>
        <v>#REF!</v>
      </c>
      <c r="J2117" s="60" t="e">
        <f>#REF!</f>
        <v>#REF!</v>
      </c>
      <c r="K2117" s="53" t="e">
        <f>IF(OR(#REF!="管理者",#REF!="サービス管理責任者"),0,#REF!)</f>
        <v>#REF!</v>
      </c>
    </row>
    <row r="2118" spans="8:11">
      <c r="H2118" s="61"/>
      <c r="I2118" s="60" t="e">
        <f t="shared" si="129"/>
        <v>#REF!</v>
      </c>
      <c r="J2118" s="60" t="e">
        <f>#REF!</f>
        <v>#REF!</v>
      </c>
      <c r="K2118" s="53" t="e">
        <f>IF(OR(#REF!="管理者",#REF!="サービス管理責任者"),0,#REF!)</f>
        <v>#REF!</v>
      </c>
    </row>
    <row r="2119" spans="8:11">
      <c r="H2119" s="61"/>
      <c r="I2119" s="60" t="e">
        <f t="shared" si="129"/>
        <v>#REF!</v>
      </c>
      <c r="J2119" s="60" t="e">
        <f>#REF!</f>
        <v>#REF!</v>
      </c>
      <c r="K2119" s="53" t="e">
        <f>IF(OR(#REF!="管理者",#REF!="サービス管理責任者"),0,#REF!)</f>
        <v>#REF!</v>
      </c>
    </row>
    <row r="2120" spans="8:11">
      <c r="H2120" s="61"/>
      <c r="I2120" s="60" t="e">
        <f t="shared" si="129"/>
        <v>#REF!</v>
      </c>
      <c r="J2120" s="60" t="e">
        <f>#REF!</f>
        <v>#REF!</v>
      </c>
      <c r="K2120" s="53" t="e">
        <f>IF(OR(#REF!="管理者",#REF!="サービス管理責任者"),0,#REF!)</f>
        <v>#REF!</v>
      </c>
    </row>
    <row r="2121" spans="8:11">
      <c r="H2121" s="61"/>
      <c r="I2121" s="60" t="e">
        <f t="shared" si="129"/>
        <v>#REF!</v>
      </c>
      <c r="J2121" s="60" t="e">
        <f>#REF!</f>
        <v>#REF!</v>
      </c>
      <c r="K2121" s="53" t="e">
        <f>IF(OR(#REF!="管理者",#REF!="サービス管理責任者"),0,#REF!)</f>
        <v>#REF!</v>
      </c>
    </row>
    <row r="2122" spans="8:11">
      <c r="H2122" s="61"/>
      <c r="I2122" s="60" t="e">
        <f t="shared" si="129"/>
        <v>#REF!</v>
      </c>
      <c r="J2122" s="60" t="e">
        <f>#REF!</f>
        <v>#REF!</v>
      </c>
      <c r="K2122" s="53" t="e">
        <f>IF(OR(#REF!="管理者",#REF!="サービス管理責任者"),0,#REF!)</f>
        <v>#REF!</v>
      </c>
    </row>
    <row r="2123" spans="8:11">
      <c r="H2123" s="61"/>
      <c r="I2123" s="60" t="e">
        <f t="shared" si="129"/>
        <v>#REF!</v>
      </c>
      <c r="J2123" s="60" t="e">
        <f>#REF!</f>
        <v>#REF!</v>
      </c>
      <c r="K2123" s="53" t="e">
        <f>IF(OR(#REF!="管理者",#REF!="サービス管理責任者"),0,#REF!)</f>
        <v>#REF!</v>
      </c>
    </row>
    <row r="2124" spans="8:11">
      <c r="H2124" s="61"/>
      <c r="I2124" s="60" t="e">
        <f t="shared" si="129"/>
        <v>#REF!</v>
      </c>
      <c r="J2124" s="60" t="e">
        <f>#REF!</f>
        <v>#REF!</v>
      </c>
      <c r="K2124" s="53" t="e">
        <f>IF(OR(#REF!="管理者",#REF!="サービス管理責任者"),0,#REF!)</f>
        <v>#REF!</v>
      </c>
    </row>
    <row r="2125" spans="8:11">
      <c r="H2125" s="61"/>
      <c r="I2125" s="60" t="e">
        <f t="shared" si="129"/>
        <v>#REF!</v>
      </c>
      <c r="J2125" s="60" t="e">
        <f>#REF!</f>
        <v>#REF!</v>
      </c>
      <c r="K2125" s="53" t="e">
        <f>IF(OR(#REF!="管理者",#REF!="サービス管理責任者"),0,#REF!)</f>
        <v>#REF!</v>
      </c>
    </row>
    <row r="2126" spans="8:11">
      <c r="H2126" s="61"/>
      <c r="I2126" s="60" t="e">
        <f t="shared" si="129"/>
        <v>#REF!</v>
      </c>
      <c r="J2126" s="60" t="e">
        <f>#REF!</f>
        <v>#REF!</v>
      </c>
      <c r="K2126" s="53" t="e">
        <f>IF(OR(#REF!="管理者",#REF!="サービス管理責任者"),0,#REF!)</f>
        <v>#REF!</v>
      </c>
    </row>
    <row r="2127" spans="8:11">
      <c r="H2127" s="61"/>
      <c r="I2127" s="60" t="e">
        <f t="shared" si="129"/>
        <v>#REF!</v>
      </c>
      <c r="J2127" s="60" t="e">
        <f>#REF!</f>
        <v>#REF!</v>
      </c>
      <c r="K2127" s="53" t="e">
        <f>IF(OR(#REF!="管理者",#REF!="サービス管理責任者"),0,#REF!)</f>
        <v>#REF!</v>
      </c>
    </row>
    <row r="2128" spans="8:11">
      <c r="H2128" s="61"/>
      <c r="I2128" s="60" t="e">
        <f t="shared" si="129"/>
        <v>#REF!</v>
      </c>
      <c r="J2128" s="60" t="e">
        <f>#REF!</f>
        <v>#REF!</v>
      </c>
      <c r="K2128" s="53" t="e">
        <f>IF(OR(#REF!="管理者",#REF!="サービス管理責任者"),0,#REF!)</f>
        <v>#REF!</v>
      </c>
    </row>
    <row r="2129" spans="8:11">
      <c r="H2129" s="61"/>
      <c r="I2129" s="60" t="e">
        <f t="shared" si="129"/>
        <v>#REF!</v>
      </c>
      <c r="J2129" s="60" t="e">
        <f>#REF!</f>
        <v>#REF!</v>
      </c>
      <c r="K2129" s="53" t="e">
        <f>IF(OR(#REF!="管理者",#REF!="サービス管理責任者"),0,#REF!)</f>
        <v>#REF!</v>
      </c>
    </row>
    <row r="2130" spans="8:11">
      <c r="H2130" s="61"/>
      <c r="I2130" s="60" t="e">
        <f t="shared" si="129"/>
        <v>#REF!</v>
      </c>
      <c r="J2130" s="60" t="e">
        <f>#REF!</f>
        <v>#REF!</v>
      </c>
      <c r="K2130" s="53" t="e">
        <f>IF(OR(#REF!="管理者",#REF!="サービス管理責任者"),0,#REF!)</f>
        <v>#REF!</v>
      </c>
    </row>
    <row r="2131" spans="8:11">
      <c r="H2131" s="61"/>
      <c r="I2131" s="60" t="e">
        <f t="shared" si="129"/>
        <v>#REF!</v>
      </c>
      <c r="J2131" s="60" t="e">
        <f>#REF!</f>
        <v>#REF!</v>
      </c>
      <c r="K2131" s="53" t="e">
        <f>IF(OR(#REF!="管理者",#REF!="サービス管理責任者"),0,#REF!)</f>
        <v>#REF!</v>
      </c>
    </row>
    <row r="2132" spans="8:11">
      <c r="H2132" s="61"/>
      <c r="I2132" s="60" t="e">
        <f t="shared" si="129"/>
        <v>#REF!</v>
      </c>
      <c r="J2132" s="60" t="e">
        <f>#REF!</f>
        <v>#REF!</v>
      </c>
      <c r="K2132" s="53" t="e">
        <f>IF(OR(#REF!="管理者",#REF!="サービス管理責任者"),0,#REF!)</f>
        <v>#REF!</v>
      </c>
    </row>
    <row r="2133" spans="8:11">
      <c r="H2133" s="61"/>
      <c r="I2133" s="60" t="e">
        <f t="shared" si="129"/>
        <v>#REF!</v>
      </c>
      <c r="J2133" s="60" t="e">
        <f>#REF!</f>
        <v>#REF!</v>
      </c>
      <c r="K2133" s="53" t="e">
        <f>IF(OR(#REF!="管理者",#REF!="サービス管理責任者"),0,#REF!)</f>
        <v>#REF!</v>
      </c>
    </row>
    <row r="2134" spans="8:11">
      <c r="H2134" s="61"/>
      <c r="I2134" s="60" t="e">
        <f t="shared" si="129"/>
        <v>#REF!</v>
      </c>
      <c r="J2134" s="60" t="e">
        <f>#REF!</f>
        <v>#REF!</v>
      </c>
      <c r="K2134" s="53" t="e">
        <f>IF(OR(#REF!="管理者",#REF!="サービス管理責任者"),0,#REF!)</f>
        <v>#REF!</v>
      </c>
    </row>
    <row r="2135" spans="8:11">
      <c r="H2135" s="61"/>
      <c r="I2135" s="60" t="e">
        <f t="shared" si="129"/>
        <v>#REF!</v>
      </c>
      <c r="J2135" s="60" t="e">
        <f>#REF!</f>
        <v>#REF!</v>
      </c>
      <c r="K2135" s="53" t="e">
        <f>IF(OR(#REF!="管理者",#REF!="サービス管理責任者"),0,#REF!)</f>
        <v>#REF!</v>
      </c>
    </row>
    <row r="2136" spans="8:11">
      <c r="H2136" s="61"/>
      <c r="I2136" s="60" t="e">
        <f t="shared" si="129"/>
        <v>#REF!</v>
      </c>
      <c r="J2136" s="60" t="e">
        <f>#REF!</f>
        <v>#REF!</v>
      </c>
      <c r="K2136" s="53" t="e">
        <f>IF(OR(#REF!="管理者",#REF!="サービス管理責任者"),0,#REF!)</f>
        <v>#REF!</v>
      </c>
    </row>
    <row r="2137" spans="8:11">
      <c r="H2137" s="61"/>
      <c r="I2137" s="60" t="e">
        <f t="shared" si="129"/>
        <v>#REF!</v>
      </c>
      <c r="J2137" s="60" t="e">
        <f>#REF!</f>
        <v>#REF!</v>
      </c>
      <c r="K2137" s="53" t="e">
        <f>IF(OR(#REF!="管理者",#REF!="サービス管理責任者"),0,#REF!)</f>
        <v>#REF!</v>
      </c>
    </row>
    <row r="2138" spans="8:11">
      <c r="H2138" s="61"/>
      <c r="I2138" s="60" t="e">
        <f t="shared" si="129"/>
        <v>#REF!</v>
      </c>
      <c r="J2138" s="60" t="e">
        <f>#REF!</f>
        <v>#REF!</v>
      </c>
      <c r="K2138" s="53" t="e">
        <f>IF(OR(#REF!="管理者",#REF!="サービス管理責任者"),0,#REF!)</f>
        <v>#REF!</v>
      </c>
    </row>
    <row r="2139" spans="8:11">
      <c r="H2139" s="61"/>
      <c r="I2139" s="60" t="e">
        <f t="shared" si="129"/>
        <v>#REF!</v>
      </c>
      <c r="J2139" s="60" t="e">
        <f>#REF!</f>
        <v>#REF!</v>
      </c>
      <c r="K2139" s="53" t="e">
        <f>IF(OR(#REF!="管理者",#REF!="サービス管理責任者"),0,#REF!)</f>
        <v>#REF!</v>
      </c>
    </row>
    <row r="2140" spans="8:11">
      <c r="H2140" s="61"/>
      <c r="I2140" s="60" t="e">
        <f t="shared" si="129"/>
        <v>#REF!</v>
      </c>
      <c r="J2140" s="60" t="e">
        <f>#REF!</f>
        <v>#REF!</v>
      </c>
      <c r="K2140" s="53" t="e">
        <f>IF(OR(#REF!="管理者",#REF!="サービス管理責任者"),0,#REF!)</f>
        <v>#REF!</v>
      </c>
    </row>
    <row r="2141" spans="8:11">
      <c r="H2141" s="61"/>
      <c r="I2141" s="60" t="e">
        <f t="shared" si="129"/>
        <v>#REF!</v>
      </c>
      <c r="J2141" s="60" t="e">
        <f>#REF!</f>
        <v>#REF!</v>
      </c>
      <c r="K2141" s="53" t="e">
        <f>IF(OR(#REF!="管理者",#REF!="サービス管理責任者"),0,#REF!)</f>
        <v>#REF!</v>
      </c>
    </row>
    <row r="2142" spans="8:11">
      <c r="H2142" s="61"/>
      <c r="I2142" s="60" t="e">
        <f t="shared" si="129"/>
        <v>#REF!</v>
      </c>
      <c r="J2142" s="60" t="e">
        <f>#REF!</f>
        <v>#REF!</v>
      </c>
      <c r="K2142" s="53" t="e">
        <f>IF(OR(#REF!="管理者",#REF!="サービス管理責任者"),0,#REF!)</f>
        <v>#REF!</v>
      </c>
    </row>
    <row r="2143" spans="8:11">
      <c r="H2143" s="61"/>
      <c r="I2143" s="60" t="e">
        <f t="shared" si="129"/>
        <v>#REF!</v>
      </c>
      <c r="J2143" s="60" t="e">
        <f>#REF!</f>
        <v>#REF!</v>
      </c>
      <c r="K2143" s="53" t="e">
        <f>IF(OR(#REF!="管理者",#REF!="サービス管理責任者"),0,#REF!)</f>
        <v>#REF!</v>
      </c>
    </row>
    <row r="2144" spans="8:11">
      <c r="H2144" s="61"/>
      <c r="I2144" s="60" t="e">
        <f t="shared" si="129"/>
        <v>#REF!</v>
      </c>
      <c r="J2144" s="60" t="e">
        <f>#REF!</f>
        <v>#REF!</v>
      </c>
      <c r="K2144" s="53" t="e">
        <f>IF(OR(#REF!="管理者",#REF!="サービス管理責任者"),0,#REF!)</f>
        <v>#REF!</v>
      </c>
    </row>
    <row r="2145" spans="8:11">
      <c r="H2145" s="61"/>
      <c r="I2145" s="60" t="e">
        <f t="shared" si="129"/>
        <v>#REF!</v>
      </c>
      <c r="J2145" s="60" t="e">
        <f>#REF!</f>
        <v>#REF!</v>
      </c>
      <c r="K2145" s="53" t="e">
        <f>IF(OR(#REF!="管理者",#REF!="サービス管理責任者"),0,#REF!)</f>
        <v>#REF!</v>
      </c>
    </row>
    <row r="2146" spans="8:11">
      <c r="H2146" s="61"/>
      <c r="I2146" s="60" t="e">
        <f t="shared" si="129"/>
        <v>#REF!</v>
      </c>
      <c r="J2146" s="60" t="e">
        <f>#REF!</f>
        <v>#REF!</v>
      </c>
      <c r="K2146" s="53" t="e">
        <f>IF(OR(#REF!="管理者",#REF!="サービス管理責任者"),0,#REF!)</f>
        <v>#REF!</v>
      </c>
    </row>
    <row r="2147" spans="8:11">
      <c r="H2147" s="61"/>
      <c r="I2147" s="60" t="e">
        <f t="shared" si="129"/>
        <v>#REF!</v>
      </c>
      <c r="J2147" s="60" t="e">
        <f>#REF!</f>
        <v>#REF!</v>
      </c>
      <c r="K2147" s="53" t="e">
        <f>IF(OR(#REF!="管理者",#REF!="サービス管理責任者"),0,#REF!)</f>
        <v>#REF!</v>
      </c>
    </row>
    <row r="2148" spans="8:11">
      <c r="H2148" s="61"/>
      <c r="I2148" s="60" t="e">
        <f t="shared" si="129"/>
        <v>#REF!</v>
      </c>
      <c r="J2148" s="60" t="e">
        <f>#REF!</f>
        <v>#REF!</v>
      </c>
      <c r="K2148" s="53" t="e">
        <f>IF(OR(#REF!="管理者",#REF!="サービス管理責任者"),0,#REF!)</f>
        <v>#REF!</v>
      </c>
    </row>
    <row r="2149" spans="8:11">
      <c r="H2149" s="61"/>
      <c r="I2149" s="60" t="e">
        <f t="shared" si="129"/>
        <v>#REF!</v>
      </c>
      <c r="J2149" s="60" t="e">
        <f>#REF!</f>
        <v>#REF!</v>
      </c>
      <c r="K2149" s="53" t="e">
        <f>IF(OR(#REF!="管理者",#REF!="サービス管理責任者"),0,#REF!)</f>
        <v>#REF!</v>
      </c>
    </row>
    <row r="2150" spans="8:11">
      <c r="H2150" s="61"/>
      <c r="I2150" s="60" t="e">
        <f t="shared" si="129"/>
        <v>#REF!</v>
      </c>
      <c r="J2150" s="60" t="e">
        <f>#REF!</f>
        <v>#REF!</v>
      </c>
      <c r="K2150" s="53" t="e">
        <f>IF(OR(#REF!="管理者",#REF!="サービス管理責任者"),0,#REF!)</f>
        <v>#REF!</v>
      </c>
    </row>
    <row r="2151" spans="8:11">
      <c r="H2151" s="61"/>
      <c r="I2151" s="60" t="e">
        <f t="shared" si="129"/>
        <v>#REF!</v>
      </c>
      <c r="J2151" s="60" t="e">
        <f>#REF!</f>
        <v>#REF!</v>
      </c>
      <c r="K2151" s="53" t="e">
        <f>IF(OR(#REF!="管理者",#REF!="サービス管理責任者"),0,#REF!)</f>
        <v>#REF!</v>
      </c>
    </row>
    <row r="2152" spans="8:11">
      <c r="H2152" s="61"/>
      <c r="I2152" s="60" t="e">
        <f t="shared" si="129"/>
        <v>#REF!</v>
      </c>
      <c r="J2152" s="60" t="e">
        <f>#REF!</f>
        <v>#REF!</v>
      </c>
      <c r="K2152" s="53" t="e">
        <f>IF(OR(#REF!="管理者",#REF!="サービス管理責任者"),0,#REF!)</f>
        <v>#REF!</v>
      </c>
    </row>
    <row r="2153" spans="8:11">
      <c r="H2153" s="61"/>
      <c r="I2153" s="60" t="e">
        <f t="shared" si="129"/>
        <v>#REF!</v>
      </c>
      <c r="J2153" s="60" t="e">
        <f>#REF!</f>
        <v>#REF!</v>
      </c>
      <c r="K2153" s="53" t="e">
        <f>IF(OR(#REF!="管理者",#REF!="サービス管理責任者"),0,#REF!)</f>
        <v>#REF!</v>
      </c>
    </row>
    <row r="2154" spans="8:11">
      <c r="H2154" s="61"/>
      <c r="I2154" s="60" t="e">
        <f t="shared" si="129"/>
        <v>#REF!</v>
      </c>
      <c r="J2154" s="60" t="e">
        <f>#REF!</f>
        <v>#REF!</v>
      </c>
      <c r="K2154" s="53" t="e">
        <f>IF(OR(#REF!="管理者",#REF!="サービス管理責任者"),0,#REF!)</f>
        <v>#REF!</v>
      </c>
    </row>
    <row r="2155" spans="8:11">
      <c r="H2155" s="61"/>
      <c r="I2155" s="60" t="e">
        <f t="shared" si="129"/>
        <v>#REF!</v>
      </c>
      <c r="J2155" s="60" t="e">
        <f>#REF!</f>
        <v>#REF!</v>
      </c>
      <c r="K2155" s="53" t="e">
        <f>IF(OR(#REF!="管理者",#REF!="サービス管理責任者"),0,#REF!)</f>
        <v>#REF!</v>
      </c>
    </row>
    <row r="2156" spans="8:11">
      <c r="H2156" s="61"/>
      <c r="I2156" s="60" t="e">
        <f t="shared" si="129"/>
        <v>#REF!</v>
      </c>
      <c r="J2156" s="60" t="e">
        <f>#REF!</f>
        <v>#REF!</v>
      </c>
      <c r="K2156" s="53" t="e">
        <f>IF(OR(#REF!="管理者",#REF!="サービス管理責任者"),0,#REF!)</f>
        <v>#REF!</v>
      </c>
    </row>
    <row r="2157" spans="8:11">
      <c r="H2157" s="61"/>
      <c r="I2157" s="60" t="e">
        <f t="shared" si="129"/>
        <v>#REF!</v>
      </c>
      <c r="J2157" s="60" t="e">
        <f>#REF!</f>
        <v>#REF!</v>
      </c>
      <c r="K2157" s="53" t="e">
        <f>IF(OR(#REF!="管理者",#REF!="サービス管理責任者"),0,#REF!)</f>
        <v>#REF!</v>
      </c>
    </row>
    <row r="2158" spans="8:11">
      <c r="H2158" s="61"/>
      <c r="I2158" s="60" t="e">
        <f t="shared" si="129"/>
        <v>#REF!</v>
      </c>
      <c r="J2158" s="60" t="e">
        <f>#REF!</f>
        <v>#REF!</v>
      </c>
      <c r="K2158" s="53" t="e">
        <f>IF(OR(#REF!="管理者",#REF!="サービス管理責任者"),0,#REF!)</f>
        <v>#REF!</v>
      </c>
    </row>
    <row r="2159" spans="8:11">
      <c r="H2159" s="61"/>
      <c r="I2159" s="60" t="e">
        <f t="shared" si="129"/>
        <v>#REF!</v>
      </c>
      <c r="J2159" s="60" t="e">
        <f>#REF!</f>
        <v>#REF!</v>
      </c>
      <c r="K2159" s="53" t="e">
        <f>IF(OR(#REF!="管理者",#REF!="サービス管理責任者"),0,#REF!)</f>
        <v>#REF!</v>
      </c>
    </row>
    <row r="2160" spans="8:11">
      <c r="H2160" s="61"/>
      <c r="I2160" s="60" t="e">
        <f t="shared" si="129"/>
        <v>#REF!</v>
      </c>
      <c r="J2160" s="60" t="e">
        <f>#REF!</f>
        <v>#REF!</v>
      </c>
      <c r="K2160" s="53" t="e">
        <f>IF(OR(#REF!="管理者",#REF!="サービス管理責任者"),0,#REF!)</f>
        <v>#REF!</v>
      </c>
    </row>
    <row r="2161" spans="8:11">
      <c r="H2161" s="61"/>
      <c r="I2161" s="60" t="e">
        <f t="shared" si="129"/>
        <v>#REF!</v>
      </c>
      <c r="J2161" s="60" t="e">
        <f>#REF!</f>
        <v>#REF!</v>
      </c>
      <c r="K2161" s="53" t="e">
        <f>IF(OR(#REF!="管理者",#REF!="サービス管理責任者"),0,#REF!)</f>
        <v>#REF!</v>
      </c>
    </row>
    <row r="2162" spans="8:11">
      <c r="H2162" s="61"/>
      <c r="I2162" s="60" t="e">
        <f t="shared" si="129"/>
        <v>#REF!</v>
      </c>
      <c r="J2162" s="60" t="e">
        <f>#REF!</f>
        <v>#REF!</v>
      </c>
      <c r="K2162" s="53" t="e">
        <f>IF(OR(#REF!="管理者",#REF!="サービス管理責任者"),0,#REF!)</f>
        <v>#REF!</v>
      </c>
    </row>
    <row r="2163" spans="8:11">
      <c r="H2163" s="61"/>
      <c r="I2163" s="60" t="e">
        <f t="shared" si="129"/>
        <v>#REF!</v>
      </c>
      <c r="J2163" s="60" t="e">
        <f>#REF!</f>
        <v>#REF!</v>
      </c>
      <c r="K2163" s="53" t="e">
        <f>IF(OR(#REF!="管理者",#REF!="サービス管理責任者"),0,#REF!)</f>
        <v>#REF!</v>
      </c>
    </row>
    <row r="2164" spans="8:11">
      <c r="H2164" s="61"/>
      <c r="I2164" s="60" t="e">
        <f t="shared" si="129"/>
        <v>#REF!</v>
      </c>
      <c r="J2164" s="60" t="e">
        <f>#REF!</f>
        <v>#REF!</v>
      </c>
      <c r="K2164" s="53" t="e">
        <f>IF(OR(#REF!="管理者",#REF!="サービス管理責任者"),0,#REF!)</f>
        <v>#REF!</v>
      </c>
    </row>
    <row r="2165" spans="8:11">
      <c r="H2165" s="61"/>
      <c r="I2165" s="60" t="e">
        <f t="shared" si="129"/>
        <v>#REF!</v>
      </c>
      <c r="J2165" s="60" t="e">
        <f>#REF!</f>
        <v>#REF!</v>
      </c>
      <c r="K2165" s="53" t="e">
        <f>IF(OR(#REF!="管理者",#REF!="サービス管理責任者"),0,#REF!)</f>
        <v>#REF!</v>
      </c>
    </row>
    <row r="2166" spans="8:11">
      <c r="H2166" s="61"/>
      <c r="I2166" s="60" t="e">
        <f t="shared" si="129"/>
        <v>#REF!</v>
      </c>
      <c r="J2166" s="60" t="e">
        <f>#REF!</f>
        <v>#REF!</v>
      </c>
      <c r="K2166" s="53" t="e">
        <f>IF(OR(#REF!="管理者",#REF!="サービス管理責任者"),0,#REF!)</f>
        <v>#REF!</v>
      </c>
    </row>
    <row r="2167" spans="8:11">
      <c r="H2167" s="61"/>
      <c r="I2167" s="60" t="e">
        <f t="shared" si="129"/>
        <v>#REF!</v>
      </c>
      <c r="J2167" s="60" t="e">
        <f>#REF!</f>
        <v>#REF!</v>
      </c>
      <c r="K2167" s="53" t="e">
        <f>IF(OR(#REF!="管理者",#REF!="サービス管理責任者"),0,#REF!)</f>
        <v>#REF!</v>
      </c>
    </row>
    <row r="2168" spans="8:11">
      <c r="H2168" s="61"/>
      <c r="I2168" s="60" t="e">
        <f t="shared" si="129"/>
        <v>#REF!</v>
      </c>
      <c r="J2168" s="60" t="e">
        <f>#REF!</f>
        <v>#REF!</v>
      </c>
      <c r="K2168" s="53" t="e">
        <f>IF(OR(#REF!="管理者",#REF!="サービス管理責任者"),0,#REF!)</f>
        <v>#REF!</v>
      </c>
    </row>
    <row r="2169" spans="8:11">
      <c r="H2169" s="61"/>
      <c r="I2169" s="60" t="e">
        <f t="shared" si="129"/>
        <v>#REF!</v>
      </c>
      <c r="J2169" s="60" t="e">
        <f>#REF!</f>
        <v>#REF!</v>
      </c>
      <c r="K2169" s="53" t="e">
        <f>IF(OR(#REF!="管理者",#REF!="サービス管理責任者"),0,#REF!)</f>
        <v>#REF!</v>
      </c>
    </row>
    <row r="2170" spans="8:11">
      <c r="H2170" s="61"/>
      <c r="I2170" s="60" t="e">
        <f t="shared" si="129"/>
        <v>#REF!</v>
      </c>
      <c r="J2170" s="60" t="e">
        <f>#REF!</f>
        <v>#REF!</v>
      </c>
      <c r="K2170" s="53" t="e">
        <f>IF(OR(#REF!="管理者",#REF!="サービス管理責任者"),0,#REF!)</f>
        <v>#REF!</v>
      </c>
    </row>
    <row r="2171" spans="8:11">
      <c r="H2171" s="61"/>
      <c r="I2171" s="60" t="e">
        <f t="shared" si="129"/>
        <v>#REF!</v>
      </c>
      <c r="J2171" s="60" t="e">
        <f>#REF!</f>
        <v>#REF!</v>
      </c>
      <c r="K2171" s="53" t="e">
        <f>IF(OR(#REF!="管理者",#REF!="サービス管理責任者"),0,#REF!)</f>
        <v>#REF!</v>
      </c>
    </row>
    <row r="2172" spans="8:11">
      <c r="H2172" s="61"/>
      <c r="I2172" s="60" t="e">
        <f t="shared" si="129"/>
        <v>#REF!</v>
      </c>
      <c r="J2172" s="60" t="e">
        <f>#REF!</f>
        <v>#REF!</v>
      </c>
      <c r="K2172" s="53" t="e">
        <f>IF(OR(#REF!="管理者",#REF!="サービス管理責任者"),0,#REF!)</f>
        <v>#REF!</v>
      </c>
    </row>
    <row r="2173" spans="8:11">
      <c r="H2173" s="61"/>
      <c r="I2173" s="60" t="e">
        <f t="shared" si="129"/>
        <v>#REF!</v>
      </c>
      <c r="J2173" s="60" t="e">
        <f>#REF!</f>
        <v>#REF!</v>
      </c>
      <c r="K2173" s="53" t="e">
        <f>IF(OR(#REF!="管理者",#REF!="サービス管理責任者"),0,#REF!)</f>
        <v>#REF!</v>
      </c>
    </row>
    <row r="2174" spans="8:11">
      <c r="H2174" s="61"/>
      <c r="I2174" s="60" t="e">
        <f t="shared" si="129"/>
        <v>#REF!</v>
      </c>
      <c r="J2174" s="60" t="e">
        <f>#REF!</f>
        <v>#REF!</v>
      </c>
      <c r="K2174" s="53" t="e">
        <f>IF(OR(#REF!="管理者",#REF!="サービス管理責任者"),0,#REF!)</f>
        <v>#REF!</v>
      </c>
    </row>
    <row r="2175" spans="8:11">
      <c r="H2175" s="61"/>
      <c r="I2175" s="60" t="e">
        <f t="shared" si="129"/>
        <v>#REF!</v>
      </c>
      <c r="J2175" s="60" t="e">
        <f>#REF!</f>
        <v>#REF!</v>
      </c>
      <c r="K2175" s="53" t="e">
        <f>IF(OR(#REF!="管理者",#REF!="サービス管理責任者"),0,#REF!)</f>
        <v>#REF!</v>
      </c>
    </row>
    <row r="2176" spans="8:11">
      <c r="H2176" s="61"/>
      <c r="I2176" s="60" t="e">
        <f t="shared" si="129"/>
        <v>#REF!</v>
      </c>
      <c r="J2176" s="60" t="e">
        <f>#REF!</f>
        <v>#REF!</v>
      </c>
      <c r="K2176" s="53" t="e">
        <f>IF(OR(#REF!="管理者",#REF!="サービス管理責任者"),0,#REF!)</f>
        <v>#REF!</v>
      </c>
    </row>
    <row r="2177" spans="8:11">
      <c r="H2177" s="61"/>
      <c r="I2177" s="60" t="e">
        <f t="shared" si="129"/>
        <v>#REF!</v>
      </c>
      <c r="J2177" s="60" t="e">
        <f>#REF!</f>
        <v>#REF!</v>
      </c>
      <c r="K2177" s="53" t="e">
        <f>IF(OR(#REF!="管理者",#REF!="サービス管理責任者"),0,#REF!)</f>
        <v>#REF!</v>
      </c>
    </row>
    <row r="2178" spans="8:11">
      <c r="H2178" s="61"/>
      <c r="I2178" s="60" t="e">
        <f t="shared" si="129"/>
        <v>#REF!</v>
      </c>
      <c r="J2178" s="60" t="e">
        <f>#REF!</f>
        <v>#REF!</v>
      </c>
      <c r="K2178" s="53" t="e">
        <f>IF(OR(#REF!="管理者",#REF!="サービス管理責任者"),0,#REF!)</f>
        <v>#REF!</v>
      </c>
    </row>
    <row r="2179" spans="8:11">
      <c r="H2179" s="61"/>
      <c r="I2179" s="60" t="e">
        <f t="shared" si="129"/>
        <v>#REF!</v>
      </c>
      <c r="J2179" s="60" t="e">
        <f>#REF!</f>
        <v>#REF!</v>
      </c>
      <c r="K2179" s="53" t="e">
        <f>IF(OR(#REF!="管理者",#REF!="サービス管理責任者"),0,#REF!)</f>
        <v>#REF!</v>
      </c>
    </row>
    <row r="2180" spans="8:11">
      <c r="H2180" s="61"/>
      <c r="I2180" s="60" t="e">
        <f t="shared" si="129"/>
        <v>#REF!</v>
      </c>
      <c r="J2180" s="60" t="e">
        <f>#REF!</f>
        <v>#REF!</v>
      </c>
      <c r="K2180" s="53" t="e">
        <f>IF(OR(#REF!="管理者",#REF!="サービス管理責任者"),0,#REF!)</f>
        <v>#REF!</v>
      </c>
    </row>
    <row r="2181" spans="8:11">
      <c r="H2181" s="61"/>
      <c r="I2181" s="60" t="e">
        <f t="shared" ref="I2181:I2244" si="130">IF(J2181=0,I2180,I2180+1)</f>
        <v>#REF!</v>
      </c>
      <c r="J2181" s="60" t="e">
        <f>#REF!</f>
        <v>#REF!</v>
      </c>
      <c r="K2181" s="53" t="e">
        <f>IF(OR(#REF!="管理者",#REF!="サービス管理責任者"),0,#REF!)</f>
        <v>#REF!</v>
      </c>
    </row>
    <row r="2182" spans="8:11">
      <c r="H2182" s="61"/>
      <c r="I2182" s="60" t="e">
        <f t="shared" si="130"/>
        <v>#REF!</v>
      </c>
      <c r="J2182" s="60" t="e">
        <f>#REF!</f>
        <v>#REF!</v>
      </c>
      <c r="K2182" s="53" t="e">
        <f>IF(OR(#REF!="管理者",#REF!="サービス管理責任者"),0,#REF!)</f>
        <v>#REF!</v>
      </c>
    </row>
    <row r="2183" spans="8:11">
      <c r="H2183" s="61"/>
      <c r="I2183" s="60" t="e">
        <f t="shared" si="130"/>
        <v>#REF!</v>
      </c>
      <c r="J2183" s="60" t="e">
        <f>#REF!</f>
        <v>#REF!</v>
      </c>
      <c r="K2183" s="53" t="e">
        <f>IF(OR(#REF!="管理者",#REF!="サービス管理責任者"),0,#REF!)</f>
        <v>#REF!</v>
      </c>
    </row>
    <row r="2184" spans="8:11">
      <c r="H2184" s="61"/>
      <c r="I2184" s="60" t="e">
        <f t="shared" si="130"/>
        <v>#REF!</v>
      </c>
      <c r="J2184" s="60" t="e">
        <f>#REF!</f>
        <v>#REF!</v>
      </c>
      <c r="K2184" s="53" t="e">
        <f>IF(OR(#REF!="管理者",#REF!="サービス管理責任者"),0,#REF!)</f>
        <v>#REF!</v>
      </c>
    </row>
    <row r="2185" spans="8:11">
      <c r="H2185" s="61"/>
      <c r="I2185" s="60" t="e">
        <f t="shared" si="130"/>
        <v>#REF!</v>
      </c>
      <c r="J2185" s="60" t="e">
        <f>#REF!</f>
        <v>#REF!</v>
      </c>
      <c r="K2185" s="53" t="e">
        <f>IF(OR(#REF!="管理者",#REF!="サービス管理責任者"),0,#REF!)</f>
        <v>#REF!</v>
      </c>
    </row>
    <row r="2186" spans="8:11">
      <c r="H2186" s="61"/>
      <c r="I2186" s="60" t="e">
        <f t="shared" si="130"/>
        <v>#REF!</v>
      </c>
      <c r="J2186" s="60" t="e">
        <f>#REF!</f>
        <v>#REF!</v>
      </c>
      <c r="K2186" s="53" t="e">
        <f>IF(OR(#REF!="管理者",#REF!="サービス管理責任者"),0,#REF!)</f>
        <v>#REF!</v>
      </c>
    </row>
    <row r="2187" spans="8:11">
      <c r="H2187" s="61"/>
      <c r="I2187" s="60" t="e">
        <f t="shared" si="130"/>
        <v>#REF!</v>
      </c>
      <c r="J2187" s="60" t="e">
        <f>#REF!</f>
        <v>#REF!</v>
      </c>
      <c r="K2187" s="53" t="e">
        <f>IF(OR(#REF!="管理者",#REF!="サービス管理責任者"),0,#REF!)</f>
        <v>#REF!</v>
      </c>
    </row>
    <row r="2188" spans="8:11">
      <c r="H2188" s="61"/>
      <c r="I2188" s="60" t="e">
        <f t="shared" si="130"/>
        <v>#REF!</v>
      </c>
      <c r="J2188" s="60" t="e">
        <f>#REF!</f>
        <v>#REF!</v>
      </c>
      <c r="K2188" s="53" t="e">
        <f>IF(OR(#REF!="管理者",#REF!="サービス管理責任者"),0,#REF!)</f>
        <v>#REF!</v>
      </c>
    </row>
    <row r="2189" spans="8:11">
      <c r="H2189" s="61"/>
      <c r="I2189" s="60" t="e">
        <f t="shared" si="130"/>
        <v>#REF!</v>
      </c>
      <c r="J2189" s="60" t="e">
        <f>#REF!</f>
        <v>#REF!</v>
      </c>
      <c r="K2189" s="53" t="e">
        <f>IF(OR(#REF!="管理者",#REF!="サービス管理責任者"),0,#REF!)</f>
        <v>#REF!</v>
      </c>
    </row>
    <row r="2190" spans="8:11">
      <c r="H2190" s="61"/>
      <c r="I2190" s="60" t="e">
        <f t="shared" si="130"/>
        <v>#REF!</v>
      </c>
      <c r="J2190" s="60" t="e">
        <f>#REF!</f>
        <v>#REF!</v>
      </c>
      <c r="K2190" s="53" t="e">
        <f>IF(OR(#REF!="管理者",#REF!="サービス管理責任者"),0,#REF!)</f>
        <v>#REF!</v>
      </c>
    </row>
    <row r="2191" spans="8:11">
      <c r="H2191" s="61"/>
      <c r="I2191" s="60" t="e">
        <f t="shared" si="130"/>
        <v>#REF!</v>
      </c>
      <c r="J2191" s="60" t="e">
        <f>#REF!</f>
        <v>#REF!</v>
      </c>
      <c r="K2191" s="53" t="e">
        <f>IF(OR(#REF!="管理者",#REF!="サービス管理責任者"),0,#REF!)</f>
        <v>#REF!</v>
      </c>
    </row>
    <row r="2192" spans="8:11">
      <c r="H2192" s="61"/>
      <c r="I2192" s="60" t="e">
        <f t="shared" si="130"/>
        <v>#REF!</v>
      </c>
      <c r="J2192" s="60" t="e">
        <f>#REF!</f>
        <v>#REF!</v>
      </c>
      <c r="K2192" s="53" t="e">
        <f>IF(OR(#REF!="管理者",#REF!="サービス管理責任者"),0,#REF!)</f>
        <v>#REF!</v>
      </c>
    </row>
    <row r="2193" spans="8:11">
      <c r="H2193" s="61"/>
      <c r="I2193" s="60" t="e">
        <f t="shared" si="130"/>
        <v>#REF!</v>
      </c>
      <c r="J2193" s="60" t="e">
        <f>#REF!</f>
        <v>#REF!</v>
      </c>
      <c r="K2193" s="53" t="e">
        <f>IF(OR(#REF!="管理者",#REF!="サービス管理責任者"),0,#REF!)</f>
        <v>#REF!</v>
      </c>
    </row>
    <row r="2194" spans="8:11">
      <c r="H2194" s="61"/>
      <c r="I2194" s="60" t="e">
        <f t="shared" si="130"/>
        <v>#REF!</v>
      </c>
      <c r="J2194" s="60" t="e">
        <f>#REF!</f>
        <v>#REF!</v>
      </c>
      <c r="K2194" s="53" t="e">
        <f>IF(OR(#REF!="管理者",#REF!="サービス管理責任者"),0,#REF!)</f>
        <v>#REF!</v>
      </c>
    </row>
    <row r="2195" spans="8:11">
      <c r="H2195" s="61"/>
      <c r="I2195" s="60" t="e">
        <f t="shared" si="130"/>
        <v>#REF!</v>
      </c>
      <c r="J2195" s="60" t="e">
        <f>#REF!</f>
        <v>#REF!</v>
      </c>
      <c r="K2195" s="53" t="e">
        <f>IF(OR(#REF!="管理者",#REF!="サービス管理責任者"),0,#REF!)</f>
        <v>#REF!</v>
      </c>
    </row>
    <row r="2196" spans="8:11">
      <c r="H2196" s="61"/>
      <c r="I2196" s="60" t="e">
        <f t="shared" si="130"/>
        <v>#REF!</v>
      </c>
      <c r="J2196" s="60" t="e">
        <f>#REF!</f>
        <v>#REF!</v>
      </c>
      <c r="K2196" s="53" t="e">
        <f>IF(OR(#REF!="管理者",#REF!="サービス管理責任者"),0,#REF!)</f>
        <v>#REF!</v>
      </c>
    </row>
    <row r="2197" spans="8:11">
      <c r="H2197" s="61"/>
      <c r="I2197" s="60" t="e">
        <f t="shared" si="130"/>
        <v>#REF!</v>
      </c>
      <c r="J2197" s="60" t="e">
        <f>#REF!</f>
        <v>#REF!</v>
      </c>
      <c r="K2197" s="53" t="e">
        <f>IF(OR(#REF!="管理者",#REF!="サービス管理責任者"),0,#REF!)</f>
        <v>#REF!</v>
      </c>
    </row>
    <row r="2198" spans="8:11">
      <c r="H2198" s="61"/>
      <c r="I2198" s="60" t="e">
        <f t="shared" si="130"/>
        <v>#REF!</v>
      </c>
      <c r="J2198" s="60" t="e">
        <f>#REF!</f>
        <v>#REF!</v>
      </c>
      <c r="K2198" s="53" t="e">
        <f>IF(OR(#REF!="管理者",#REF!="サービス管理責任者"),0,#REF!)</f>
        <v>#REF!</v>
      </c>
    </row>
    <row r="2199" spans="8:11">
      <c r="H2199" s="61"/>
      <c r="I2199" s="60" t="e">
        <f t="shared" si="130"/>
        <v>#REF!</v>
      </c>
      <c r="J2199" s="60" t="e">
        <f>#REF!</f>
        <v>#REF!</v>
      </c>
      <c r="K2199" s="53" t="e">
        <f>IF(OR(#REF!="管理者",#REF!="サービス管理責任者"),0,#REF!)</f>
        <v>#REF!</v>
      </c>
    </row>
    <row r="2200" spans="8:11">
      <c r="H2200" s="61"/>
      <c r="I2200" s="60" t="e">
        <f t="shared" si="130"/>
        <v>#REF!</v>
      </c>
      <c r="J2200" s="60" t="e">
        <f>#REF!</f>
        <v>#REF!</v>
      </c>
      <c r="K2200" s="53" t="e">
        <f>IF(OR(#REF!="管理者",#REF!="サービス管理責任者"),0,#REF!)</f>
        <v>#REF!</v>
      </c>
    </row>
    <row r="2201" spans="8:11">
      <c r="H2201" s="61"/>
      <c r="I2201" s="60" t="e">
        <f t="shared" si="130"/>
        <v>#REF!</v>
      </c>
      <c r="J2201" s="60" t="e">
        <f>#REF!</f>
        <v>#REF!</v>
      </c>
      <c r="K2201" s="53" t="e">
        <f>IF(OR(#REF!="管理者",#REF!="サービス管理責任者"),0,#REF!)</f>
        <v>#REF!</v>
      </c>
    </row>
    <row r="2202" spans="8:11">
      <c r="H2202" s="61"/>
      <c r="I2202" s="60" t="e">
        <f t="shared" si="130"/>
        <v>#REF!</v>
      </c>
      <c r="J2202" s="60" t="e">
        <f>#REF!</f>
        <v>#REF!</v>
      </c>
      <c r="K2202" s="53" t="e">
        <f>IF(OR(#REF!="管理者",#REF!="サービス管理責任者"),0,#REF!)</f>
        <v>#REF!</v>
      </c>
    </row>
    <row r="2203" spans="8:11">
      <c r="H2203" s="61"/>
      <c r="I2203" s="60" t="e">
        <f t="shared" si="130"/>
        <v>#REF!</v>
      </c>
      <c r="J2203" s="60" t="e">
        <f>#REF!</f>
        <v>#REF!</v>
      </c>
      <c r="K2203" s="53" t="e">
        <f>IF(OR(#REF!="管理者",#REF!="サービス管理責任者"),0,#REF!)</f>
        <v>#REF!</v>
      </c>
    </row>
    <row r="2204" spans="8:11">
      <c r="H2204" s="61"/>
      <c r="I2204" s="60" t="e">
        <f t="shared" si="130"/>
        <v>#REF!</v>
      </c>
      <c r="J2204" s="60" t="e">
        <f>#REF!</f>
        <v>#REF!</v>
      </c>
      <c r="K2204" s="53" t="e">
        <f>IF(OR(#REF!="管理者",#REF!="サービス管理責任者"),0,#REF!)</f>
        <v>#REF!</v>
      </c>
    </row>
    <row r="2205" spans="8:11">
      <c r="H2205" s="61"/>
      <c r="I2205" s="60" t="e">
        <f t="shared" si="130"/>
        <v>#REF!</v>
      </c>
      <c r="J2205" s="60" t="e">
        <f>#REF!</f>
        <v>#REF!</v>
      </c>
      <c r="K2205" s="53" t="e">
        <f>IF(OR(#REF!="管理者",#REF!="サービス管理責任者"),0,#REF!)</f>
        <v>#REF!</v>
      </c>
    </row>
    <row r="2206" spans="8:11">
      <c r="H2206" s="61"/>
      <c r="I2206" s="60" t="e">
        <f t="shared" si="130"/>
        <v>#REF!</v>
      </c>
      <c r="J2206" s="60" t="e">
        <f>#REF!</f>
        <v>#REF!</v>
      </c>
      <c r="K2206" s="53" t="e">
        <f>IF(OR(#REF!="管理者",#REF!="サービス管理責任者"),0,#REF!)</f>
        <v>#REF!</v>
      </c>
    </row>
    <row r="2207" spans="8:11">
      <c r="H2207" s="61"/>
      <c r="I2207" s="60" t="e">
        <f t="shared" si="130"/>
        <v>#REF!</v>
      </c>
      <c r="J2207" s="60" t="e">
        <f>#REF!</f>
        <v>#REF!</v>
      </c>
      <c r="K2207" s="53" t="e">
        <f>IF(OR(#REF!="管理者",#REF!="サービス管理責任者"),0,#REF!)</f>
        <v>#REF!</v>
      </c>
    </row>
    <row r="2208" spans="8:11">
      <c r="H2208" s="61"/>
      <c r="I2208" s="60" t="e">
        <f t="shared" si="130"/>
        <v>#REF!</v>
      </c>
      <c r="J2208" s="60" t="e">
        <f>#REF!</f>
        <v>#REF!</v>
      </c>
      <c r="K2208" s="53" t="e">
        <f>IF(OR(#REF!="管理者",#REF!="サービス管理責任者"),0,#REF!)</f>
        <v>#REF!</v>
      </c>
    </row>
    <row r="2209" spans="8:11">
      <c r="H2209" s="61"/>
      <c r="I2209" s="60" t="e">
        <f t="shared" si="130"/>
        <v>#REF!</v>
      </c>
      <c r="J2209" s="60" t="e">
        <f>#REF!</f>
        <v>#REF!</v>
      </c>
      <c r="K2209" s="53" t="e">
        <f>IF(OR(#REF!="管理者",#REF!="サービス管理責任者"),0,#REF!)</f>
        <v>#REF!</v>
      </c>
    </row>
    <row r="2210" spans="8:11">
      <c r="H2210" s="61"/>
      <c r="I2210" s="60" t="e">
        <f t="shared" si="130"/>
        <v>#REF!</v>
      </c>
      <c r="J2210" s="60" t="e">
        <f>#REF!</f>
        <v>#REF!</v>
      </c>
      <c r="K2210" s="53" t="e">
        <f>IF(OR(#REF!="管理者",#REF!="サービス管理責任者"),0,#REF!)</f>
        <v>#REF!</v>
      </c>
    </row>
    <row r="2211" spans="8:11">
      <c r="H2211" s="61"/>
      <c r="I2211" s="60" t="e">
        <f t="shared" si="130"/>
        <v>#REF!</v>
      </c>
      <c r="J2211" s="60" t="e">
        <f>#REF!</f>
        <v>#REF!</v>
      </c>
      <c r="K2211" s="53" t="e">
        <f>IF(OR(#REF!="管理者",#REF!="サービス管理責任者"),0,#REF!)</f>
        <v>#REF!</v>
      </c>
    </row>
    <row r="2212" spans="8:11">
      <c r="H2212" s="61"/>
      <c r="I2212" s="60" t="e">
        <f t="shared" si="130"/>
        <v>#REF!</v>
      </c>
      <c r="J2212" s="60" t="e">
        <f>#REF!</f>
        <v>#REF!</v>
      </c>
      <c r="K2212" s="53" t="e">
        <f>IF(OR(#REF!="管理者",#REF!="サービス管理責任者"),0,#REF!)</f>
        <v>#REF!</v>
      </c>
    </row>
    <row r="2213" spans="8:11">
      <c r="H2213" s="61"/>
      <c r="I2213" s="60" t="e">
        <f t="shared" si="130"/>
        <v>#REF!</v>
      </c>
      <c r="J2213" s="60" t="e">
        <f>#REF!</f>
        <v>#REF!</v>
      </c>
      <c r="K2213" s="53" t="e">
        <f>IF(OR(#REF!="管理者",#REF!="サービス管理責任者"),0,#REF!)</f>
        <v>#REF!</v>
      </c>
    </row>
    <row r="2214" spans="8:11">
      <c r="H2214" s="61"/>
      <c r="I2214" s="60" t="e">
        <f t="shared" si="130"/>
        <v>#REF!</v>
      </c>
      <c r="J2214" s="60" t="e">
        <f>#REF!</f>
        <v>#REF!</v>
      </c>
      <c r="K2214" s="53" t="e">
        <f>IF(OR(#REF!="管理者",#REF!="サービス管理責任者"),0,#REF!)</f>
        <v>#REF!</v>
      </c>
    </row>
    <row r="2215" spans="8:11">
      <c r="H2215" s="61"/>
      <c r="I2215" s="60" t="e">
        <f t="shared" si="130"/>
        <v>#REF!</v>
      </c>
      <c r="J2215" s="60" t="e">
        <f>#REF!</f>
        <v>#REF!</v>
      </c>
      <c r="K2215" s="53" t="e">
        <f>IF(OR(#REF!="管理者",#REF!="サービス管理責任者"),0,#REF!)</f>
        <v>#REF!</v>
      </c>
    </row>
    <row r="2216" spans="8:11">
      <c r="H2216" s="61"/>
      <c r="I2216" s="60" t="e">
        <f t="shared" si="130"/>
        <v>#REF!</v>
      </c>
      <c r="J2216" s="60" t="e">
        <f>#REF!</f>
        <v>#REF!</v>
      </c>
      <c r="K2216" s="53" t="e">
        <f>IF(OR(#REF!="管理者",#REF!="サービス管理責任者"),0,#REF!)</f>
        <v>#REF!</v>
      </c>
    </row>
    <row r="2217" spans="8:11">
      <c r="H2217" s="61"/>
      <c r="I2217" s="60" t="e">
        <f t="shared" si="130"/>
        <v>#REF!</v>
      </c>
      <c r="J2217" s="60" t="e">
        <f>#REF!</f>
        <v>#REF!</v>
      </c>
      <c r="K2217" s="53" t="e">
        <f>IF(OR(#REF!="管理者",#REF!="サービス管理責任者"),0,#REF!)</f>
        <v>#REF!</v>
      </c>
    </row>
    <row r="2218" spans="8:11">
      <c r="H2218" s="61"/>
      <c r="I2218" s="60" t="e">
        <f t="shared" si="130"/>
        <v>#REF!</v>
      </c>
      <c r="J2218" s="60" t="e">
        <f>#REF!</f>
        <v>#REF!</v>
      </c>
      <c r="K2218" s="53" t="e">
        <f>IF(OR(#REF!="管理者",#REF!="サービス管理責任者"),0,#REF!)</f>
        <v>#REF!</v>
      </c>
    </row>
    <row r="2219" spans="8:11">
      <c r="H2219" s="61"/>
      <c r="I2219" s="60" t="e">
        <f t="shared" si="130"/>
        <v>#REF!</v>
      </c>
      <c r="J2219" s="60" t="e">
        <f>#REF!</f>
        <v>#REF!</v>
      </c>
      <c r="K2219" s="53" t="e">
        <f>IF(OR(#REF!="管理者",#REF!="サービス管理責任者"),0,#REF!)</f>
        <v>#REF!</v>
      </c>
    </row>
    <row r="2220" spans="8:11">
      <c r="H2220" s="61"/>
      <c r="I2220" s="60" t="e">
        <f t="shared" si="130"/>
        <v>#REF!</v>
      </c>
      <c r="J2220" s="60" t="e">
        <f>#REF!</f>
        <v>#REF!</v>
      </c>
      <c r="K2220" s="53" t="e">
        <f>IF(OR(#REF!="管理者",#REF!="サービス管理責任者"),0,#REF!)</f>
        <v>#REF!</v>
      </c>
    </row>
    <row r="2221" spans="8:11">
      <c r="H2221" s="61"/>
      <c r="I2221" s="60" t="e">
        <f t="shared" si="130"/>
        <v>#REF!</v>
      </c>
      <c r="J2221" s="60" t="e">
        <f>#REF!</f>
        <v>#REF!</v>
      </c>
      <c r="K2221" s="53" t="e">
        <f>IF(OR(#REF!="管理者",#REF!="サービス管理責任者"),0,#REF!)</f>
        <v>#REF!</v>
      </c>
    </row>
    <row r="2222" spans="8:11">
      <c r="H2222" s="61"/>
      <c r="I2222" s="60" t="e">
        <f t="shared" si="130"/>
        <v>#REF!</v>
      </c>
      <c r="J2222" s="60" t="e">
        <f>#REF!</f>
        <v>#REF!</v>
      </c>
      <c r="K2222" s="53" t="e">
        <f>IF(OR(#REF!="管理者",#REF!="サービス管理責任者"),0,#REF!)</f>
        <v>#REF!</v>
      </c>
    </row>
    <row r="2223" spans="8:11">
      <c r="H2223" s="61"/>
      <c r="I2223" s="60" t="e">
        <f t="shared" si="130"/>
        <v>#REF!</v>
      </c>
      <c r="J2223" s="60" t="e">
        <f>#REF!</f>
        <v>#REF!</v>
      </c>
      <c r="K2223" s="53" t="e">
        <f>IF(OR(#REF!="管理者",#REF!="サービス管理責任者"),0,#REF!)</f>
        <v>#REF!</v>
      </c>
    </row>
    <row r="2224" spans="8:11">
      <c r="H2224" s="61"/>
      <c r="I2224" s="60" t="e">
        <f t="shared" si="130"/>
        <v>#REF!</v>
      </c>
      <c r="J2224" s="60" t="e">
        <f>#REF!</f>
        <v>#REF!</v>
      </c>
      <c r="K2224" s="53" t="e">
        <f>IF(OR(#REF!="管理者",#REF!="サービス管理責任者"),0,#REF!)</f>
        <v>#REF!</v>
      </c>
    </row>
    <row r="2225" spans="8:11">
      <c r="H2225" s="61"/>
      <c r="I2225" s="60" t="e">
        <f t="shared" si="130"/>
        <v>#REF!</v>
      </c>
      <c r="J2225" s="60" t="e">
        <f>#REF!</f>
        <v>#REF!</v>
      </c>
      <c r="K2225" s="53" t="e">
        <f>IF(OR(#REF!="管理者",#REF!="サービス管理責任者"),0,#REF!)</f>
        <v>#REF!</v>
      </c>
    </row>
    <row r="2226" spans="8:11">
      <c r="H2226" s="61"/>
      <c r="I2226" s="60" t="e">
        <f t="shared" si="130"/>
        <v>#REF!</v>
      </c>
      <c r="J2226" s="60" t="e">
        <f>#REF!</f>
        <v>#REF!</v>
      </c>
      <c r="K2226" s="53" t="e">
        <f>IF(OR(#REF!="管理者",#REF!="サービス管理責任者"),0,#REF!)</f>
        <v>#REF!</v>
      </c>
    </row>
    <row r="2227" spans="8:11">
      <c r="H2227" s="61"/>
      <c r="I2227" s="60" t="e">
        <f t="shared" si="130"/>
        <v>#REF!</v>
      </c>
      <c r="J2227" s="60" t="e">
        <f>#REF!</f>
        <v>#REF!</v>
      </c>
      <c r="K2227" s="53" t="e">
        <f>IF(OR(#REF!="管理者",#REF!="サービス管理責任者"),0,#REF!)</f>
        <v>#REF!</v>
      </c>
    </row>
    <row r="2228" spans="8:11">
      <c r="H2228" s="61"/>
      <c r="I2228" s="60" t="e">
        <f t="shared" si="130"/>
        <v>#REF!</v>
      </c>
      <c r="J2228" s="60" t="e">
        <f>#REF!</f>
        <v>#REF!</v>
      </c>
      <c r="K2228" s="53" t="e">
        <f>IF(OR(#REF!="管理者",#REF!="サービス管理責任者"),0,#REF!)</f>
        <v>#REF!</v>
      </c>
    </row>
    <row r="2229" spans="8:11">
      <c r="H2229" s="61"/>
      <c r="I2229" s="60" t="e">
        <f t="shared" si="130"/>
        <v>#REF!</v>
      </c>
      <c r="J2229" s="60" t="e">
        <f>#REF!</f>
        <v>#REF!</v>
      </c>
      <c r="K2229" s="53" t="e">
        <f>IF(OR(#REF!="管理者",#REF!="サービス管理責任者"),0,#REF!)</f>
        <v>#REF!</v>
      </c>
    </row>
    <row r="2230" spans="8:11">
      <c r="H2230" s="61"/>
      <c r="I2230" s="60" t="e">
        <f t="shared" si="130"/>
        <v>#REF!</v>
      </c>
      <c r="J2230" s="60" t="e">
        <f>#REF!</f>
        <v>#REF!</v>
      </c>
      <c r="K2230" s="53" t="e">
        <f>IF(OR(#REF!="管理者",#REF!="サービス管理責任者"),0,#REF!)</f>
        <v>#REF!</v>
      </c>
    </row>
    <row r="2231" spans="8:11">
      <c r="H2231" s="61"/>
      <c r="I2231" s="60" t="e">
        <f t="shared" si="130"/>
        <v>#REF!</v>
      </c>
      <c r="J2231" s="60" t="e">
        <f>#REF!</f>
        <v>#REF!</v>
      </c>
      <c r="K2231" s="53" t="e">
        <f>IF(OR(#REF!="管理者",#REF!="サービス管理責任者"),0,#REF!)</f>
        <v>#REF!</v>
      </c>
    </row>
    <row r="2232" spans="8:11">
      <c r="H2232" s="61"/>
      <c r="I2232" s="60" t="e">
        <f t="shared" si="130"/>
        <v>#REF!</v>
      </c>
      <c r="J2232" s="60" t="e">
        <f>#REF!</f>
        <v>#REF!</v>
      </c>
      <c r="K2232" s="53" t="e">
        <f>IF(OR(#REF!="管理者",#REF!="サービス管理責任者"),0,#REF!)</f>
        <v>#REF!</v>
      </c>
    </row>
    <row r="2233" spans="8:11">
      <c r="H2233" s="61"/>
      <c r="I2233" s="60" t="e">
        <f t="shared" si="130"/>
        <v>#REF!</v>
      </c>
      <c r="J2233" s="60" t="e">
        <f>#REF!</f>
        <v>#REF!</v>
      </c>
      <c r="K2233" s="53" t="e">
        <f>IF(OR(#REF!="管理者",#REF!="サービス管理責任者"),0,#REF!)</f>
        <v>#REF!</v>
      </c>
    </row>
    <row r="2234" spans="8:11">
      <c r="H2234" s="61"/>
      <c r="I2234" s="60" t="e">
        <f t="shared" si="130"/>
        <v>#REF!</v>
      </c>
      <c r="J2234" s="60" t="e">
        <f>#REF!</f>
        <v>#REF!</v>
      </c>
      <c r="K2234" s="53" t="e">
        <f>IF(OR(#REF!="管理者",#REF!="サービス管理責任者"),0,#REF!)</f>
        <v>#REF!</v>
      </c>
    </row>
    <row r="2235" spans="8:11">
      <c r="H2235" s="61"/>
      <c r="I2235" s="60" t="e">
        <f t="shared" si="130"/>
        <v>#REF!</v>
      </c>
      <c r="J2235" s="60" t="e">
        <f>#REF!</f>
        <v>#REF!</v>
      </c>
      <c r="K2235" s="53" t="e">
        <f>IF(OR(#REF!="管理者",#REF!="サービス管理責任者"),0,#REF!)</f>
        <v>#REF!</v>
      </c>
    </row>
    <row r="2236" spans="8:11">
      <c r="H2236" s="61"/>
      <c r="I2236" s="60" t="e">
        <f t="shared" si="130"/>
        <v>#REF!</v>
      </c>
      <c r="J2236" s="60" t="e">
        <f>#REF!</f>
        <v>#REF!</v>
      </c>
      <c r="K2236" s="53" t="e">
        <f>IF(OR(#REF!="管理者",#REF!="サービス管理責任者"),0,#REF!)</f>
        <v>#REF!</v>
      </c>
    </row>
    <row r="2237" spans="8:11">
      <c r="H2237" s="61"/>
      <c r="I2237" s="60" t="e">
        <f t="shared" si="130"/>
        <v>#REF!</v>
      </c>
      <c r="J2237" s="60" t="e">
        <f>#REF!</f>
        <v>#REF!</v>
      </c>
      <c r="K2237" s="53" t="e">
        <f>IF(OR(#REF!="管理者",#REF!="サービス管理責任者"),0,#REF!)</f>
        <v>#REF!</v>
      </c>
    </row>
    <row r="2238" spans="8:11">
      <c r="H2238" s="61"/>
      <c r="I2238" s="60" t="e">
        <f t="shared" si="130"/>
        <v>#REF!</v>
      </c>
      <c r="J2238" s="60" t="e">
        <f>#REF!</f>
        <v>#REF!</v>
      </c>
      <c r="K2238" s="53" t="e">
        <f>IF(OR(#REF!="管理者",#REF!="サービス管理責任者"),0,#REF!)</f>
        <v>#REF!</v>
      </c>
    </row>
    <row r="2239" spans="8:11">
      <c r="H2239" s="61"/>
      <c r="I2239" s="60" t="e">
        <f t="shared" si="130"/>
        <v>#REF!</v>
      </c>
      <c r="J2239" s="60" t="e">
        <f>#REF!</f>
        <v>#REF!</v>
      </c>
      <c r="K2239" s="53" t="e">
        <f>IF(OR(#REF!="管理者",#REF!="サービス管理責任者"),0,#REF!)</f>
        <v>#REF!</v>
      </c>
    </row>
    <row r="2240" spans="8:11">
      <c r="H2240" s="61"/>
      <c r="I2240" s="60" t="e">
        <f t="shared" si="130"/>
        <v>#REF!</v>
      </c>
      <c r="J2240" s="60" t="e">
        <f>#REF!</f>
        <v>#REF!</v>
      </c>
      <c r="K2240" s="53" t="e">
        <f>IF(OR(#REF!="管理者",#REF!="サービス管理責任者"),0,#REF!)</f>
        <v>#REF!</v>
      </c>
    </row>
    <row r="2241" spans="8:11">
      <c r="H2241" s="61"/>
      <c r="I2241" s="60" t="e">
        <f t="shared" si="130"/>
        <v>#REF!</v>
      </c>
      <c r="J2241" s="60" t="e">
        <f>#REF!</f>
        <v>#REF!</v>
      </c>
      <c r="K2241" s="53" t="e">
        <f>IF(OR(#REF!="管理者",#REF!="サービス管理責任者"),0,#REF!)</f>
        <v>#REF!</v>
      </c>
    </row>
    <row r="2242" spans="8:11">
      <c r="H2242" s="61"/>
      <c r="I2242" s="60" t="e">
        <f t="shared" si="130"/>
        <v>#REF!</v>
      </c>
      <c r="J2242" s="60" t="e">
        <f>#REF!</f>
        <v>#REF!</v>
      </c>
      <c r="K2242" s="53" t="e">
        <f>IF(OR(#REF!="管理者",#REF!="サービス管理責任者"),0,#REF!)</f>
        <v>#REF!</v>
      </c>
    </row>
    <row r="2243" spans="8:11">
      <c r="H2243" s="61"/>
      <c r="I2243" s="60" t="e">
        <f t="shared" si="130"/>
        <v>#REF!</v>
      </c>
      <c r="J2243" s="60" t="e">
        <f>#REF!</f>
        <v>#REF!</v>
      </c>
      <c r="K2243" s="53" t="e">
        <f>IF(OR(#REF!="管理者",#REF!="サービス管理責任者"),0,#REF!)</f>
        <v>#REF!</v>
      </c>
    </row>
    <row r="2244" spans="8:11">
      <c r="H2244" s="61"/>
      <c r="I2244" s="60" t="e">
        <f t="shared" si="130"/>
        <v>#REF!</v>
      </c>
      <c r="J2244" s="60" t="e">
        <f>#REF!</f>
        <v>#REF!</v>
      </c>
      <c r="K2244" s="53" t="e">
        <f>IF(OR(#REF!="管理者",#REF!="サービス管理責任者"),0,#REF!)</f>
        <v>#REF!</v>
      </c>
    </row>
    <row r="2245" spans="8:11">
      <c r="H2245" s="61"/>
      <c r="I2245" s="60" t="e">
        <f t="shared" ref="I2245:I2308" si="131">IF(J2245=0,I2244,I2244+1)</f>
        <v>#REF!</v>
      </c>
      <c r="J2245" s="60" t="e">
        <f>#REF!</f>
        <v>#REF!</v>
      </c>
      <c r="K2245" s="53" t="e">
        <f>IF(OR(#REF!="管理者",#REF!="サービス管理責任者"),0,#REF!)</f>
        <v>#REF!</v>
      </c>
    </row>
    <row r="2246" spans="8:11">
      <c r="H2246" s="61"/>
      <c r="I2246" s="60" t="e">
        <f t="shared" si="131"/>
        <v>#REF!</v>
      </c>
      <c r="J2246" s="60" t="e">
        <f>#REF!</f>
        <v>#REF!</v>
      </c>
      <c r="K2246" s="53" t="e">
        <f>IF(OR(#REF!="管理者",#REF!="サービス管理責任者"),0,#REF!)</f>
        <v>#REF!</v>
      </c>
    </row>
    <row r="2247" spans="8:11">
      <c r="H2247" s="61"/>
      <c r="I2247" s="60" t="e">
        <f t="shared" si="131"/>
        <v>#REF!</v>
      </c>
      <c r="J2247" s="60" t="e">
        <f>#REF!</f>
        <v>#REF!</v>
      </c>
      <c r="K2247" s="53" t="e">
        <f>IF(OR(#REF!="管理者",#REF!="サービス管理責任者"),0,#REF!)</f>
        <v>#REF!</v>
      </c>
    </row>
    <row r="2248" spans="8:11">
      <c r="H2248" s="61"/>
      <c r="I2248" s="60" t="e">
        <f t="shared" si="131"/>
        <v>#REF!</v>
      </c>
      <c r="J2248" s="60" t="e">
        <f>#REF!</f>
        <v>#REF!</v>
      </c>
      <c r="K2248" s="53" t="e">
        <f>IF(OR(#REF!="管理者",#REF!="サービス管理責任者"),0,#REF!)</f>
        <v>#REF!</v>
      </c>
    </row>
    <row r="2249" spans="8:11">
      <c r="H2249" s="61"/>
      <c r="I2249" s="60" t="e">
        <f t="shared" si="131"/>
        <v>#REF!</v>
      </c>
      <c r="J2249" s="60" t="e">
        <f>#REF!</f>
        <v>#REF!</v>
      </c>
      <c r="K2249" s="53" t="e">
        <f>IF(OR(#REF!="管理者",#REF!="サービス管理責任者"),0,#REF!)</f>
        <v>#REF!</v>
      </c>
    </row>
    <row r="2250" spans="8:11">
      <c r="H2250" s="61"/>
      <c r="I2250" s="60" t="e">
        <f t="shared" si="131"/>
        <v>#REF!</v>
      </c>
      <c r="J2250" s="60" t="e">
        <f>#REF!</f>
        <v>#REF!</v>
      </c>
      <c r="K2250" s="53" t="e">
        <f>IF(OR(#REF!="管理者",#REF!="サービス管理責任者"),0,#REF!)</f>
        <v>#REF!</v>
      </c>
    </row>
    <row r="2251" spans="8:11">
      <c r="H2251" s="61"/>
      <c r="I2251" s="60" t="e">
        <f t="shared" si="131"/>
        <v>#REF!</v>
      </c>
      <c r="J2251" s="60" t="e">
        <f>#REF!</f>
        <v>#REF!</v>
      </c>
      <c r="K2251" s="53" t="e">
        <f>IF(OR(#REF!="管理者",#REF!="サービス管理責任者"),0,#REF!)</f>
        <v>#REF!</v>
      </c>
    </row>
    <row r="2252" spans="8:11">
      <c r="H2252" s="61"/>
      <c r="I2252" s="60" t="e">
        <f t="shared" si="131"/>
        <v>#REF!</v>
      </c>
      <c r="J2252" s="60" t="e">
        <f>#REF!</f>
        <v>#REF!</v>
      </c>
      <c r="K2252" s="53" t="e">
        <f>IF(OR(#REF!="管理者",#REF!="サービス管理責任者"),0,#REF!)</f>
        <v>#REF!</v>
      </c>
    </row>
    <row r="2253" spans="8:11">
      <c r="H2253" s="61"/>
      <c r="I2253" s="60" t="e">
        <f t="shared" si="131"/>
        <v>#REF!</v>
      </c>
      <c r="J2253" s="60" t="e">
        <f>#REF!</f>
        <v>#REF!</v>
      </c>
      <c r="K2253" s="53" t="e">
        <f>IF(OR(#REF!="管理者",#REF!="サービス管理責任者"),0,#REF!)</f>
        <v>#REF!</v>
      </c>
    </row>
    <row r="2254" spans="8:11">
      <c r="H2254" s="61"/>
      <c r="I2254" s="60" t="e">
        <f t="shared" si="131"/>
        <v>#REF!</v>
      </c>
      <c r="J2254" s="60" t="e">
        <f>#REF!</f>
        <v>#REF!</v>
      </c>
      <c r="K2254" s="53" t="e">
        <f>IF(OR(#REF!="管理者",#REF!="サービス管理責任者"),0,#REF!)</f>
        <v>#REF!</v>
      </c>
    </row>
    <row r="2255" spans="8:11">
      <c r="H2255" s="61"/>
      <c r="I2255" s="60" t="e">
        <f t="shared" si="131"/>
        <v>#REF!</v>
      </c>
      <c r="J2255" s="60" t="e">
        <f>#REF!</f>
        <v>#REF!</v>
      </c>
      <c r="K2255" s="53" t="e">
        <f>IF(OR(#REF!="管理者",#REF!="サービス管理責任者"),0,#REF!)</f>
        <v>#REF!</v>
      </c>
    </row>
    <row r="2256" spans="8:11">
      <c r="H2256" s="61"/>
      <c r="I2256" s="60" t="e">
        <f t="shared" si="131"/>
        <v>#REF!</v>
      </c>
      <c r="J2256" s="60" t="e">
        <f>#REF!</f>
        <v>#REF!</v>
      </c>
      <c r="K2256" s="53" t="e">
        <f>IF(OR(#REF!="管理者",#REF!="サービス管理責任者"),0,#REF!)</f>
        <v>#REF!</v>
      </c>
    </row>
    <row r="2257" spans="8:11">
      <c r="H2257" s="61"/>
      <c r="I2257" s="60" t="e">
        <f t="shared" si="131"/>
        <v>#REF!</v>
      </c>
      <c r="J2257" s="60" t="e">
        <f>#REF!</f>
        <v>#REF!</v>
      </c>
      <c r="K2257" s="53" t="e">
        <f>IF(OR(#REF!="管理者",#REF!="サービス管理責任者"),0,#REF!)</f>
        <v>#REF!</v>
      </c>
    </row>
    <row r="2258" spans="8:11">
      <c r="H2258" s="61"/>
      <c r="I2258" s="60" t="e">
        <f t="shared" si="131"/>
        <v>#REF!</v>
      </c>
      <c r="J2258" s="60" t="e">
        <f>#REF!</f>
        <v>#REF!</v>
      </c>
      <c r="K2258" s="53" t="e">
        <f>IF(OR(#REF!="管理者",#REF!="サービス管理責任者"),0,#REF!)</f>
        <v>#REF!</v>
      </c>
    </row>
    <row r="2259" spans="8:11">
      <c r="H2259" s="61"/>
      <c r="I2259" s="60" t="e">
        <f t="shared" si="131"/>
        <v>#REF!</v>
      </c>
      <c r="J2259" s="60" t="e">
        <f>#REF!</f>
        <v>#REF!</v>
      </c>
      <c r="K2259" s="53" t="e">
        <f>IF(OR(#REF!="管理者",#REF!="サービス管理責任者"),0,#REF!)</f>
        <v>#REF!</v>
      </c>
    </row>
    <row r="2260" spans="8:11">
      <c r="H2260" s="61"/>
      <c r="I2260" s="60" t="e">
        <f t="shared" si="131"/>
        <v>#REF!</v>
      </c>
      <c r="J2260" s="60" t="e">
        <f>#REF!</f>
        <v>#REF!</v>
      </c>
      <c r="K2260" s="53" t="e">
        <f>IF(OR(#REF!="管理者",#REF!="サービス管理責任者"),0,#REF!)</f>
        <v>#REF!</v>
      </c>
    </row>
    <row r="2261" spans="8:11">
      <c r="H2261" s="61"/>
      <c r="I2261" s="60" t="e">
        <f t="shared" si="131"/>
        <v>#REF!</v>
      </c>
      <c r="J2261" s="60" t="e">
        <f>#REF!</f>
        <v>#REF!</v>
      </c>
      <c r="K2261" s="53" t="e">
        <f>IF(OR(#REF!="管理者",#REF!="サービス管理責任者"),0,#REF!)</f>
        <v>#REF!</v>
      </c>
    </row>
    <row r="2262" spans="8:11">
      <c r="H2262" s="61"/>
      <c r="I2262" s="60" t="e">
        <f t="shared" si="131"/>
        <v>#REF!</v>
      </c>
      <c r="J2262" s="60" t="e">
        <f>#REF!</f>
        <v>#REF!</v>
      </c>
      <c r="K2262" s="53" t="e">
        <f>IF(OR(#REF!="管理者",#REF!="サービス管理責任者"),0,#REF!)</f>
        <v>#REF!</v>
      </c>
    </row>
    <row r="2263" spans="8:11">
      <c r="H2263" s="61"/>
      <c r="I2263" s="60" t="e">
        <f t="shared" si="131"/>
        <v>#REF!</v>
      </c>
      <c r="J2263" s="60" t="e">
        <f>#REF!</f>
        <v>#REF!</v>
      </c>
      <c r="K2263" s="53" t="e">
        <f>IF(OR(#REF!="管理者",#REF!="サービス管理責任者"),0,#REF!)</f>
        <v>#REF!</v>
      </c>
    </row>
    <row r="2264" spans="8:11">
      <c r="H2264" s="61"/>
      <c r="I2264" s="60" t="e">
        <f t="shared" si="131"/>
        <v>#REF!</v>
      </c>
      <c r="J2264" s="60" t="e">
        <f>#REF!</f>
        <v>#REF!</v>
      </c>
      <c r="K2264" s="53" t="e">
        <f>IF(OR(#REF!="管理者",#REF!="サービス管理責任者"),0,#REF!)</f>
        <v>#REF!</v>
      </c>
    </row>
    <row r="2265" spans="8:11">
      <c r="H2265" s="61"/>
      <c r="I2265" s="60" t="e">
        <f t="shared" si="131"/>
        <v>#REF!</v>
      </c>
      <c r="J2265" s="60" t="e">
        <f>#REF!</f>
        <v>#REF!</v>
      </c>
      <c r="K2265" s="53" t="e">
        <f>IF(OR(#REF!="管理者",#REF!="サービス管理責任者"),0,#REF!)</f>
        <v>#REF!</v>
      </c>
    </row>
    <row r="2266" spans="8:11">
      <c r="H2266" s="61"/>
      <c r="I2266" s="60" t="e">
        <f t="shared" si="131"/>
        <v>#REF!</v>
      </c>
      <c r="J2266" s="60" t="e">
        <f>#REF!</f>
        <v>#REF!</v>
      </c>
      <c r="K2266" s="53" t="e">
        <f>IF(OR(#REF!="管理者",#REF!="サービス管理責任者"),0,#REF!)</f>
        <v>#REF!</v>
      </c>
    </row>
    <row r="2267" spans="8:11">
      <c r="H2267" s="61"/>
      <c r="I2267" s="60" t="e">
        <f t="shared" si="131"/>
        <v>#REF!</v>
      </c>
      <c r="J2267" s="60" t="e">
        <f>#REF!</f>
        <v>#REF!</v>
      </c>
      <c r="K2267" s="53" t="e">
        <f>IF(OR(#REF!="管理者",#REF!="サービス管理責任者"),0,#REF!)</f>
        <v>#REF!</v>
      </c>
    </row>
    <row r="2268" spans="8:11">
      <c r="H2268" s="61"/>
      <c r="I2268" s="60" t="e">
        <f t="shared" si="131"/>
        <v>#REF!</v>
      </c>
      <c r="J2268" s="60" t="e">
        <f>#REF!</f>
        <v>#REF!</v>
      </c>
      <c r="K2268" s="53" t="e">
        <f>IF(OR(#REF!="管理者",#REF!="サービス管理責任者"),0,#REF!)</f>
        <v>#REF!</v>
      </c>
    </row>
    <row r="2269" spans="8:11">
      <c r="H2269" s="61"/>
      <c r="I2269" s="60" t="e">
        <f t="shared" si="131"/>
        <v>#REF!</v>
      </c>
      <c r="J2269" s="60" t="e">
        <f>#REF!</f>
        <v>#REF!</v>
      </c>
      <c r="K2269" s="53" t="e">
        <f>IF(OR(#REF!="管理者",#REF!="サービス管理責任者"),0,#REF!)</f>
        <v>#REF!</v>
      </c>
    </row>
    <row r="2270" spans="8:11">
      <c r="H2270" s="61"/>
      <c r="I2270" s="60" t="e">
        <f t="shared" si="131"/>
        <v>#REF!</v>
      </c>
      <c r="J2270" s="60" t="e">
        <f>#REF!</f>
        <v>#REF!</v>
      </c>
      <c r="K2270" s="53" t="e">
        <f>IF(OR(#REF!="管理者",#REF!="サービス管理責任者"),0,#REF!)</f>
        <v>#REF!</v>
      </c>
    </row>
    <row r="2271" spans="8:11">
      <c r="H2271" s="61"/>
      <c r="I2271" s="60" t="e">
        <f t="shared" si="131"/>
        <v>#REF!</v>
      </c>
      <c r="J2271" s="60" t="e">
        <f>#REF!</f>
        <v>#REF!</v>
      </c>
      <c r="K2271" s="53" t="e">
        <f>IF(OR(#REF!="管理者",#REF!="サービス管理責任者"),0,#REF!)</f>
        <v>#REF!</v>
      </c>
    </row>
    <row r="2272" spans="8:11">
      <c r="H2272" s="61"/>
      <c r="I2272" s="60" t="e">
        <f t="shared" si="131"/>
        <v>#REF!</v>
      </c>
      <c r="J2272" s="60" t="e">
        <f>#REF!</f>
        <v>#REF!</v>
      </c>
      <c r="K2272" s="53" t="e">
        <f>IF(OR(#REF!="管理者",#REF!="サービス管理責任者"),0,#REF!)</f>
        <v>#REF!</v>
      </c>
    </row>
    <row r="2273" spans="8:11">
      <c r="H2273" s="61"/>
      <c r="I2273" s="60" t="e">
        <f t="shared" si="131"/>
        <v>#REF!</v>
      </c>
      <c r="J2273" s="60" t="e">
        <f>#REF!</f>
        <v>#REF!</v>
      </c>
      <c r="K2273" s="53" t="e">
        <f>IF(OR(#REF!="管理者",#REF!="サービス管理責任者"),0,#REF!)</f>
        <v>#REF!</v>
      </c>
    </row>
    <row r="2274" spans="8:11">
      <c r="H2274" s="61"/>
      <c r="I2274" s="60" t="e">
        <f t="shared" si="131"/>
        <v>#REF!</v>
      </c>
      <c r="J2274" s="60" t="e">
        <f>#REF!</f>
        <v>#REF!</v>
      </c>
      <c r="K2274" s="53" t="e">
        <f>IF(OR(#REF!="管理者",#REF!="サービス管理責任者"),0,#REF!)</f>
        <v>#REF!</v>
      </c>
    </row>
    <row r="2275" spans="8:11">
      <c r="H2275" s="61"/>
      <c r="I2275" s="60" t="e">
        <f t="shared" si="131"/>
        <v>#REF!</v>
      </c>
      <c r="J2275" s="60" t="e">
        <f>#REF!</f>
        <v>#REF!</v>
      </c>
      <c r="K2275" s="53" t="e">
        <f>IF(OR(#REF!="管理者",#REF!="サービス管理責任者"),0,#REF!)</f>
        <v>#REF!</v>
      </c>
    </row>
    <row r="2276" spans="8:11">
      <c r="H2276" s="61"/>
      <c r="I2276" s="60" t="e">
        <f t="shared" si="131"/>
        <v>#REF!</v>
      </c>
      <c r="J2276" s="60" t="e">
        <f>#REF!</f>
        <v>#REF!</v>
      </c>
      <c r="K2276" s="53" t="e">
        <f>IF(OR(#REF!="管理者",#REF!="サービス管理責任者"),0,#REF!)</f>
        <v>#REF!</v>
      </c>
    </row>
    <row r="2277" spans="8:11">
      <c r="H2277" s="61"/>
      <c r="I2277" s="60" t="e">
        <f t="shared" si="131"/>
        <v>#REF!</v>
      </c>
      <c r="J2277" s="60" t="e">
        <f>#REF!</f>
        <v>#REF!</v>
      </c>
      <c r="K2277" s="53" t="e">
        <f>IF(OR(#REF!="管理者",#REF!="サービス管理責任者"),0,#REF!)</f>
        <v>#REF!</v>
      </c>
    </row>
    <row r="2278" spans="8:11">
      <c r="H2278" s="61"/>
      <c r="I2278" s="60" t="e">
        <f t="shared" si="131"/>
        <v>#REF!</v>
      </c>
      <c r="J2278" s="60" t="e">
        <f>#REF!</f>
        <v>#REF!</v>
      </c>
      <c r="K2278" s="53" t="e">
        <f>IF(OR(#REF!="管理者",#REF!="サービス管理責任者"),0,#REF!)</f>
        <v>#REF!</v>
      </c>
    </row>
    <row r="2279" spans="8:11">
      <c r="H2279" s="61"/>
      <c r="I2279" s="60" t="e">
        <f t="shared" si="131"/>
        <v>#REF!</v>
      </c>
      <c r="J2279" s="60" t="e">
        <f>#REF!</f>
        <v>#REF!</v>
      </c>
      <c r="K2279" s="53" t="e">
        <f>IF(OR(#REF!="管理者",#REF!="サービス管理責任者"),0,#REF!)</f>
        <v>#REF!</v>
      </c>
    </row>
    <row r="2280" spans="8:11">
      <c r="H2280" s="61"/>
      <c r="I2280" s="60" t="e">
        <f t="shared" si="131"/>
        <v>#REF!</v>
      </c>
      <c r="J2280" s="60" t="e">
        <f>#REF!</f>
        <v>#REF!</v>
      </c>
      <c r="K2280" s="53" t="e">
        <f>IF(OR(#REF!="管理者",#REF!="サービス管理責任者"),0,#REF!)</f>
        <v>#REF!</v>
      </c>
    </row>
    <row r="2281" spans="8:11">
      <c r="H2281" s="61"/>
      <c r="I2281" s="60" t="e">
        <f t="shared" si="131"/>
        <v>#REF!</v>
      </c>
      <c r="J2281" s="60" t="e">
        <f>#REF!</f>
        <v>#REF!</v>
      </c>
      <c r="K2281" s="53" t="e">
        <f>IF(OR(#REF!="管理者",#REF!="サービス管理責任者"),0,#REF!)</f>
        <v>#REF!</v>
      </c>
    </row>
    <row r="2282" spans="8:11">
      <c r="H2282" s="61"/>
      <c r="I2282" s="60" t="e">
        <f t="shared" si="131"/>
        <v>#REF!</v>
      </c>
      <c r="J2282" s="60" t="e">
        <f>#REF!</f>
        <v>#REF!</v>
      </c>
      <c r="K2282" s="53" t="e">
        <f>IF(OR(#REF!="管理者",#REF!="サービス管理責任者"),0,#REF!)</f>
        <v>#REF!</v>
      </c>
    </row>
    <row r="2283" spans="8:11">
      <c r="H2283" s="61"/>
      <c r="I2283" s="60" t="e">
        <f t="shared" si="131"/>
        <v>#REF!</v>
      </c>
      <c r="J2283" s="60" t="e">
        <f>#REF!</f>
        <v>#REF!</v>
      </c>
      <c r="K2283" s="53" t="e">
        <f>IF(OR(#REF!="管理者",#REF!="サービス管理責任者"),0,#REF!)</f>
        <v>#REF!</v>
      </c>
    </row>
    <row r="2284" spans="8:11">
      <c r="H2284" s="61"/>
      <c r="I2284" s="60" t="e">
        <f t="shared" si="131"/>
        <v>#REF!</v>
      </c>
      <c r="J2284" s="60" t="e">
        <f>#REF!</f>
        <v>#REF!</v>
      </c>
      <c r="K2284" s="53" t="e">
        <f>IF(OR(#REF!="管理者",#REF!="サービス管理責任者"),0,#REF!)</f>
        <v>#REF!</v>
      </c>
    </row>
    <row r="2285" spans="8:11">
      <c r="H2285" s="61"/>
      <c r="I2285" s="60" t="e">
        <f t="shared" si="131"/>
        <v>#REF!</v>
      </c>
      <c r="J2285" s="60" t="e">
        <f>#REF!</f>
        <v>#REF!</v>
      </c>
      <c r="K2285" s="53" t="e">
        <f>IF(OR(#REF!="管理者",#REF!="サービス管理責任者"),0,#REF!)</f>
        <v>#REF!</v>
      </c>
    </row>
    <row r="2286" spans="8:11">
      <c r="H2286" s="61"/>
      <c r="I2286" s="60" t="e">
        <f t="shared" si="131"/>
        <v>#REF!</v>
      </c>
      <c r="J2286" s="60" t="e">
        <f>#REF!</f>
        <v>#REF!</v>
      </c>
      <c r="K2286" s="53" t="e">
        <f>IF(OR(#REF!="管理者",#REF!="サービス管理責任者"),0,#REF!)</f>
        <v>#REF!</v>
      </c>
    </row>
    <row r="2287" spans="8:11">
      <c r="H2287" s="61"/>
      <c r="I2287" s="60" t="e">
        <f t="shared" si="131"/>
        <v>#REF!</v>
      </c>
      <c r="J2287" s="60" t="e">
        <f>#REF!</f>
        <v>#REF!</v>
      </c>
      <c r="K2287" s="53" t="e">
        <f>IF(OR(#REF!="管理者",#REF!="サービス管理責任者"),0,#REF!)</f>
        <v>#REF!</v>
      </c>
    </row>
    <row r="2288" spans="8:11">
      <c r="H2288" s="61"/>
      <c r="I2288" s="60" t="e">
        <f t="shared" si="131"/>
        <v>#REF!</v>
      </c>
      <c r="J2288" s="60" t="e">
        <f>#REF!</f>
        <v>#REF!</v>
      </c>
      <c r="K2288" s="53" t="e">
        <f>IF(OR(#REF!="管理者",#REF!="サービス管理責任者"),0,#REF!)</f>
        <v>#REF!</v>
      </c>
    </row>
    <row r="2289" spans="8:11">
      <c r="H2289" s="61"/>
      <c r="I2289" s="60" t="e">
        <f t="shared" si="131"/>
        <v>#REF!</v>
      </c>
      <c r="J2289" s="60" t="e">
        <f>#REF!</f>
        <v>#REF!</v>
      </c>
      <c r="K2289" s="53" t="e">
        <f>IF(OR(#REF!="管理者",#REF!="サービス管理責任者"),0,#REF!)</f>
        <v>#REF!</v>
      </c>
    </row>
    <row r="2290" spans="8:11">
      <c r="H2290" s="61"/>
      <c r="I2290" s="60" t="e">
        <f t="shared" si="131"/>
        <v>#REF!</v>
      </c>
      <c r="J2290" s="60" t="e">
        <f>#REF!</f>
        <v>#REF!</v>
      </c>
      <c r="K2290" s="53" t="e">
        <f>IF(OR(#REF!="管理者",#REF!="サービス管理責任者"),0,#REF!)</f>
        <v>#REF!</v>
      </c>
    </row>
    <row r="2291" spans="8:11">
      <c r="H2291" s="61"/>
      <c r="I2291" s="60" t="e">
        <f t="shared" si="131"/>
        <v>#REF!</v>
      </c>
      <c r="J2291" s="60" t="e">
        <f>#REF!</f>
        <v>#REF!</v>
      </c>
      <c r="K2291" s="53" t="e">
        <f>IF(OR(#REF!="管理者",#REF!="サービス管理責任者"),0,#REF!)</f>
        <v>#REF!</v>
      </c>
    </row>
    <row r="2292" spans="8:11">
      <c r="H2292" s="61"/>
      <c r="I2292" s="60" t="e">
        <f t="shared" si="131"/>
        <v>#REF!</v>
      </c>
      <c r="J2292" s="60" t="e">
        <f>#REF!</f>
        <v>#REF!</v>
      </c>
      <c r="K2292" s="53" t="e">
        <f>IF(OR(#REF!="管理者",#REF!="サービス管理責任者"),0,#REF!)</f>
        <v>#REF!</v>
      </c>
    </row>
    <row r="2293" spans="8:11">
      <c r="H2293" s="61"/>
      <c r="I2293" s="60" t="e">
        <f t="shared" si="131"/>
        <v>#REF!</v>
      </c>
      <c r="J2293" s="60" t="e">
        <f>#REF!</f>
        <v>#REF!</v>
      </c>
      <c r="K2293" s="53" t="e">
        <f>IF(OR(#REF!="管理者",#REF!="サービス管理責任者"),0,#REF!)</f>
        <v>#REF!</v>
      </c>
    </row>
    <row r="2294" spans="8:11">
      <c r="H2294" s="61"/>
      <c r="I2294" s="60" t="e">
        <f t="shared" si="131"/>
        <v>#REF!</v>
      </c>
      <c r="J2294" s="60" t="e">
        <f>#REF!</f>
        <v>#REF!</v>
      </c>
      <c r="K2294" s="53" t="e">
        <f>IF(OR(#REF!="管理者",#REF!="サービス管理責任者"),0,#REF!)</f>
        <v>#REF!</v>
      </c>
    </row>
    <row r="2295" spans="8:11">
      <c r="H2295" s="61"/>
      <c r="I2295" s="60" t="e">
        <f t="shared" si="131"/>
        <v>#REF!</v>
      </c>
      <c r="J2295" s="60" t="e">
        <f>#REF!</f>
        <v>#REF!</v>
      </c>
      <c r="K2295" s="53" t="e">
        <f>IF(OR(#REF!="管理者",#REF!="サービス管理責任者"),0,#REF!)</f>
        <v>#REF!</v>
      </c>
    </row>
    <row r="2296" spans="8:11">
      <c r="H2296" s="61"/>
      <c r="I2296" s="60" t="e">
        <f t="shared" si="131"/>
        <v>#REF!</v>
      </c>
      <c r="J2296" s="60" t="e">
        <f>#REF!</f>
        <v>#REF!</v>
      </c>
      <c r="K2296" s="53" t="e">
        <f>IF(OR(#REF!="管理者",#REF!="サービス管理責任者"),0,#REF!)</f>
        <v>#REF!</v>
      </c>
    </row>
    <row r="2297" spans="8:11">
      <c r="H2297" s="61"/>
      <c r="I2297" s="60" t="e">
        <f t="shared" si="131"/>
        <v>#REF!</v>
      </c>
      <c r="J2297" s="60" t="e">
        <f>#REF!</f>
        <v>#REF!</v>
      </c>
      <c r="K2297" s="53" t="e">
        <f>IF(OR(#REF!="管理者",#REF!="サービス管理責任者"),0,#REF!)</f>
        <v>#REF!</v>
      </c>
    </row>
    <row r="2298" spans="8:11">
      <c r="H2298" s="61"/>
      <c r="I2298" s="60" t="e">
        <f t="shared" si="131"/>
        <v>#REF!</v>
      </c>
      <c r="J2298" s="60" t="e">
        <f>#REF!</f>
        <v>#REF!</v>
      </c>
      <c r="K2298" s="53" t="e">
        <f>IF(OR(#REF!="管理者",#REF!="サービス管理責任者"),0,#REF!)</f>
        <v>#REF!</v>
      </c>
    </row>
    <row r="2299" spans="8:11">
      <c r="H2299" s="61"/>
      <c r="I2299" s="60" t="e">
        <f t="shared" si="131"/>
        <v>#REF!</v>
      </c>
      <c r="J2299" s="60" t="e">
        <f>#REF!</f>
        <v>#REF!</v>
      </c>
      <c r="K2299" s="53" t="e">
        <f>IF(OR(#REF!="管理者",#REF!="サービス管理責任者"),0,#REF!)</f>
        <v>#REF!</v>
      </c>
    </row>
    <row r="2300" spans="8:11">
      <c r="H2300" s="61"/>
      <c r="I2300" s="60" t="e">
        <f t="shared" si="131"/>
        <v>#REF!</v>
      </c>
      <c r="J2300" s="60" t="e">
        <f>#REF!</f>
        <v>#REF!</v>
      </c>
      <c r="K2300" s="53" t="e">
        <f>IF(OR(#REF!="管理者",#REF!="サービス管理責任者"),0,#REF!)</f>
        <v>#REF!</v>
      </c>
    </row>
    <row r="2301" spans="8:11">
      <c r="H2301" s="61"/>
      <c r="I2301" s="60" t="e">
        <f t="shared" si="131"/>
        <v>#REF!</v>
      </c>
      <c r="J2301" s="60" t="e">
        <f>#REF!</f>
        <v>#REF!</v>
      </c>
      <c r="K2301" s="53" t="e">
        <f>IF(OR(#REF!="管理者",#REF!="サービス管理責任者"),0,#REF!)</f>
        <v>#REF!</v>
      </c>
    </row>
    <row r="2302" spans="8:11">
      <c r="H2302" s="61"/>
      <c r="I2302" s="60" t="e">
        <f t="shared" si="131"/>
        <v>#REF!</v>
      </c>
      <c r="J2302" s="60" t="e">
        <f>#REF!</f>
        <v>#REF!</v>
      </c>
      <c r="K2302" s="53" t="e">
        <f>IF(OR(#REF!="管理者",#REF!="サービス管理責任者"),0,#REF!)</f>
        <v>#REF!</v>
      </c>
    </row>
    <row r="2303" spans="8:11">
      <c r="H2303" s="61"/>
      <c r="I2303" s="60" t="e">
        <f t="shared" si="131"/>
        <v>#REF!</v>
      </c>
      <c r="J2303" s="60" t="e">
        <f>#REF!</f>
        <v>#REF!</v>
      </c>
      <c r="K2303" s="53" t="e">
        <f>IF(OR(#REF!="管理者",#REF!="サービス管理責任者"),0,#REF!)</f>
        <v>#REF!</v>
      </c>
    </row>
    <row r="2304" spans="8:11">
      <c r="H2304" s="61"/>
      <c r="I2304" s="60" t="e">
        <f t="shared" si="131"/>
        <v>#REF!</v>
      </c>
      <c r="J2304" s="60" t="e">
        <f>#REF!</f>
        <v>#REF!</v>
      </c>
      <c r="K2304" s="53" t="e">
        <f>IF(OR(#REF!="管理者",#REF!="サービス管理責任者"),0,#REF!)</f>
        <v>#REF!</v>
      </c>
    </row>
    <row r="2305" spans="8:11">
      <c r="H2305" s="61"/>
      <c r="I2305" s="60" t="e">
        <f t="shared" si="131"/>
        <v>#REF!</v>
      </c>
      <c r="J2305" s="60" t="e">
        <f>#REF!</f>
        <v>#REF!</v>
      </c>
      <c r="K2305" s="53" t="e">
        <f>IF(OR(#REF!="管理者",#REF!="サービス管理責任者"),0,#REF!)</f>
        <v>#REF!</v>
      </c>
    </row>
    <row r="2306" spans="8:11">
      <c r="H2306" s="61"/>
      <c r="I2306" s="60" t="e">
        <f t="shared" si="131"/>
        <v>#REF!</v>
      </c>
      <c r="J2306" s="60" t="e">
        <f>#REF!</f>
        <v>#REF!</v>
      </c>
      <c r="K2306" s="53" t="e">
        <f>IF(OR(#REF!="管理者",#REF!="サービス管理責任者"),0,#REF!)</f>
        <v>#REF!</v>
      </c>
    </row>
    <row r="2307" spans="8:11">
      <c r="H2307" s="61"/>
      <c r="I2307" s="60" t="e">
        <f t="shared" si="131"/>
        <v>#REF!</v>
      </c>
      <c r="J2307" s="60" t="e">
        <f>#REF!</f>
        <v>#REF!</v>
      </c>
      <c r="K2307" s="53" t="e">
        <f>IF(OR(#REF!="管理者",#REF!="サービス管理責任者"),0,#REF!)</f>
        <v>#REF!</v>
      </c>
    </row>
    <row r="2308" spans="8:11">
      <c r="H2308" s="61"/>
      <c r="I2308" s="60" t="e">
        <f t="shared" si="131"/>
        <v>#REF!</v>
      </c>
      <c r="J2308" s="60" t="e">
        <f>#REF!</f>
        <v>#REF!</v>
      </c>
      <c r="K2308" s="53" t="e">
        <f>IF(OR(#REF!="管理者",#REF!="サービス管理責任者"),0,#REF!)</f>
        <v>#REF!</v>
      </c>
    </row>
    <row r="2309" spans="8:11">
      <c r="H2309" s="61"/>
      <c r="I2309" s="60" t="e">
        <f t="shared" ref="I2309:I2372" si="132">IF(J2309=0,I2308,I2308+1)</f>
        <v>#REF!</v>
      </c>
      <c r="J2309" s="60" t="e">
        <f>#REF!</f>
        <v>#REF!</v>
      </c>
      <c r="K2309" s="53" t="e">
        <f>IF(OR(#REF!="管理者",#REF!="サービス管理責任者"),0,#REF!)</f>
        <v>#REF!</v>
      </c>
    </row>
    <row r="2310" spans="8:11">
      <c r="H2310" s="61"/>
      <c r="I2310" s="60" t="e">
        <f t="shared" si="132"/>
        <v>#REF!</v>
      </c>
      <c r="J2310" s="60" t="e">
        <f>#REF!</f>
        <v>#REF!</v>
      </c>
      <c r="K2310" s="53" t="e">
        <f>IF(OR(#REF!="管理者",#REF!="サービス管理責任者"),0,#REF!)</f>
        <v>#REF!</v>
      </c>
    </row>
    <row r="2311" spans="8:11">
      <c r="H2311" s="61"/>
      <c r="I2311" s="60" t="e">
        <f t="shared" si="132"/>
        <v>#REF!</v>
      </c>
      <c r="J2311" s="60" t="e">
        <f>#REF!</f>
        <v>#REF!</v>
      </c>
      <c r="K2311" s="53" t="e">
        <f>IF(OR(#REF!="管理者",#REF!="サービス管理責任者"),0,#REF!)</f>
        <v>#REF!</v>
      </c>
    </row>
    <row r="2312" spans="8:11">
      <c r="H2312" s="61"/>
      <c r="I2312" s="60" t="e">
        <f t="shared" si="132"/>
        <v>#REF!</v>
      </c>
      <c r="J2312" s="60" t="e">
        <f>#REF!</f>
        <v>#REF!</v>
      </c>
      <c r="K2312" s="53" t="e">
        <f>IF(OR(#REF!="管理者",#REF!="サービス管理責任者"),0,#REF!)</f>
        <v>#REF!</v>
      </c>
    </row>
    <row r="2313" spans="8:11">
      <c r="H2313" s="61"/>
      <c r="I2313" s="60" t="e">
        <f t="shared" si="132"/>
        <v>#REF!</v>
      </c>
      <c r="J2313" s="60" t="e">
        <f>#REF!</f>
        <v>#REF!</v>
      </c>
      <c r="K2313" s="53" t="e">
        <f>IF(OR(#REF!="管理者",#REF!="サービス管理責任者"),0,#REF!)</f>
        <v>#REF!</v>
      </c>
    </row>
    <row r="2314" spans="8:11">
      <c r="H2314" s="61"/>
      <c r="I2314" s="60" t="e">
        <f t="shared" si="132"/>
        <v>#REF!</v>
      </c>
      <c r="J2314" s="60" t="e">
        <f>#REF!</f>
        <v>#REF!</v>
      </c>
      <c r="K2314" s="53" t="e">
        <f>IF(OR(#REF!="管理者",#REF!="サービス管理責任者"),0,#REF!)</f>
        <v>#REF!</v>
      </c>
    </row>
    <row r="2315" spans="8:11">
      <c r="H2315" s="61"/>
      <c r="I2315" s="60" t="e">
        <f t="shared" si="132"/>
        <v>#REF!</v>
      </c>
      <c r="J2315" s="60" t="e">
        <f>#REF!</f>
        <v>#REF!</v>
      </c>
      <c r="K2315" s="53" t="e">
        <f>IF(OR(#REF!="管理者",#REF!="サービス管理責任者"),0,#REF!)</f>
        <v>#REF!</v>
      </c>
    </row>
    <row r="2316" spans="8:11">
      <c r="H2316" s="61"/>
      <c r="I2316" s="60" t="e">
        <f t="shared" si="132"/>
        <v>#REF!</v>
      </c>
      <c r="J2316" s="60" t="e">
        <f>#REF!</f>
        <v>#REF!</v>
      </c>
      <c r="K2316" s="53" t="e">
        <f>IF(OR(#REF!="管理者",#REF!="サービス管理責任者"),0,#REF!)</f>
        <v>#REF!</v>
      </c>
    </row>
    <row r="2317" spans="8:11">
      <c r="H2317" s="61"/>
      <c r="I2317" s="60" t="e">
        <f t="shared" si="132"/>
        <v>#REF!</v>
      </c>
      <c r="J2317" s="60" t="e">
        <f>#REF!</f>
        <v>#REF!</v>
      </c>
      <c r="K2317" s="53" t="e">
        <f>IF(OR(#REF!="管理者",#REF!="サービス管理責任者"),0,#REF!)</f>
        <v>#REF!</v>
      </c>
    </row>
    <row r="2318" spans="8:11">
      <c r="H2318" s="61"/>
      <c r="I2318" s="60" t="e">
        <f t="shared" si="132"/>
        <v>#REF!</v>
      </c>
      <c r="J2318" s="60" t="e">
        <f>#REF!</f>
        <v>#REF!</v>
      </c>
      <c r="K2318" s="53" t="e">
        <f>IF(OR(#REF!="管理者",#REF!="サービス管理責任者"),0,#REF!)</f>
        <v>#REF!</v>
      </c>
    </row>
    <row r="2319" spans="8:11">
      <c r="H2319" s="61"/>
      <c r="I2319" s="60" t="e">
        <f t="shared" si="132"/>
        <v>#REF!</v>
      </c>
      <c r="J2319" s="60" t="e">
        <f>#REF!</f>
        <v>#REF!</v>
      </c>
      <c r="K2319" s="53" t="e">
        <f>IF(OR(#REF!="管理者",#REF!="サービス管理責任者"),0,#REF!)</f>
        <v>#REF!</v>
      </c>
    </row>
    <row r="2320" spans="8:11">
      <c r="H2320" s="61"/>
      <c r="I2320" s="60" t="e">
        <f t="shared" si="132"/>
        <v>#REF!</v>
      </c>
      <c r="J2320" s="60" t="e">
        <f>#REF!</f>
        <v>#REF!</v>
      </c>
      <c r="K2320" s="53" t="e">
        <f>IF(OR(#REF!="管理者",#REF!="サービス管理責任者"),0,#REF!)</f>
        <v>#REF!</v>
      </c>
    </row>
    <row r="2321" spans="8:11">
      <c r="H2321" s="61"/>
      <c r="I2321" s="60" t="e">
        <f t="shared" si="132"/>
        <v>#REF!</v>
      </c>
      <c r="J2321" s="60" t="e">
        <f>#REF!</f>
        <v>#REF!</v>
      </c>
      <c r="K2321" s="53" t="e">
        <f>IF(OR(#REF!="管理者",#REF!="サービス管理責任者"),0,#REF!)</f>
        <v>#REF!</v>
      </c>
    </row>
    <row r="2322" spans="8:11">
      <c r="H2322" s="61"/>
      <c r="I2322" s="60" t="e">
        <f t="shared" si="132"/>
        <v>#REF!</v>
      </c>
      <c r="J2322" s="60" t="e">
        <f>#REF!</f>
        <v>#REF!</v>
      </c>
      <c r="K2322" s="53" t="e">
        <f>IF(OR(#REF!="管理者",#REF!="サービス管理責任者"),0,#REF!)</f>
        <v>#REF!</v>
      </c>
    </row>
    <row r="2323" spans="8:11">
      <c r="H2323" s="61"/>
      <c r="I2323" s="60" t="e">
        <f t="shared" si="132"/>
        <v>#REF!</v>
      </c>
      <c r="J2323" s="60" t="e">
        <f>#REF!</f>
        <v>#REF!</v>
      </c>
      <c r="K2323" s="53" t="e">
        <f>IF(OR(#REF!="管理者",#REF!="サービス管理責任者"),0,#REF!)</f>
        <v>#REF!</v>
      </c>
    </row>
    <row r="2324" spans="8:11">
      <c r="H2324" s="61"/>
      <c r="I2324" s="60" t="e">
        <f t="shared" si="132"/>
        <v>#REF!</v>
      </c>
      <c r="J2324" s="60" t="e">
        <f>#REF!</f>
        <v>#REF!</v>
      </c>
      <c r="K2324" s="53" t="e">
        <f>IF(OR(#REF!="管理者",#REF!="サービス管理責任者"),0,#REF!)</f>
        <v>#REF!</v>
      </c>
    </row>
    <row r="2325" spans="8:11">
      <c r="H2325" s="61"/>
      <c r="I2325" s="60" t="e">
        <f t="shared" si="132"/>
        <v>#REF!</v>
      </c>
      <c r="J2325" s="60" t="e">
        <f>#REF!</f>
        <v>#REF!</v>
      </c>
      <c r="K2325" s="53" t="e">
        <f>IF(OR(#REF!="管理者",#REF!="サービス管理責任者"),0,#REF!)</f>
        <v>#REF!</v>
      </c>
    </row>
    <row r="2326" spans="8:11">
      <c r="H2326" s="61"/>
      <c r="I2326" s="60" t="e">
        <f t="shared" si="132"/>
        <v>#REF!</v>
      </c>
      <c r="J2326" s="60" t="e">
        <f>#REF!</f>
        <v>#REF!</v>
      </c>
      <c r="K2326" s="53" t="e">
        <f>IF(OR(#REF!="管理者",#REF!="サービス管理責任者"),0,#REF!)</f>
        <v>#REF!</v>
      </c>
    </row>
    <row r="2327" spans="8:11">
      <c r="H2327" s="61"/>
      <c r="I2327" s="60" t="e">
        <f t="shared" si="132"/>
        <v>#REF!</v>
      </c>
      <c r="J2327" s="60" t="e">
        <f>#REF!</f>
        <v>#REF!</v>
      </c>
      <c r="K2327" s="53" t="e">
        <f>IF(OR(#REF!="管理者",#REF!="サービス管理責任者"),0,#REF!)</f>
        <v>#REF!</v>
      </c>
    </row>
    <row r="2328" spans="8:11">
      <c r="H2328" s="61"/>
      <c r="I2328" s="60" t="e">
        <f t="shared" si="132"/>
        <v>#REF!</v>
      </c>
      <c r="J2328" s="60" t="e">
        <f>#REF!</f>
        <v>#REF!</v>
      </c>
      <c r="K2328" s="53" t="e">
        <f>IF(OR(#REF!="管理者",#REF!="サービス管理責任者"),0,#REF!)</f>
        <v>#REF!</v>
      </c>
    </row>
    <row r="2329" spans="8:11">
      <c r="H2329" s="61"/>
      <c r="I2329" s="60" t="e">
        <f t="shared" si="132"/>
        <v>#REF!</v>
      </c>
      <c r="J2329" s="60" t="e">
        <f>#REF!</f>
        <v>#REF!</v>
      </c>
      <c r="K2329" s="53" t="e">
        <f>IF(OR(#REF!="管理者",#REF!="サービス管理責任者"),0,#REF!)</f>
        <v>#REF!</v>
      </c>
    </row>
    <row r="2330" spans="8:11">
      <c r="H2330" s="61"/>
      <c r="I2330" s="60" t="e">
        <f t="shared" si="132"/>
        <v>#REF!</v>
      </c>
      <c r="J2330" s="60" t="e">
        <f>#REF!</f>
        <v>#REF!</v>
      </c>
      <c r="K2330" s="53" t="e">
        <f>IF(OR(#REF!="管理者",#REF!="サービス管理責任者"),0,#REF!)</f>
        <v>#REF!</v>
      </c>
    </row>
    <row r="2331" spans="8:11">
      <c r="H2331" s="61"/>
      <c r="I2331" s="60" t="e">
        <f t="shared" si="132"/>
        <v>#REF!</v>
      </c>
      <c r="J2331" s="60" t="e">
        <f>#REF!</f>
        <v>#REF!</v>
      </c>
      <c r="K2331" s="53" t="e">
        <f>IF(OR(#REF!="管理者",#REF!="サービス管理責任者"),0,#REF!)</f>
        <v>#REF!</v>
      </c>
    </row>
    <row r="2332" spans="8:11">
      <c r="H2332" s="61"/>
      <c r="I2332" s="60" t="e">
        <f t="shared" si="132"/>
        <v>#REF!</v>
      </c>
      <c r="J2332" s="60" t="e">
        <f>#REF!</f>
        <v>#REF!</v>
      </c>
      <c r="K2332" s="53" t="e">
        <f>IF(OR(#REF!="管理者",#REF!="サービス管理責任者"),0,#REF!)</f>
        <v>#REF!</v>
      </c>
    </row>
    <row r="2333" spans="8:11">
      <c r="H2333" s="61"/>
      <c r="I2333" s="60" t="e">
        <f t="shared" si="132"/>
        <v>#REF!</v>
      </c>
      <c r="J2333" s="60" t="e">
        <f>#REF!</f>
        <v>#REF!</v>
      </c>
      <c r="K2333" s="53" t="e">
        <f>IF(OR(#REF!="管理者",#REF!="サービス管理責任者"),0,#REF!)</f>
        <v>#REF!</v>
      </c>
    </row>
    <row r="2334" spans="8:11">
      <c r="H2334" s="61"/>
      <c r="I2334" s="60" t="e">
        <f t="shared" si="132"/>
        <v>#REF!</v>
      </c>
      <c r="J2334" s="60" t="e">
        <f>#REF!</f>
        <v>#REF!</v>
      </c>
      <c r="K2334" s="53" t="e">
        <f>IF(OR(#REF!="管理者",#REF!="サービス管理責任者"),0,#REF!)</f>
        <v>#REF!</v>
      </c>
    </row>
    <row r="2335" spans="8:11">
      <c r="H2335" s="61"/>
      <c r="I2335" s="60" t="e">
        <f t="shared" si="132"/>
        <v>#REF!</v>
      </c>
      <c r="J2335" s="60" t="e">
        <f>#REF!</f>
        <v>#REF!</v>
      </c>
      <c r="K2335" s="53" t="e">
        <f>IF(OR(#REF!="管理者",#REF!="サービス管理責任者"),0,#REF!)</f>
        <v>#REF!</v>
      </c>
    </row>
    <row r="2336" spans="8:11">
      <c r="H2336" s="61"/>
      <c r="I2336" s="60" t="e">
        <f t="shared" si="132"/>
        <v>#REF!</v>
      </c>
      <c r="J2336" s="60" t="e">
        <f>#REF!</f>
        <v>#REF!</v>
      </c>
      <c r="K2336" s="53" t="e">
        <f>IF(OR(#REF!="管理者",#REF!="サービス管理責任者"),0,#REF!)</f>
        <v>#REF!</v>
      </c>
    </row>
    <row r="2337" spans="8:11">
      <c r="H2337" s="61"/>
      <c r="I2337" s="60" t="e">
        <f t="shared" si="132"/>
        <v>#REF!</v>
      </c>
      <c r="J2337" s="60" t="e">
        <f>#REF!</f>
        <v>#REF!</v>
      </c>
      <c r="K2337" s="53" t="e">
        <f>IF(OR(#REF!="管理者",#REF!="サービス管理責任者"),0,#REF!)</f>
        <v>#REF!</v>
      </c>
    </row>
    <row r="2338" spans="8:11">
      <c r="H2338" s="61"/>
      <c r="I2338" s="60" t="e">
        <f t="shared" si="132"/>
        <v>#REF!</v>
      </c>
      <c r="J2338" s="60" t="e">
        <f>#REF!</f>
        <v>#REF!</v>
      </c>
      <c r="K2338" s="53" t="e">
        <f>IF(OR(#REF!="管理者",#REF!="サービス管理責任者"),0,#REF!)</f>
        <v>#REF!</v>
      </c>
    </row>
    <row r="2339" spans="8:11">
      <c r="H2339" s="61"/>
      <c r="I2339" s="60" t="e">
        <f t="shared" si="132"/>
        <v>#REF!</v>
      </c>
      <c r="J2339" s="60" t="e">
        <f>#REF!</f>
        <v>#REF!</v>
      </c>
      <c r="K2339" s="53" t="e">
        <f>IF(OR(#REF!="管理者",#REF!="サービス管理責任者"),0,#REF!)</f>
        <v>#REF!</v>
      </c>
    </row>
    <row r="2340" spans="8:11">
      <c r="H2340" s="61"/>
      <c r="I2340" s="60" t="e">
        <f t="shared" si="132"/>
        <v>#REF!</v>
      </c>
      <c r="J2340" s="60" t="e">
        <f>#REF!</f>
        <v>#REF!</v>
      </c>
      <c r="K2340" s="53" t="e">
        <f>IF(OR(#REF!="管理者",#REF!="サービス管理責任者"),0,#REF!)</f>
        <v>#REF!</v>
      </c>
    </row>
    <row r="2341" spans="8:11">
      <c r="H2341" s="61"/>
      <c r="I2341" s="60" t="e">
        <f t="shared" si="132"/>
        <v>#REF!</v>
      </c>
      <c r="J2341" s="60" t="e">
        <f>#REF!</f>
        <v>#REF!</v>
      </c>
      <c r="K2341" s="53" t="e">
        <f>IF(OR(#REF!="管理者",#REF!="サービス管理責任者"),0,#REF!)</f>
        <v>#REF!</v>
      </c>
    </row>
    <row r="2342" spans="8:11">
      <c r="H2342" s="61"/>
      <c r="I2342" s="60" t="e">
        <f t="shared" si="132"/>
        <v>#REF!</v>
      </c>
      <c r="J2342" s="60" t="e">
        <f>#REF!</f>
        <v>#REF!</v>
      </c>
      <c r="K2342" s="53" t="e">
        <f>IF(OR(#REF!="管理者",#REF!="サービス管理責任者"),0,#REF!)</f>
        <v>#REF!</v>
      </c>
    </row>
    <row r="2343" spans="8:11">
      <c r="H2343" s="61"/>
      <c r="I2343" s="60" t="e">
        <f t="shared" si="132"/>
        <v>#REF!</v>
      </c>
      <c r="J2343" s="60" t="e">
        <f>#REF!</f>
        <v>#REF!</v>
      </c>
      <c r="K2343" s="53" t="e">
        <f>IF(OR(#REF!="管理者",#REF!="サービス管理責任者"),0,#REF!)</f>
        <v>#REF!</v>
      </c>
    </row>
    <row r="2344" spans="8:11">
      <c r="H2344" s="61"/>
      <c r="I2344" s="60" t="e">
        <f t="shared" si="132"/>
        <v>#REF!</v>
      </c>
      <c r="J2344" s="60" t="e">
        <f>#REF!</f>
        <v>#REF!</v>
      </c>
      <c r="K2344" s="53" t="e">
        <f>IF(OR(#REF!="管理者",#REF!="サービス管理責任者"),0,#REF!)</f>
        <v>#REF!</v>
      </c>
    </row>
    <row r="2345" spans="8:11">
      <c r="H2345" s="61"/>
      <c r="I2345" s="60" t="e">
        <f t="shared" si="132"/>
        <v>#REF!</v>
      </c>
      <c r="J2345" s="60" t="e">
        <f>#REF!</f>
        <v>#REF!</v>
      </c>
      <c r="K2345" s="53" t="e">
        <f>IF(OR(#REF!="管理者",#REF!="サービス管理責任者"),0,#REF!)</f>
        <v>#REF!</v>
      </c>
    </row>
    <row r="2346" spans="8:11">
      <c r="H2346" s="61"/>
      <c r="I2346" s="60" t="e">
        <f t="shared" si="132"/>
        <v>#REF!</v>
      </c>
      <c r="J2346" s="60" t="e">
        <f>#REF!</f>
        <v>#REF!</v>
      </c>
      <c r="K2346" s="53" t="e">
        <f>IF(OR(#REF!="管理者",#REF!="サービス管理責任者"),0,#REF!)</f>
        <v>#REF!</v>
      </c>
    </row>
    <row r="2347" spans="8:11">
      <c r="H2347" s="61"/>
      <c r="I2347" s="60" t="e">
        <f t="shared" si="132"/>
        <v>#REF!</v>
      </c>
      <c r="J2347" s="60" t="e">
        <f>#REF!</f>
        <v>#REF!</v>
      </c>
      <c r="K2347" s="53" t="e">
        <f>IF(OR(#REF!="管理者",#REF!="サービス管理責任者"),0,#REF!)</f>
        <v>#REF!</v>
      </c>
    </row>
    <row r="2348" spans="8:11">
      <c r="H2348" s="61"/>
      <c r="I2348" s="60" t="e">
        <f t="shared" si="132"/>
        <v>#REF!</v>
      </c>
      <c r="J2348" s="60" t="e">
        <f>#REF!</f>
        <v>#REF!</v>
      </c>
      <c r="K2348" s="53" t="e">
        <f>IF(OR(#REF!="管理者",#REF!="サービス管理責任者"),0,#REF!)</f>
        <v>#REF!</v>
      </c>
    </row>
    <row r="2349" spans="8:11">
      <c r="H2349" s="61"/>
      <c r="I2349" s="60" t="e">
        <f t="shared" si="132"/>
        <v>#REF!</v>
      </c>
      <c r="J2349" s="60" t="e">
        <f>#REF!</f>
        <v>#REF!</v>
      </c>
      <c r="K2349" s="53" t="e">
        <f>IF(OR(#REF!="管理者",#REF!="サービス管理責任者"),0,#REF!)</f>
        <v>#REF!</v>
      </c>
    </row>
    <row r="2350" spans="8:11">
      <c r="H2350" s="61"/>
      <c r="I2350" s="60" t="e">
        <f t="shared" si="132"/>
        <v>#REF!</v>
      </c>
      <c r="J2350" s="60" t="e">
        <f>#REF!</f>
        <v>#REF!</v>
      </c>
      <c r="K2350" s="53" t="e">
        <f>IF(OR(#REF!="管理者",#REF!="サービス管理責任者"),0,#REF!)</f>
        <v>#REF!</v>
      </c>
    </row>
    <row r="2351" spans="8:11">
      <c r="H2351" s="61"/>
      <c r="I2351" s="60" t="e">
        <f t="shared" si="132"/>
        <v>#REF!</v>
      </c>
      <c r="J2351" s="60" t="e">
        <f>#REF!</f>
        <v>#REF!</v>
      </c>
      <c r="K2351" s="53" t="e">
        <f>IF(OR(#REF!="管理者",#REF!="サービス管理責任者"),0,#REF!)</f>
        <v>#REF!</v>
      </c>
    </row>
    <row r="2352" spans="8:11">
      <c r="H2352" s="61"/>
      <c r="I2352" s="60" t="e">
        <f t="shared" si="132"/>
        <v>#REF!</v>
      </c>
      <c r="J2352" s="60" t="e">
        <f>#REF!</f>
        <v>#REF!</v>
      </c>
      <c r="K2352" s="53" t="e">
        <f>IF(OR(#REF!="管理者",#REF!="サービス管理責任者"),0,#REF!)</f>
        <v>#REF!</v>
      </c>
    </row>
    <row r="2353" spans="8:11">
      <c r="H2353" s="61"/>
      <c r="I2353" s="60" t="e">
        <f t="shared" si="132"/>
        <v>#REF!</v>
      </c>
      <c r="J2353" s="60" t="e">
        <f>#REF!</f>
        <v>#REF!</v>
      </c>
      <c r="K2353" s="53" t="e">
        <f>IF(OR(#REF!="管理者",#REF!="サービス管理責任者"),0,#REF!)</f>
        <v>#REF!</v>
      </c>
    </row>
    <row r="2354" spans="8:11">
      <c r="H2354" s="61"/>
      <c r="I2354" s="60" t="e">
        <f t="shared" si="132"/>
        <v>#REF!</v>
      </c>
      <c r="J2354" s="60" t="e">
        <f>#REF!</f>
        <v>#REF!</v>
      </c>
      <c r="K2354" s="53" t="e">
        <f>IF(OR(#REF!="管理者",#REF!="サービス管理責任者"),0,#REF!)</f>
        <v>#REF!</v>
      </c>
    </row>
    <row r="2355" spans="8:11">
      <c r="H2355" s="61"/>
      <c r="I2355" s="60" t="e">
        <f t="shared" si="132"/>
        <v>#REF!</v>
      </c>
      <c r="J2355" s="60" t="e">
        <f>#REF!</f>
        <v>#REF!</v>
      </c>
      <c r="K2355" s="53" t="e">
        <f>IF(OR(#REF!="管理者",#REF!="サービス管理責任者"),0,#REF!)</f>
        <v>#REF!</v>
      </c>
    </row>
    <row r="2356" spans="8:11">
      <c r="H2356" s="61"/>
      <c r="I2356" s="60" t="e">
        <f t="shared" si="132"/>
        <v>#REF!</v>
      </c>
      <c r="J2356" s="60" t="e">
        <f>#REF!</f>
        <v>#REF!</v>
      </c>
      <c r="K2356" s="53" t="e">
        <f>IF(OR(#REF!="管理者",#REF!="サービス管理責任者"),0,#REF!)</f>
        <v>#REF!</v>
      </c>
    </row>
    <row r="2357" spans="8:11">
      <c r="H2357" s="61"/>
      <c r="I2357" s="60" t="e">
        <f t="shared" si="132"/>
        <v>#REF!</v>
      </c>
      <c r="J2357" s="60" t="e">
        <f>#REF!</f>
        <v>#REF!</v>
      </c>
      <c r="K2357" s="53" t="e">
        <f>IF(OR(#REF!="管理者",#REF!="サービス管理責任者"),0,#REF!)</f>
        <v>#REF!</v>
      </c>
    </row>
    <row r="2358" spans="8:11">
      <c r="H2358" s="61"/>
      <c r="I2358" s="60" t="e">
        <f t="shared" si="132"/>
        <v>#REF!</v>
      </c>
      <c r="J2358" s="60" t="e">
        <f>#REF!</f>
        <v>#REF!</v>
      </c>
      <c r="K2358" s="53" t="e">
        <f>IF(OR(#REF!="管理者",#REF!="サービス管理責任者"),0,#REF!)</f>
        <v>#REF!</v>
      </c>
    </row>
    <row r="2359" spans="8:11">
      <c r="H2359" s="61"/>
      <c r="I2359" s="60" t="e">
        <f t="shared" si="132"/>
        <v>#REF!</v>
      </c>
      <c r="J2359" s="60" t="e">
        <f>#REF!</f>
        <v>#REF!</v>
      </c>
      <c r="K2359" s="53" t="e">
        <f>IF(OR(#REF!="管理者",#REF!="サービス管理責任者"),0,#REF!)</f>
        <v>#REF!</v>
      </c>
    </row>
    <row r="2360" spans="8:11">
      <c r="H2360" s="61"/>
      <c r="I2360" s="60" t="e">
        <f t="shared" si="132"/>
        <v>#REF!</v>
      </c>
      <c r="J2360" s="60" t="e">
        <f>#REF!</f>
        <v>#REF!</v>
      </c>
      <c r="K2360" s="53" t="e">
        <f>IF(OR(#REF!="管理者",#REF!="サービス管理責任者"),0,#REF!)</f>
        <v>#REF!</v>
      </c>
    </row>
    <row r="2361" spans="8:11">
      <c r="H2361" s="61"/>
      <c r="I2361" s="60" t="e">
        <f t="shared" si="132"/>
        <v>#REF!</v>
      </c>
      <c r="J2361" s="60" t="e">
        <f>#REF!</f>
        <v>#REF!</v>
      </c>
      <c r="K2361" s="53" t="e">
        <f>IF(OR(#REF!="管理者",#REF!="サービス管理責任者"),0,#REF!)</f>
        <v>#REF!</v>
      </c>
    </row>
    <row r="2362" spans="8:11">
      <c r="H2362" s="61"/>
      <c r="I2362" s="60" t="e">
        <f t="shared" si="132"/>
        <v>#REF!</v>
      </c>
      <c r="J2362" s="60" t="e">
        <f>#REF!</f>
        <v>#REF!</v>
      </c>
      <c r="K2362" s="53" t="e">
        <f>IF(OR(#REF!="管理者",#REF!="サービス管理責任者"),0,#REF!)</f>
        <v>#REF!</v>
      </c>
    </row>
    <row r="2363" spans="8:11">
      <c r="H2363" s="61"/>
      <c r="I2363" s="60" t="e">
        <f t="shared" si="132"/>
        <v>#REF!</v>
      </c>
      <c r="J2363" s="60" t="e">
        <f>#REF!</f>
        <v>#REF!</v>
      </c>
      <c r="K2363" s="53" t="e">
        <f>IF(OR(#REF!="管理者",#REF!="サービス管理責任者"),0,#REF!)</f>
        <v>#REF!</v>
      </c>
    </row>
    <row r="2364" spans="8:11">
      <c r="H2364" s="61"/>
      <c r="I2364" s="60" t="e">
        <f t="shared" si="132"/>
        <v>#REF!</v>
      </c>
      <c r="J2364" s="60" t="e">
        <f>#REF!</f>
        <v>#REF!</v>
      </c>
      <c r="K2364" s="53" t="e">
        <f>IF(OR(#REF!="管理者",#REF!="サービス管理責任者"),0,#REF!)</f>
        <v>#REF!</v>
      </c>
    </row>
    <row r="2365" spans="8:11">
      <c r="H2365" s="61"/>
      <c r="I2365" s="60" t="e">
        <f t="shared" si="132"/>
        <v>#REF!</v>
      </c>
      <c r="J2365" s="60" t="e">
        <f>#REF!</f>
        <v>#REF!</v>
      </c>
      <c r="K2365" s="53" t="e">
        <f>IF(OR(#REF!="管理者",#REF!="サービス管理責任者"),0,#REF!)</f>
        <v>#REF!</v>
      </c>
    </row>
    <row r="2366" spans="8:11">
      <c r="H2366" s="61"/>
      <c r="I2366" s="60" t="e">
        <f t="shared" si="132"/>
        <v>#REF!</v>
      </c>
      <c r="J2366" s="60" t="e">
        <f>#REF!</f>
        <v>#REF!</v>
      </c>
      <c r="K2366" s="53" t="e">
        <f>IF(OR(#REF!="管理者",#REF!="サービス管理責任者"),0,#REF!)</f>
        <v>#REF!</v>
      </c>
    </row>
    <row r="2367" spans="8:11">
      <c r="H2367" s="61"/>
      <c r="I2367" s="60" t="e">
        <f t="shared" si="132"/>
        <v>#REF!</v>
      </c>
      <c r="J2367" s="60" t="e">
        <f>#REF!</f>
        <v>#REF!</v>
      </c>
      <c r="K2367" s="53" t="e">
        <f>IF(OR(#REF!="管理者",#REF!="サービス管理責任者"),0,#REF!)</f>
        <v>#REF!</v>
      </c>
    </row>
    <row r="2368" spans="8:11">
      <c r="H2368" s="61"/>
      <c r="I2368" s="60" t="e">
        <f t="shared" si="132"/>
        <v>#REF!</v>
      </c>
      <c r="J2368" s="60" t="e">
        <f>#REF!</f>
        <v>#REF!</v>
      </c>
      <c r="K2368" s="53" t="e">
        <f>IF(OR(#REF!="管理者",#REF!="サービス管理責任者"),0,#REF!)</f>
        <v>#REF!</v>
      </c>
    </row>
    <row r="2369" spans="8:11">
      <c r="H2369" s="61"/>
      <c r="I2369" s="60" t="e">
        <f t="shared" si="132"/>
        <v>#REF!</v>
      </c>
      <c r="J2369" s="60" t="e">
        <f>#REF!</f>
        <v>#REF!</v>
      </c>
      <c r="K2369" s="53" t="e">
        <f>IF(OR(#REF!="管理者",#REF!="サービス管理責任者"),0,#REF!)</f>
        <v>#REF!</v>
      </c>
    </row>
    <row r="2370" spans="8:11">
      <c r="H2370" s="61"/>
      <c r="I2370" s="60" t="e">
        <f t="shared" si="132"/>
        <v>#REF!</v>
      </c>
      <c r="J2370" s="60" t="e">
        <f>#REF!</f>
        <v>#REF!</v>
      </c>
      <c r="K2370" s="53" t="e">
        <f>IF(OR(#REF!="管理者",#REF!="サービス管理責任者"),0,#REF!)</f>
        <v>#REF!</v>
      </c>
    </row>
    <row r="2371" spans="8:11">
      <c r="H2371" s="61"/>
      <c r="I2371" s="60" t="e">
        <f t="shared" si="132"/>
        <v>#REF!</v>
      </c>
      <c r="J2371" s="60" t="e">
        <f>#REF!</f>
        <v>#REF!</v>
      </c>
      <c r="K2371" s="53" t="e">
        <f>IF(OR(#REF!="管理者",#REF!="サービス管理責任者"),0,#REF!)</f>
        <v>#REF!</v>
      </c>
    </row>
    <row r="2372" spans="8:11">
      <c r="H2372" s="61"/>
      <c r="I2372" s="60" t="e">
        <f t="shared" si="132"/>
        <v>#REF!</v>
      </c>
      <c r="J2372" s="60" t="e">
        <f>#REF!</f>
        <v>#REF!</v>
      </c>
      <c r="K2372" s="53" t="e">
        <f>IF(OR(#REF!="管理者",#REF!="サービス管理責任者"),0,#REF!)</f>
        <v>#REF!</v>
      </c>
    </row>
    <row r="2373" spans="8:11">
      <c r="H2373" s="61"/>
      <c r="I2373" s="60" t="e">
        <f t="shared" ref="I2373:I2436" si="133">IF(J2373=0,I2372,I2372+1)</f>
        <v>#REF!</v>
      </c>
      <c r="J2373" s="60" t="e">
        <f>#REF!</f>
        <v>#REF!</v>
      </c>
      <c r="K2373" s="53" t="e">
        <f>IF(OR(#REF!="管理者",#REF!="サービス管理責任者"),0,#REF!)</f>
        <v>#REF!</v>
      </c>
    </row>
    <row r="2374" spans="8:11">
      <c r="H2374" s="61"/>
      <c r="I2374" s="60" t="e">
        <f t="shared" si="133"/>
        <v>#REF!</v>
      </c>
      <c r="J2374" s="60" t="e">
        <f>#REF!</f>
        <v>#REF!</v>
      </c>
      <c r="K2374" s="53" t="e">
        <f>IF(OR(#REF!="管理者",#REF!="サービス管理責任者"),0,#REF!)</f>
        <v>#REF!</v>
      </c>
    </row>
    <row r="2375" spans="8:11">
      <c r="H2375" s="61"/>
      <c r="I2375" s="60" t="e">
        <f t="shared" si="133"/>
        <v>#REF!</v>
      </c>
      <c r="J2375" s="60" t="e">
        <f>#REF!</f>
        <v>#REF!</v>
      </c>
      <c r="K2375" s="53" t="e">
        <f>IF(OR(#REF!="管理者",#REF!="サービス管理責任者"),0,#REF!)</f>
        <v>#REF!</v>
      </c>
    </row>
    <row r="2376" spans="8:11">
      <c r="H2376" s="61"/>
      <c r="I2376" s="60" t="e">
        <f t="shared" si="133"/>
        <v>#REF!</v>
      </c>
      <c r="J2376" s="60" t="e">
        <f>#REF!</f>
        <v>#REF!</v>
      </c>
      <c r="K2376" s="53" t="e">
        <f>IF(OR(#REF!="管理者",#REF!="サービス管理責任者"),0,#REF!)</f>
        <v>#REF!</v>
      </c>
    </row>
    <row r="2377" spans="8:11">
      <c r="H2377" s="61"/>
      <c r="I2377" s="60" t="e">
        <f t="shared" si="133"/>
        <v>#REF!</v>
      </c>
      <c r="J2377" s="60" t="e">
        <f>#REF!</f>
        <v>#REF!</v>
      </c>
      <c r="K2377" s="53" t="e">
        <f>IF(OR(#REF!="管理者",#REF!="サービス管理責任者"),0,#REF!)</f>
        <v>#REF!</v>
      </c>
    </row>
    <row r="2378" spans="8:11">
      <c r="H2378" s="61"/>
      <c r="I2378" s="60" t="e">
        <f t="shared" si="133"/>
        <v>#REF!</v>
      </c>
      <c r="J2378" s="60" t="e">
        <f>#REF!</f>
        <v>#REF!</v>
      </c>
      <c r="K2378" s="53" t="e">
        <f>IF(OR(#REF!="管理者",#REF!="サービス管理責任者"),0,#REF!)</f>
        <v>#REF!</v>
      </c>
    </row>
    <row r="2379" spans="8:11">
      <c r="H2379" s="61"/>
      <c r="I2379" s="60" t="e">
        <f t="shared" si="133"/>
        <v>#REF!</v>
      </c>
      <c r="J2379" s="60" t="e">
        <f>#REF!</f>
        <v>#REF!</v>
      </c>
      <c r="K2379" s="53" t="e">
        <f>IF(OR(#REF!="管理者",#REF!="サービス管理責任者"),0,#REF!)</f>
        <v>#REF!</v>
      </c>
    </row>
    <row r="2380" spans="8:11">
      <c r="H2380" s="61"/>
      <c r="I2380" s="60" t="e">
        <f t="shared" si="133"/>
        <v>#REF!</v>
      </c>
      <c r="J2380" s="60" t="e">
        <f>#REF!</f>
        <v>#REF!</v>
      </c>
      <c r="K2380" s="53" t="e">
        <f>IF(OR(#REF!="管理者",#REF!="サービス管理責任者"),0,#REF!)</f>
        <v>#REF!</v>
      </c>
    </row>
    <row r="2381" spans="8:11">
      <c r="H2381" s="61"/>
      <c r="I2381" s="60" t="e">
        <f t="shared" si="133"/>
        <v>#REF!</v>
      </c>
      <c r="J2381" s="60" t="e">
        <f>#REF!</f>
        <v>#REF!</v>
      </c>
      <c r="K2381" s="53" t="e">
        <f>IF(OR(#REF!="管理者",#REF!="サービス管理責任者"),0,#REF!)</f>
        <v>#REF!</v>
      </c>
    </row>
    <row r="2382" spans="8:11">
      <c r="H2382" s="61"/>
      <c r="I2382" s="60" t="e">
        <f t="shared" si="133"/>
        <v>#REF!</v>
      </c>
      <c r="J2382" s="60" t="e">
        <f>#REF!</f>
        <v>#REF!</v>
      </c>
      <c r="K2382" s="53" t="e">
        <f>IF(OR(#REF!="管理者",#REF!="サービス管理責任者"),0,#REF!)</f>
        <v>#REF!</v>
      </c>
    </row>
    <row r="2383" spans="8:11">
      <c r="H2383" s="61"/>
      <c r="I2383" s="60" t="e">
        <f t="shared" si="133"/>
        <v>#REF!</v>
      </c>
      <c r="J2383" s="60" t="e">
        <f>#REF!</f>
        <v>#REF!</v>
      </c>
      <c r="K2383" s="53" t="e">
        <f>IF(OR(#REF!="管理者",#REF!="サービス管理責任者"),0,#REF!)</f>
        <v>#REF!</v>
      </c>
    </row>
    <row r="2384" spans="8:11">
      <c r="H2384" s="61"/>
      <c r="I2384" s="60" t="e">
        <f t="shared" si="133"/>
        <v>#REF!</v>
      </c>
      <c r="J2384" s="60" t="e">
        <f>#REF!</f>
        <v>#REF!</v>
      </c>
      <c r="K2384" s="53" t="e">
        <f>IF(OR(#REF!="管理者",#REF!="サービス管理責任者"),0,#REF!)</f>
        <v>#REF!</v>
      </c>
    </row>
    <row r="2385" spans="8:11">
      <c r="H2385" s="61"/>
      <c r="I2385" s="60" t="e">
        <f t="shared" si="133"/>
        <v>#REF!</v>
      </c>
      <c r="J2385" s="60" t="e">
        <f>#REF!</f>
        <v>#REF!</v>
      </c>
      <c r="K2385" s="53" t="e">
        <f>IF(OR(#REF!="管理者",#REF!="サービス管理責任者"),0,#REF!)</f>
        <v>#REF!</v>
      </c>
    </row>
    <row r="2386" spans="8:11">
      <c r="H2386" s="61"/>
      <c r="I2386" s="60" t="e">
        <f t="shared" si="133"/>
        <v>#REF!</v>
      </c>
      <c r="J2386" s="60" t="e">
        <f>#REF!</f>
        <v>#REF!</v>
      </c>
      <c r="K2386" s="53" t="e">
        <f>IF(OR(#REF!="管理者",#REF!="サービス管理責任者"),0,#REF!)</f>
        <v>#REF!</v>
      </c>
    </row>
    <row r="2387" spans="8:11">
      <c r="H2387" s="61"/>
      <c r="I2387" s="60" t="e">
        <f t="shared" si="133"/>
        <v>#REF!</v>
      </c>
      <c r="J2387" s="60" t="e">
        <f>#REF!</f>
        <v>#REF!</v>
      </c>
      <c r="K2387" s="53" t="e">
        <f>IF(OR(#REF!="管理者",#REF!="サービス管理責任者"),0,#REF!)</f>
        <v>#REF!</v>
      </c>
    </row>
    <row r="2388" spans="8:11">
      <c r="H2388" s="61"/>
      <c r="I2388" s="60" t="e">
        <f t="shared" si="133"/>
        <v>#REF!</v>
      </c>
      <c r="J2388" s="60" t="e">
        <f>#REF!</f>
        <v>#REF!</v>
      </c>
      <c r="K2388" s="53" t="e">
        <f>IF(OR(#REF!="管理者",#REF!="サービス管理責任者"),0,#REF!)</f>
        <v>#REF!</v>
      </c>
    </row>
    <row r="2389" spans="8:11">
      <c r="H2389" s="61"/>
      <c r="I2389" s="60" t="e">
        <f t="shared" si="133"/>
        <v>#REF!</v>
      </c>
      <c r="J2389" s="60" t="e">
        <f>#REF!</f>
        <v>#REF!</v>
      </c>
      <c r="K2389" s="53" t="e">
        <f>IF(OR(#REF!="管理者",#REF!="サービス管理責任者"),0,#REF!)</f>
        <v>#REF!</v>
      </c>
    </row>
    <row r="2390" spans="8:11">
      <c r="H2390" s="61"/>
      <c r="I2390" s="60" t="e">
        <f t="shared" si="133"/>
        <v>#REF!</v>
      </c>
      <c r="J2390" s="60" t="e">
        <f>#REF!</f>
        <v>#REF!</v>
      </c>
      <c r="K2390" s="53" t="e">
        <f>IF(OR(#REF!="管理者",#REF!="サービス管理責任者"),0,#REF!)</f>
        <v>#REF!</v>
      </c>
    </row>
    <row r="2391" spans="8:11">
      <c r="H2391" s="61"/>
      <c r="I2391" s="60" t="e">
        <f t="shared" si="133"/>
        <v>#REF!</v>
      </c>
      <c r="J2391" s="60" t="e">
        <f>#REF!</f>
        <v>#REF!</v>
      </c>
      <c r="K2391" s="53" t="e">
        <f>IF(OR(#REF!="管理者",#REF!="サービス管理責任者"),0,#REF!)</f>
        <v>#REF!</v>
      </c>
    </row>
    <row r="2392" spans="8:11">
      <c r="H2392" s="61"/>
      <c r="I2392" s="60" t="e">
        <f t="shared" si="133"/>
        <v>#REF!</v>
      </c>
      <c r="J2392" s="60" t="e">
        <f>#REF!</f>
        <v>#REF!</v>
      </c>
      <c r="K2392" s="53" t="e">
        <f>IF(OR(#REF!="管理者",#REF!="サービス管理責任者"),0,#REF!)</f>
        <v>#REF!</v>
      </c>
    </row>
    <row r="2393" spans="8:11">
      <c r="H2393" s="61"/>
      <c r="I2393" s="60" t="e">
        <f t="shared" si="133"/>
        <v>#REF!</v>
      </c>
      <c r="J2393" s="60" t="e">
        <f>#REF!</f>
        <v>#REF!</v>
      </c>
      <c r="K2393" s="53" t="e">
        <f>IF(OR(#REF!="管理者",#REF!="サービス管理責任者"),0,#REF!)</f>
        <v>#REF!</v>
      </c>
    </row>
    <row r="2394" spans="8:11">
      <c r="H2394" s="61"/>
      <c r="I2394" s="60" t="e">
        <f t="shared" si="133"/>
        <v>#REF!</v>
      </c>
      <c r="J2394" s="60" t="e">
        <f>#REF!</f>
        <v>#REF!</v>
      </c>
      <c r="K2394" s="53" t="e">
        <f>IF(OR(#REF!="管理者",#REF!="サービス管理責任者"),0,#REF!)</f>
        <v>#REF!</v>
      </c>
    </row>
    <row r="2395" spans="8:11">
      <c r="H2395" s="61"/>
      <c r="I2395" s="60" t="e">
        <f t="shared" si="133"/>
        <v>#REF!</v>
      </c>
      <c r="J2395" s="60" t="e">
        <f>#REF!</f>
        <v>#REF!</v>
      </c>
      <c r="K2395" s="53" t="e">
        <f>IF(OR(#REF!="管理者",#REF!="サービス管理責任者"),0,#REF!)</f>
        <v>#REF!</v>
      </c>
    </row>
    <row r="2396" spans="8:11">
      <c r="H2396" s="61"/>
      <c r="I2396" s="60" t="e">
        <f t="shared" si="133"/>
        <v>#REF!</v>
      </c>
      <c r="J2396" s="60" t="e">
        <f>#REF!</f>
        <v>#REF!</v>
      </c>
      <c r="K2396" s="53" t="e">
        <f>IF(OR(#REF!="管理者",#REF!="サービス管理責任者"),0,#REF!)</f>
        <v>#REF!</v>
      </c>
    </row>
    <row r="2397" spans="8:11">
      <c r="H2397" s="61"/>
      <c r="I2397" s="60" t="e">
        <f t="shared" si="133"/>
        <v>#REF!</v>
      </c>
      <c r="J2397" s="60" t="e">
        <f>#REF!</f>
        <v>#REF!</v>
      </c>
      <c r="K2397" s="53" t="e">
        <f>IF(OR(#REF!="管理者",#REF!="サービス管理責任者"),0,#REF!)</f>
        <v>#REF!</v>
      </c>
    </row>
    <row r="2398" spans="8:11">
      <c r="H2398" s="61"/>
      <c r="I2398" s="60" t="e">
        <f t="shared" si="133"/>
        <v>#REF!</v>
      </c>
      <c r="J2398" s="60" t="e">
        <f>#REF!</f>
        <v>#REF!</v>
      </c>
      <c r="K2398" s="53" t="e">
        <f>IF(OR(#REF!="管理者",#REF!="サービス管理責任者"),0,#REF!)</f>
        <v>#REF!</v>
      </c>
    </row>
    <row r="2399" spans="8:11">
      <c r="H2399" s="61"/>
      <c r="I2399" s="60" t="e">
        <f t="shared" si="133"/>
        <v>#REF!</v>
      </c>
      <c r="J2399" s="60" t="e">
        <f>#REF!</f>
        <v>#REF!</v>
      </c>
      <c r="K2399" s="53" t="e">
        <f>IF(OR(#REF!="管理者",#REF!="サービス管理責任者"),0,#REF!)</f>
        <v>#REF!</v>
      </c>
    </row>
    <row r="2400" spans="8:11">
      <c r="H2400" s="61"/>
      <c r="I2400" s="60" t="e">
        <f t="shared" si="133"/>
        <v>#REF!</v>
      </c>
      <c r="J2400" s="60" t="e">
        <f>#REF!</f>
        <v>#REF!</v>
      </c>
      <c r="K2400" s="53" t="e">
        <f>IF(OR(#REF!="管理者",#REF!="サービス管理責任者"),0,#REF!)</f>
        <v>#REF!</v>
      </c>
    </row>
    <row r="2401" spans="8:12">
      <c r="H2401" s="61"/>
      <c r="I2401" s="60" t="e">
        <f t="shared" si="133"/>
        <v>#REF!</v>
      </c>
      <c r="J2401" s="60" t="e">
        <f>#REF!</f>
        <v>#REF!</v>
      </c>
      <c r="K2401" s="53" t="e">
        <f>IF(OR(#REF!="管理者",#REF!="サービス管理責任者"),0,#REF!)</f>
        <v>#REF!</v>
      </c>
    </row>
    <row r="2402" spans="8:12">
      <c r="H2402" s="61"/>
      <c r="I2402" s="60" t="e">
        <f t="shared" si="133"/>
        <v>#REF!</v>
      </c>
      <c r="J2402" s="60" t="e">
        <f>#REF!</f>
        <v>#REF!</v>
      </c>
      <c r="K2402" s="53" t="e">
        <f>IF(OR(#REF!="管理者",#REF!="サービス管理責任者"),0,#REF!)</f>
        <v>#REF!</v>
      </c>
    </row>
    <row r="2403" spans="8:12">
      <c r="H2403" s="61"/>
      <c r="I2403" s="60" t="e">
        <f t="shared" si="133"/>
        <v>#REF!</v>
      </c>
      <c r="J2403" s="60" t="e">
        <f>#REF!</f>
        <v>#REF!</v>
      </c>
      <c r="K2403" s="53" t="e">
        <f>IF(OR(#REF!="管理者",#REF!="サービス管理責任者"),0,#REF!)</f>
        <v>#REF!</v>
      </c>
    </row>
    <row r="2404" spans="8:12">
      <c r="H2404" s="56" t="s">
        <v>127</v>
      </c>
      <c r="I2404" s="56" t="e">
        <f t="shared" si="133"/>
        <v>#REF!</v>
      </c>
      <c r="J2404" s="56" t="e">
        <f>#REF!</f>
        <v>#REF!</v>
      </c>
      <c r="K2404" s="53" t="e">
        <f>IF(OR(#REF!="管理者",#REF!="サービス管理責任者"),0,#REF!)</f>
        <v>#REF!</v>
      </c>
    </row>
    <row r="2405" spans="8:12">
      <c r="H2405" s="57"/>
      <c r="I2405" s="56" t="e">
        <f t="shared" si="133"/>
        <v>#REF!</v>
      </c>
      <c r="J2405" s="56" t="e">
        <f>#REF!</f>
        <v>#REF!</v>
      </c>
      <c r="K2405" s="53" t="e">
        <f>IF(OR(#REF!="管理者",#REF!="サービス管理責任者"),0,#REF!)</f>
        <v>#REF!</v>
      </c>
    </row>
    <row r="2406" spans="8:12">
      <c r="H2406" s="57"/>
      <c r="I2406" s="56" t="e">
        <f t="shared" si="133"/>
        <v>#REF!</v>
      </c>
      <c r="J2406" s="56" t="e">
        <f>#REF!</f>
        <v>#REF!</v>
      </c>
      <c r="K2406" s="53" t="e">
        <f>IF(OR(#REF!="管理者",#REF!="サービス管理責任者"),0,#REF!)</f>
        <v>#REF!</v>
      </c>
    </row>
    <row r="2407" spans="8:12">
      <c r="H2407" s="57"/>
      <c r="I2407" s="56" t="e">
        <f t="shared" si="133"/>
        <v>#REF!</v>
      </c>
      <c r="J2407" s="56" t="e">
        <f>#REF!</f>
        <v>#REF!</v>
      </c>
      <c r="K2407" s="53" t="e">
        <f>IF(OR(#REF!="管理者",#REF!="サービス管理責任者"),0,#REF!)</f>
        <v>#REF!</v>
      </c>
    </row>
    <row r="2408" spans="8:12">
      <c r="H2408" s="57"/>
      <c r="I2408" s="56" t="e">
        <f t="shared" si="133"/>
        <v>#REF!</v>
      </c>
      <c r="J2408" s="56" t="e">
        <f>#REF!</f>
        <v>#REF!</v>
      </c>
      <c r="K2408" s="53" t="e">
        <f>IF(OR(#REF!="管理者",#REF!="サービス管理責任者"),0,#REF!)</f>
        <v>#REF!</v>
      </c>
    </row>
    <row r="2409" spans="8:12">
      <c r="H2409" s="57"/>
      <c r="I2409" s="56" t="e">
        <f t="shared" si="133"/>
        <v>#REF!</v>
      </c>
      <c r="J2409" s="56" t="e">
        <f>#REF!</f>
        <v>#REF!</v>
      </c>
      <c r="K2409" s="53" t="e">
        <f>IF(OR(#REF!="管理者",#REF!="サービス管理責任者"),0,#REF!)</f>
        <v>#REF!</v>
      </c>
    </row>
    <row r="2410" spans="8:12">
      <c r="H2410" s="57"/>
      <c r="I2410" s="56" t="e">
        <f t="shared" si="133"/>
        <v>#REF!</v>
      </c>
      <c r="J2410" s="56" t="e">
        <f>#REF!</f>
        <v>#REF!</v>
      </c>
      <c r="K2410" s="53" t="e">
        <f>IF(OR(#REF!="管理者",#REF!="サービス管理責任者"),0,#REF!)</f>
        <v>#REF!</v>
      </c>
      <c r="L2410" s="51"/>
    </row>
    <row r="2411" spans="8:12">
      <c r="H2411" s="57"/>
      <c r="I2411" s="56" t="e">
        <f t="shared" si="133"/>
        <v>#REF!</v>
      </c>
      <c r="J2411" s="56" t="e">
        <f>#REF!</f>
        <v>#REF!</v>
      </c>
      <c r="K2411" s="53" t="e">
        <f>IF(OR(#REF!="管理者",#REF!="サービス管理責任者"),0,#REF!)</f>
        <v>#REF!</v>
      </c>
    </row>
    <row r="2412" spans="8:12">
      <c r="H2412" s="57"/>
      <c r="I2412" s="56" t="e">
        <f t="shared" si="133"/>
        <v>#REF!</v>
      </c>
      <c r="J2412" s="56" t="e">
        <f>#REF!</f>
        <v>#REF!</v>
      </c>
      <c r="K2412" s="53" t="e">
        <f>IF(OR(#REF!="管理者",#REF!="サービス管理責任者"),0,#REF!)</f>
        <v>#REF!</v>
      </c>
    </row>
    <row r="2413" spans="8:12">
      <c r="H2413" s="57"/>
      <c r="I2413" s="56" t="e">
        <f t="shared" si="133"/>
        <v>#REF!</v>
      </c>
      <c r="J2413" s="56" t="e">
        <f>#REF!</f>
        <v>#REF!</v>
      </c>
      <c r="K2413" s="53" t="e">
        <f>IF(OR(#REF!="管理者",#REF!="サービス管理責任者"),0,#REF!)</f>
        <v>#REF!</v>
      </c>
    </row>
    <row r="2414" spans="8:12">
      <c r="H2414" s="57"/>
      <c r="I2414" s="56" t="e">
        <f t="shared" si="133"/>
        <v>#REF!</v>
      </c>
      <c r="J2414" s="56" t="e">
        <f>#REF!</f>
        <v>#REF!</v>
      </c>
      <c r="K2414" s="53" t="e">
        <f>IF(OR(#REF!="管理者",#REF!="サービス管理責任者"),0,#REF!)</f>
        <v>#REF!</v>
      </c>
    </row>
    <row r="2415" spans="8:12">
      <c r="H2415" s="57"/>
      <c r="I2415" s="56" t="e">
        <f t="shared" si="133"/>
        <v>#REF!</v>
      </c>
      <c r="J2415" s="56" t="e">
        <f>#REF!</f>
        <v>#REF!</v>
      </c>
      <c r="K2415" s="53" t="e">
        <f>IF(OR(#REF!="管理者",#REF!="サービス管理責任者"),0,#REF!)</f>
        <v>#REF!</v>
      </c>
    </row>
    <row r="2416" spans="8:12">
      <c r="H2416" s="57"/>
      <c r="I2416" s="56" t="e">
        <f t="shared" si="133"/>
        <v>#REF!</v>
      </c>
      <c r="J2416" s="56" t="e">
        <f>#REF!</f>
        <v>#REF!</v>
      </c>
      <c r="K2416" s="53" t="e">
        <f>IF(OR(#REF!="管理者",#REF!="サービス管理責任者"),0,#REF!)</f>
        <v>#REF!</v>
      </c>
    </row>
    <row r="2417" spans="8:11">
      <c r="H2417" s="57"/>
      <c r="I2417" s="56" t="e">
        <f t="shared" si="133"/>
        <v>#REF!</v>
      </c>
      <c r="J2417" s="56" t="e">
        <f>#REF!</f>
        <v>#REF!</v>
      </c>
      <c r="K2417" s="53" t="e">
        <f>IF(OR(#REF!="管理者",#REF!="サービス管理責任者"),0,#REF!)</f>
        <v>#REF!</v>
      </c>
    </row>
    <row r="2418" spans="8:11">
      <c r="H2418" s="57"/>
      <c r="I2418" s="56" t="e">
        <f t="shared" si="133"/>
        <v>#REF!</v>
      </c>
      <c r="J2418" s="56" t="e">
        <f>#REF!</f>
        <v>#REF!</v>
      </c>
      <c r="K2418" s="53" t="e">
        <f>IF(OR(#REF!="管理者",#REF!="サービス管理責任者"),0,#REF!)</f>
        <v>#REF!</v>
      </c>
    </row>
    <row r="2419" spans="8:11">
      <c r="H2419" s="57"/>
      <c r="I2419" s="56" t="e">
        <f t="shared" si="133"/>
        <v>#REF!</v>
      </c>
      <c r="J2419" s="56" t="e">
        <f>#REF!</f>
        <v>#REF!</v>
      </c>
      <c r="K2419" s="53" t="e">
        <f>IF(OR(#REF!="管理者",#REF!="サービス管理責任者"),0,#REF!)</f>
        <v>#REF!</v>
      </c>
    </row>
    <row r="2420" spans="8:11">
      <c r="H2420" s="57"/>
      <c r="I2420" s="56" t="e">
        <f t="shared" si="133"/>
        <v>#REF!</v>
      </c>
      <c r="J2420" s="56" t="e">
        <f>#REF!</f>
        <v>#REF!</v>
      </c>
      <c r="K2420" s="53" t="e">
        <f>IF(OR(#REF!="管理者",#REF!="サービス管理責任者"),0,#REF!)</f>
        <v>#REF!</v>
      </c>
    </row>
    <row r="2421" spans="8:11">
      <c r="H2421" s="57"/>
      <c r="I2421" s="56" t="e">
        <f t="shared" si="133"/>
        <v>#REF!</v>
      </c>
      <c r="J2421" s="56" t="e">
        <f>#REF!</f>
        <v>#REF!</v>
      </c>
      <c r="K2421" s="53" t="e">
        <f>IF(OR(#REF!="管理者",#REF!="サービス管理責任者"),0,#REF!)</f>
        <v>#REF!</v>
      </c>
    </row>
    <row r="2422" spans="8:11">
      <c r="H2422" s="57"/>
      <c r="I2422" s="56" t="e">
        <f t="shared" si="133"/>
        <v>#REF!</v>
      </c>
      <c r="J2422" s="56" t="e">
        <f>#REF!</f>
        <v>#REF!</v>
      </c>
      <c r="K2422" s="53" t="e">
        <f>IF(OR(#REF!="管理者",#REF!="サービス管理責任者"),0,#REF!)</f>
        <v>#REF!</v>
      </c>
    </row>
    <row r="2423" spans="8:11">
      <c r="H2423" s="57"/>
      <c r="I2423" s="56" t="e">
        <f t="shared" si="133"/>
        <v>#REF!</v>
      </c>
      <c r="J2423" s="56" t="e">
        <f>#REF!</f>
        <v>#REF!</v>
      </c>
      <c r="K2423" s="53" t="e">
        <f>IF(OR(#REF!="管理者",#REF!="サービス管理責任者"),0,#REF!)</f>
        <v>#REF!</v>
      </c>
    </row>
    <row r="2424" spans="8:11">
      <c r="H2424" s="57"/>
      <c r="I2424" s="56" t="e">
        <f t="shared" si="133"/>
        <v>#REF!</v>
      </c>
      <c r="J2424" s="56" t="e">
        <f>#REF!</f>
        <v>#REF!</v>
      </c>
      <c r="K2424" s="53" t="e">
        <f>IF(OR(#REF!="管理者",#REF!="サービス管理責任者"),0,#REF!)</f>
        <v>#REF!</v>
      </c>
    </row>
    <row r="2425" spans="8:11">
      <c r="H2425" s="57"/>
      <c r="I2425" s="56" t="e">
        <f t="shared" si="133"/>
        <v>#REF!</v>
      </c>
      <c r="J2425" s="56" t="e">
        <f>#REF!</f>
        <v>#REF!</v>
      </c>
      <c r="K2425" s="53" t="e">
        <f>IF(OR(#REF!="管理者",#REF!="サービス管理責任者"),0,#REF!)</f>
        <v>#REF!</v>
      </c>
    </row>
    <row r="2426" spans="8:11">
      <c r="H2426" s="57"/>
      <c r="I2426" s="56" t="e">
        <f t="shared" si="133"/>
        <v>#REF!</v>
      </c>
      <c r="J2426" s="56" t="e">
        <f>#REF!</f>
        <v>#REF!</v>
      </c>
      <c r="K2426" s="53" t="e">
        <f>IF(OR(#REF!="管理者",#REF!="サービス管理責任者"),0,#REF!)</f>
        <v>#REF!</v>
      </c>
    </row>
    <row r="2427" spans="8:11">
      <c r="H2427" s="57"/>
      <c r="I2427" s="56" t="e">
        <f t="shared" si="133"/>
        <v>#REF!</v>
      </c>
      <c r="J2427" s="56" t="e">
        <f>#REF!</f>
        <v>#REF!</v>
      </c>
      <c r="K2427" s="53" t="e">
        <f>IF(OR(#REF!="管理者",#REF!="サービス管理責任者"),0,#REF!)</f>
        <v>#REF!</v>
      </c>
    </row>
    <row r="2428" spans="8:11">
      <c r="H2428" s="57"/>
      <c r="I2428" s="56" t="e">
        <f t="shared" si="133"/>
        <v>#REF!</v>
      </c>
      <c r="J2428" s="56" t="e">
        <f>#REF!</f>
        <v>#REF!</v>
      </c>
      <c r="K2428" s="53" t="e">
        <f>IF(OR(#REF!="管理者",#REF!="サービス管理責任者"),0,#REF!)</f>
        <v>#REF!</v>
      </c>
    </row>
    <row r="2429" spans="8:11">
      <c r="H2429" s="57"/>
      <c r="I2429" s="56" t="e">
        <f t="shared" si="133"/>
        <v>#REF!</v>
      </c>
      <c r="J2429" s="56" t="e">
        <f>#REF!</f>
        <v>#REF!</v>
      </c>
      <c r="K2429" s="53" t="e">
        <f>IF(OR(#REF!="管理者",#REF!="サービス管理責任者"),0,#REF!)</f>
        <v>#REF!</v>
      </c>
    </row>
    <row r="2430" spans="8:11">
      <c r="H2430" s="57"/>
      <c r="I2430" s="56" t="e">
        <f t="shared" si="133"/>
        <v>#REF!</v>
      </c>
      <c r="J2430" s="56" t="e">
        <f>#REF!</f>
        <v>#REF!</v>
      </c>
      <c r="K2430" s="53" t="e">
        <f>IF(OR(#REF!="管理者",#REF!="サービス管理責任者"),0,#REF!)</f>
        <v>#REF!</v>
      </c>
    </row>
    <row r="2431" spans="8:11">
      <c r="H2431" s="57"/>
      <c r="I2431" s="56" t="e">
        <f t="shared" si="133"/>
        <v>#REF!</v>
      </c>
      <c r="J2431" s="56" t="e">
        <f>#REF!</f>
        <v>#REF!</v>
      </c>
      <c r="K2431" s="53" t="e">
        <f>IF(OR(#REF!="管理者",#REF!="サービス管理責任者"),0,#REF!)</f>
        <v>#REF!</v>
      </c>
    </row>
    <row r="2432" spans="8:11">
      <c r="H2432" s="57"/>
      <c r="I2432" s="56" t="e">
        <f t="shared" si="133"/>
        <v>#REF!</v>
      </c>
      <c r="J2432" s="56" t="e">
        <f>#REF!</f>
        <v>#REF!</v>
      </c>
      <c r="K2432" s="53" t="e">
        <f>IF(OR(#REF!="管理者",#REF!="サービス管理責任者"),0,#REF!)</f>
        <v>#REF!</v>
      </c>
    </row>
    <row r="2433" spans="8:11">
      <c r="H2433" s="57"/>
      <c r="I2433" s="56" t="e">
        <f t="shared" si="133"/>
        <v>#REF!</v>
      </c>
      <c r="J2433" s="56" t="e">
        <f>#REF!</f>
        <v>#REF!</v>
      </c>
      <c r="K2433" s="53" t="e">
        <f>IF(OR(#REF!="管理者",#REF!="サービス管理責任者"),0,#REF!)</f>
        <v>#REF!</v>
      </c>
    </row>
    <row r="2434" spans="8:11">
      <c r="H2434" s="57"/>
      <c r="I2434" s="56" t="e">
        <f t="shared" si="133"/>
        <v>#REF!</v>
      </c>
      <c r="J2434" s="56" t="e">
        <f>#REF!</f>
        <v>#REF!</v>
      </c>
      <c r="K2434" s="53" t="e">
        <f>IF(OR(#REF!="管理者",#REF!="サービス管理責任者"),0,#REF!)</f>
        <v>#REF!</v>
      </c>
    </row>
    <row r="2435" spans="8:11">
      <c r="H2435" s="57"/>
      <c r="I2435" s="56" t="e">
        <f t="shared" si="133"/>
        <v>#REF!</v>
      </c>
      <c r="J2435" s="56" t="e">
        <f>#REF!</f>
        <v>#REF!</v>
      </c>
      <c r="K2435" s="53" t="e">
        <f>IF(OR(#REF!="管理者",#REF!="サービス管理責任者"),0,#REF!)</f>
        <v>#REF!</v>
      </c>
    </row>
    <row r="2436" spans="8:11">
      <c r="H2436" s="57"/>
      <c r="I2436" s="56" t="e">
        <f t="shared" si="133"/>
        <v>#REF!</v>
      </c>
      <c r="J2436" s="56" t="e">
        <f>#REF!</f>
        <v>#REF!</v>
      </c>
      <c r="K2436" s="53" t="e">
        <f>IF(OR(#REF!="管理者",#REF!="サービス管理責任者"),0,#REF!)</f>
        <v>#REF!</v>
      </c>
    </row>
    <row r="2437" spans="8:11">
      <c r="H2437" s="57"/>
      <c r="I2437" s="56" t="e">
        <f t="shared" ref="I2437:I2500" si="134">IF(J2437=0,I2436,I2436+1)</f>
        <v>#REF!</v>
      </c>
      <c r="J2437" s="56" t="e">
        <f>#REF!</f>
        <v>#REF!</v>
      </c>
      <c r="K2437" s="53" t="e">
        <f>IF(OR(#REF!="管理者",#REF!="サービス管理責任者"),0,#REF!)</f>
        <v>#REF!</v>
      </c>
    </row>
    <row r="2438" spans="8:11">
      <c r="H2438" s="57"/>
      <c r="I2438" s="56" t="e">
        <f t="shared" si="134"/>
        <v>#REF!</v>
      </c>
      <c r="J2438" s="56" t="e">
        <f>#REF!</f>
        <v>#REF!</v>
      </c>
      <c r="K2438" s="53" t="e">
        <f>IF(OR(#REF!="管理者",#REF!="サービス管理責任者"),0,#REF!)</f>
        <v>#REF!</v>
      </c>
    </row>
    <row r="2439" spans="8:11">
      <c r="H2439" s="57"/>
      <c r="I2439" s="56" t="e">
        <f t="shared" si="134"/>
        <v>#REF!</v>
      </c>
      <c r="J2439" s="56" t="e">
        <f>#REF!</f>
        <v>#REF!</v>
      </c>
      <c r="K2439" s="53" t="e">
        <f>IF(OR(#REF!="管理者",#REF!="サービス管理責任者"),0,#REF!)</f>
        <v>#REF!</v>
      </c>
    </row>
    <row r="2440" spans="8:11">
      <c r="H2440" s="57"/>
      <c r="I2440" s="56" t="e">
        <f t="shared" si="134"/>
        <v>#REF!</v>
      </c>
      <c r="J2440" s="56" t="e">
        <f>#REF!</f>
        <v>#REF!</v>
      </c>
      <c r="K2440" s="53" t="e">
        <f>IF(OR(#REF!="管理者",#REF!="サービス管理責任者"),0,#REF!)</f>
        <v>#REF!</v>
      </c>
    </row>
    <row r="2441" spans="8:11">
      <c r="H2441" s="57"/>
      <c r="I2441" s="56" t="e">
        <f t="shared" si="134"/>
        <v>#REF!</v>
      </c>
      <c r="J2441" s="56" t="e">
        <f>#REF!</f>
        <v>#REF!</v>
      </c>
      <c r="K2441" s="53" t="e">
        <f>IF(OR(#REF!="管理者",#REF!="サービス管理責任者"),0,#REF!)</f>
        <v>#REF!</v>
      </c>
    </row>
    <row r="2442" spans="8:11">
      <c r="H2442" s="57"/>
      <c r="I2442" s="56" t="e">
        <f t="shared" si="134"/>
        <v>#REF!</v>
      </c>
      <c r="J2442" s="56" t="e">
        <f>#REF!</f>
        <v>#REF!</v>
      </c>
      <c r="K2442" s="53" t="e">
        <f>IF(OR(#REF!="管理者",#REF!="サービス管理責任者"),0,#REF!)</f>
        <v>#REF!</v>
      </c>
    </row>
    <row r="2443" spans="8:11">
      <c r="H2443" s="57"/>
      <c r="I2443" s="56" t="e">
        <f t="shared" si="134"/>
        <v>#REF!</v>
      </c>
      <c r="J2443" s="56" t="e">
        <f>#REF!</f>
        <v>#REF!</v>
      </c>
      <c r="K2443" s="53" t="e">
        <f>IF(OR(#REF!="管理者",#REF!="サービス管理責任者"),0,#REF!)</f>
        <v>#REF!</v>
      </c>
    </row>
    <row r="2444" spans="8:11">
      <c r="H2444" s="57"/>
      <c r="I2444" s="56" t="e">
        <f t="shared" si="134"/>
        <v>#REF!</v>
      </c>
      <c r="J2444" s="56" t="e">
        <f>#REF!</f>
        <v>#REF!</v>
      </c>
      <c r="K2444" s="53" t="e">
        <f>IF(OR(#REF!="管理者",#REF!="サービス管理責任者"),0,#REF!)</f>
        <v>#REF!</v>
      </c>
    </row>
    <row r="2445" spans="8:11">
      <c r="H2445" s="57"/>
      <c r="I2445" s="56" t="e">
        <f t="shared" si="134"/>
        <v>#REF!</v>
      </c>
      <c r="J2445" s="56" t="e">
        <f>#REF!</f>
        <v>#REF!</v>
      </c>
      <c r="K2445" s="53" t="e">
        <f>IF(OR(#REF!="管理者",#REF!="サービス管理責任者"),0,#REF!)</f>
        <v>#REF!</v>
      </c>
    </row>
    <row r="2446" spans="8:11">
      <c r="H2446" s="57"/>
      <c r="I2446" s="56" t="e">
        <f t="shared" si="134"/>
        <v>#REF!</v>
      </c>
      <c r="J2446" s="56" t="e">
        <f>#REF!</f>
        <v>#REF!</v>
      </c>
      <c r="K2446" s="53" t="e">
        <f>IF(OR(#REF!="管理者",#REF!="サービス管理責任者"),0,#REF!)</f>
        <v>#REF!</v>
      </c>
    </row>
    <row r="2447" spans="8:11">
      <c r="H2447" s="57"/>
      <c r="I2447" s="56" t="e">
        <f t="shared" si="134"/>
        <v>#REF!</v>
      </c>
      <c r="J2447" s="56" t="e">
        <f>#REF!</f>
        <v>#REF!</v>
      </c>
      <c r="K2447" s="53" t="e">
        <f>IF(OR(#REF!="管理者",#REF!="サービス管理責任者"),0,#REF!)</f>
        <v>#REF!</v>
      </c>
    </row>
    <row r="2448" spans="8:11">
      <c r="H2448" s="57"/>
      <c r="I2448" s="56" t="e">
        <f t="shared" si="134"/>
        <v>#REF!</v>
      </c>
      <c r="J2448" s="56" t="e">
        <f>#REF!</f>
        <v>#REF!</v>
      </c>
      <c r="K2448" s="53" t="e">
        <f>IF(OR(#REF!="管理者",#REF!="サービス管理責任者"),0,#REF!)</f>
        <v>#REF!</v>
      </c>
    </row>
    <row r="2449" spans="8:11">
      <c r="H2449" s="57"/>
      <c r="I2449" s="56" t="e">
        <f t="shared" si="134"/>
        <v>#REF!</v>
      </c>
      <c r="J2449" s="56" t="e">
        <f>#REF!</f>
        <v>#REF!</v>
      </c>
      <c r="K2449" s="53" t="e">
        <f>IF(OR(#REF!="管理者",#REF!="サービス管理責任者"),0,#REF!)</f>
        <v>#REF!</v>
      </c>
    </row>
    <row r="2450" spans="8:11">
      <c r="H2450" s="57"/>
      <c r="I2450" s="56" t="e">
        <f t="shared" si="134"/>
        <v>#REF!</v>
      </c>
      <c r="J2450" s="56" t="e">
        <f>#REF!</f>
        <v>#REF!</v>
      </c>
      <c r="K2450" s="53" t="e">
        <f>IF(OR(#REF!="管理者",#REF!="サービス管理責任者"),0,#REF!)</f>
        <v>#REF!</v>
      </c>
    </row>
    <row r="2451" spans="8:11">
      <c r="H2451" s="57"/>
      <c r="I2451" s="56" t="e">
        <f t="shared" si="134"/>
        <v>#REF!</v>
      </c>
      <c r="J2451" s="56" t="e">
        <f>#REF!</f>
        <v>#REF!</v>
      </c>
      <c r="K2451" s="53" t="e">
        <f>IF(OR(#REF!="管理者",#REF!="サービス管理責任者"),0,#REF!)</f>
        <v>#REF!</v>
      </c>
    </row>
    <row r="2452" spans="8:11">
      <c r="H2452" s="57"/>
      <c r="I2452" s="56" t="e">
        <f t="shared" si="134"/>
        <v>#REF!</v>
      </c>
      <c r="J2452" s="56" t="e">
        <f>#REF!</f>
        <v>#REF!</v>
      </c>
      <c r="K2452" s="53" t="e">
        <f>IF(OR(#REF!="管理者",#REF!="サービス管理責任者"),0,#REF!)</f>
        <v>#REF!</v>
      </c>
    </row>
    <row r="2453" spans="8:11">
      <c r="H2453" s="57"/>
      <c r="I2453" s="56" t="e">
        <f t="shared" si="134"/>
        <v>#REF!</v>
      </c>
      <c r="J2453" s="56" t="e">
        <f>#REF!</f>
        <v>#REF!</v>
      </c>
      <c r="K2453" s="53" t="e">
        <f>IF(OR(#REF!="管理者",#REF!="サービス管理責任者"),0,#REF!)</f>
        <v>#REF!</v>
      </c>
    </row>
    <row r="2454" spans="8:11">
      <c r="H2454" s="57"/>
      <c r="I2454" s="56" t="e">
        <f t="shared" si="134"/>
        <v>#REF!</v>
      </c>
      <c r="J2454" s="56" t="e">
        <f>#REF!</f>
        <v>#REF!</v>
      </c>
      <c r="K2454" s="53" t="e">
        <f>IF(OR(#REF!="管理者",#REF!="サービス管理責任者"),0,#REF!)</f>
        <v>#REF!</v>
      </c>
    </row>
    <row r="2455" spans="8:11">
      <c r="H2455" s="57"/>
      <c r="I2455" s="56" t="e">
        <f t="shared" si="134"/>
        <v>#REF!</v>
      </c>
      <c r="J2455" s="56" t="e">
        <f>#REF!</f>
        <v>#REF!</v>
      </c>
      <c r="K2455" s="53" t="e">
        <f>IF(OR(#REF!="管理者",#REF!="サービス管理責任者"),0,#REF!)</f>
        <v>#REF!</v>
      </c>
    </row>
    <row r="2456" spans="8:11">
      <c r="H2456" s="57"/>
      <c r="I2456" s="56" t="e">
        <f t="shared" si="134"/>
        <v>#REF!</v>
      </c>
      <c r="J2456" s="56" t="e">
        <f>#REF!</f>
        <v>#REF!</v>
      </c>
      <c r="K2456" s="53" t="e">
        <f>IF(OR(#REF!="管理者",#REF!="サービス管理責任者"),0,#REF!)</f>
        <v>#REF!</v>
      </c>
    </row>
    <row r="2457" spans="8:11">
      <c r="H2457" s="57"/>
      <c r="I2457" s="56" t="e">
        <f t="shared" si="134"/>
        <v>#REF!</v>
      </c>
      <c r="J2457" s="56" t="e">
        <f>#REF!</f>
        <v>#REF!</v>
      </c>
      <c r="K2457" s="53" t="e">
        <f>IF(OR(#REF!="管理者",#REF!="サービス管理責任者"),0,#REF!)</f>
        <v>#REF!</v>
      </c>
    </row>
    <row r="2458" spans="8:11">
      <c r="H2458" s="57"/>
      <c r="I2458" s="56" t="e">
        <f t="shared" si="134"/>
        <v>#REF!</v>
      </c>
      <c r="J2458" s="56" t="e">
        <f>#REF!</f>
        <v>#REF!</v>
      </c>
      <c r="K2458" s="53" t="e">
        <f>IF(OR(#REF!="管理者",#REF!="サービス管理責任者"),0,#REF!)</f>
        <v>#REF!</v>
      </c>
    </row>
    <row r="2459" spans="8:11">
      <c r="H2459" s="57"/>
      <c r="I2459" s="56" t="e">
        <f t="shared" si="134"/>
        <v>#REF!</v>
      </c>
      <c r="J2459" s="56" t="e">
        <f>#REF!</f>
        <v>#REF!</v>
      </c>
      <c r="K2459" s="53" t="e">
        <f>IF(OR(#REF!="管理者",#REF!="サービス管理責任者"),0,#REF!)</f>
        <v>#REF!</v>
      </c>
    </row>
    <row r="2460" spans="8:11">
      <c r="H2460" s="57"/>
      <c r="I2460" s="56" t="e">
        <f t="shared" si="134"/>
        <v>#REF!</v>
      </c>
      <c r="J2460" s="56" t="e">
        <f>#REF!</f>
        <v>#REF!</v>
      </c>
      <c r="K2460" s="53" t="e">
        <f>IF(OR(#REF!="管理者",#REF!="サービス管理責任者"),0,#REF!)</f>
        <v>#REF!</v>
      </c>
    </row>
    <row r="2461" spans="8:11">
      <c r="H2461" s="57"/>
      <c r="I2461" s="56" t="e">
        <f t="shared" si="134"/>
        <v>#REF!</v>
      </c>
      <c r="J2461" s="56" t="e">
        <f>#REF!</f>
        <v>#REF!</v>
      </c>
      <c r="K2461" s="53" t="e">
        <f>IF(OR(#REF!="管理者",#REF!="サービス管理責任者"),0,#REF!)</f>
        <v>#REF!</v>
      </c>
    </row>
    <row r="2462" spans="8:11">
      <c r="H2462" s="57"/>
      <c r="I2462" s="56" t="e">
        <f t="shared" si="134"/>
        <v>#REF!</v>
      </c>
      <c r="J2462" s="56" t="e">
        <f>#REF!</f>
        <v>#REF!</v>
      </c>
      <c r="K2462" s="53" t="e">
        <f>IF(OR(#REF!="管理者",#REF!="サービス管理責任者"),0,#REF!)</f>
        <v>#REF!</v>
      </c>
    </row>
    <row r="2463" spans="8:11">
      <c r="H2463" s="57"/>
      <c r="I2463" s="56" t="e">
        <f t="shared" si="134"/>
        <v>#REF!</v>
      </c>
      <c r="J2463" s="56" t="e">
        <f>#REF!</f>
        <v>#REF!</v>
      </c>
      <c r="K2463" s="53" t="e">
        <f>IF(OR(#REF!="管理者",#REF!="サービス管理責任者"),0,#REF!)</f>
        <v>#REF!</v>
      </c>
    </row>
    <row r="2464" spans="8:11">
      <c r="H2464" s="57"/>
      <c r="I2464" s="56" t="e">
        <f t="shared" si="134"/>
        <v>#REF!</v>
      </c>
      <c r="J2464" s="56" t="e">
        <f>#REF!</f>
        <v>#REF!</v>
      </c>
      <c r="K2464" s="53" t="e">
        <f>IF(OR(#REF!="管理者",#REF!="サービス管理責任者"),0,#REF!)</f>
        <v>#REF!</v>
      </c>
    </row>
    <row r="2465" spans="8:11">
      <c r="H2465" s="57"/>
      <c r="I2465" s="56" t="e">
        <f t="shared" si="134"/>
        <v>#REF!</v>
      </c>
      <c r="J2465" s="56" t="e">
        <f>#REF!</f>
        <v>#REF!</v>
      </c>
      <c r="K2465" s="53" t="e">
        <f>IF(OR(#REF!="管理者",#REF!="サービス管理責任者"),0,#REF!)</f>
        <v>#REF!</v>
      </c>
    </row>
    <row r="2466" spans="8:11">
      <c r="H2466" s="57"/>
      <c r="I2466" s="56" t="e">
        <f t="shared" si="134"/>
        <v>#REF!</v>
      </c>
      <c r="J2466" s="56" t="e">
        <f>#REF!</f>
        <v>#REF!</v>
      </c>
      <c r="K2466" s="53" t="e">
        <f>IF(OR(#REF!="管理者",#REF!="サービス管理責任者"),0,#REF!)</f>
        <v>#REF!</v>
      </c>
    </row>
    <row r="2467" spans="8:11">
      <c r="H2467" s="57"/>
      <c r="I2467" s="56" t="e">
        <f t="shared" si="134"/>
        <v>#REF!</v>
      </c>
      <c r="J2467" s="56" t="e">
        <f>#REF!</f>
        <v>#REF!</v>
      </c>
      <c r="K2467" s="53" t="e">
        <f>IF(OR(#REF!="管理者",#REF!="サービス管理責任者"),0,#REF!)</f>
        <v>#REF!</v>
      </c>
    </row>
    <row r="2468" spans="8:11">
      <c r="H2468" s="57"/>
      <c r="I2468" s="56" t="e">
        <f t="shared" si="134"/>
        <v>#REF!</v>
      </c>
      <c r="J2468" s="56" t="e">
        <f>#REF!</f>
        <v>#REF!</v>
      </c>
      <c r="K2468" s="53" t="e">
        <f>IF(OR(#REF!="管理者",#REF!="サービス管理責任者"),0,#REF!)</f>
        <v>#REF!</v>
      </c>
    </row>
    <row r="2469" spans="8:11">
      <c r="H2469" s="57"/>
      <c r="I2469" s="56" t="e">
        <f t="shared" si="134"/>
        <v>#REF!</v>
      </c>
      <c r="J2469" s="56" t="e">
        <f>#REF!</f>
        <v>#REF!</v>
      </c>
      <c r="K2469" s="53" t="e">
        <f>IF(OR(#REF!="管理者",#REF!="サービス管理責任者"),0,#REF!)</f>
        <v>#REF!</v>
      </c>
    </row>
    <row r="2470" spans="8:11">
      <c r="H2470" s="57"/>
      <c r="I2470" s="56" t="e">
        <f t="shared" si="134"/>
        <v>#REF!</v>
      </c>
      <c r="J2470" s="56" t="e">
        <f>#REF!</f>
        <v>#REF!</v>
      </c>
      <c r="K2470" s="53" t="e">
        <f>IF(OR(#REF!="管理者",#REF!="サービス管理責任者"),0,#REF!)</f>
        <v>#REF!</v>
      </c>
    </row>
    <row r="2471" spans="8:11">
      <c r="H2471" s="57"/>
      <c r="I2471" s="56" t="e">
        <f t="shared" si="134"/>
        <v>#REF!</v>
      </c>
      <c r="J2471" s="56" t="e">
        <f>#REF!</f>
        <v>#REF!</v>
      </c>
      <c r="K2471" s="53" t="e">
        <f>IF(OR(#REF!="管理者",#REF!="サービス管理責任者"),0,#REF!)</f>
        <v>#REF!</v>
      </c>
    </row>
    <row r="2472" spans="8:11">
      <c r="H2472" s="57"/>
      <c r="I2472" s="56" t="e">
        <f t="shared" si="134"/>
        <v>#REF!</v>
      </c>
      <c r="J2472" s="56" t="e">
        <f>#REF!</f>
        <v>#REF!</v>
      </c>
      <c r="K2472" s="53" t="e">
        <f>IF(OR(#REF!="管理者",#REF!="サービス管理責任者"),0,#REF!)</f>
        <v>#REF!</v>
      </c>
    </row>
    <row r="2473" spans="8:11">
      <c r="H2473" s="57"/>
      <c r="I2473" s="56" t="e">
        <f t="shared" si="134"/>
        <v>#REF!</v>
      </c>
      <c r="J2473" s="56" t="e">
        <f>#REF!</f>
        <v>#REF!</v>
      </c>
      <c r="K2473" s="53" t="e">
        <f>IF(OR(#REF!="管理者",#REF!="サービス管理責任者"),0,#REF!)</f>
        <v>#REF!</v>
      </c>
    </row>
    <row r="2474" spans="8:11">
      <c r="H2474" s="57"/>
      <c r="I2474" s="56" t="e">
        <f t="shared" si="134"/>
        <v>#REF!</v>
      </c>
      <c r="J2474" s="56" t="e">
        <f>#REF!</f>
        <v>#REF!</v>
      </c>
      <c r="K2474" s="53" t="e">
        <f>IF(OR(#REF!="管理者",#REF!="サービス管理責任者"),0,#REF!)</f>
        <v>#REF!</v>
      </c>
    </row>
    <row r="2475" spans="8:11">
      <c r="H2475" s="57"/>
      <c r="I2475" s="56" t="e">
        <f t="shared" si="134"/>
        <v>#REF!</v>
      </c>
      <c r="J2475" s="56" t="e">
        <f>#REF!</f>
        <v>#REF!</v>
      </c>
      <c r="K2475" s="53" t="e">
        <f>IF(OR(#REF!="管理者",#REF!="サービス管理責任者"),0,#REF!)</f>
        <v>#REF!</v>
      </c>
    </row>
    <row r="2476" spans="8:11">
      <c r="H2476" s="57"/>
      <c r="I2476" s="56" t="e">
        <f t="shared" si="134"/>
        <v>#REF!</v>
      </c>
      <c r="J2476" s="56" t="e">
        <f>#REF!</f>
        <v>#REF!</v>
      </c>
      <c r="K2476" s="53" t="e">
        <f>IF(OR(#REF!="管理者",#REF!="サービス管理責任者"),0,#REF!)</f>
        <v>#REF!</v>
      </c>
    </row>
    <row r="2477" spans="8:11">
      <c r="H2477" s="57"/>
      <c r="I2477" s="56" t="e">
        <f t="shared" si="134"/>
        <v>#REF!</v>
      </c>
      <c r="J2477" s="56" t="e">
        <f>#REF!</f>
        <v>#REF!</v>
      </c>
      <c r="K2477" s="53" t="e">
        <f>IF(OR(#REF!="管理者",#REF!="サービス管理責任者"),0,#REF!)</f>
        <v>#REF!</v>
      </c>
    </row>
    <row r="2478" spans="8:11">
      <c r="H2478" s="57"/>
      <c r="I2478" s="56" t="e">
        <f t="shared" si="134"/>
        <v>#REF!</v>
      </c>
      <c r="J2478" s="56" t="e">
        <f>#REF!</f>
        <v>#REF!</v>
      </c>
      <c r="K2478" s="53" t="e">
        <f>IF(OR(#REF!="管理者",#REF!="サービス管理責任者"),0,#REF!)</f>
        <v>#REF!</v>
      </c>
    </row>
    <row r="2479" spans="8:11">
      <c r="H2479" s="57"/>
      <c r="I2479" s="56" t="e">
        <f t="shared" si="134"/>
        <v>#REF!</v>
      </c>
      <c r="J2479" s="56" t="e">
        <f>#REF!</f>
        <v>#REF!</v>
      </c>
      <c r="K2479" s="53" t="e">
        <f>IF(OR(#REF!="管理者",#REF!="サービス管理責任者"),0,#REF!)</f>
        <v>#REF!</v>
      </c>
    </row>
    <row r="2480" spans="8:11">
      <c r="H2480" s="57"/>
      <c r="I2480" s="56" t="e">
        <f t="shared" si="134"/>
        <v>#REF!</v>
      </c>
      <c r="J2480" s="56" t="e">
        <f>#REF!</f>
        <v>#REF!</v>
      </c>
      <c r="K2480" s="53" t="e">
        <f>IF(OR(#REF!="管理者",#REF!="サービス管理責任者"),0,#REF!)</f>
        <v>#REF!</v>
      </c>
    </row>
    <row r="2481" spans="8:11">
      <c r="H2481" s="57"/>
      <c r="I2481" s="56" t="e">
        <f t="shared" si="134"/>
        <v>#REF!</v>
      </c>
      <c r="J2481" s="56" t="e">
        <f>#REF!</f>
        <v>#REF!</v>
      </c>
      <c r="K2481" s="53" t="e">
        <f>IF(OR(#REF!="管理者",#REF!="サービス管理責任者"),0,#REF!)</f>
        <v>#REF!</v>
      </c>
    </row>
    <row r="2482" spans="8:11">
      <c r="H2482" s="57"/>
      <c r="I2482" s="56" t="e">
        <f t="shared" si="134"/>
        <v>#REF!</v>
      </c>
      <c r="J2482" s="56" t="e">
        <f>#REF!</f>
        <v>#REF!</v>
      </c>
      <c r="K2482" s="53" t="e">
        <f>IF(OR(#REF!="管理者",#REF!="サービス管理責任者"),0,#REF!)</f>
        <v>#REF!</v>
      </c>
    </row>
    <row r="2483" spans="8:11">
      <c r="H2483" s="57"/>
      <c r="I2483" s="56" t="e">
        <f t="shared" si="134"/>
        <v>#REF!</v>
      </c>
      <c r="J2483" s="56" t="e">
        <f>#REF!</f>
        <v>#REF!</v>
      </c>
      <c r="K2483" s="53" t="e">
        <f>IF(OR(#REF!="管理者",#REF!="サービス管理責任者"),0,#REF!)</f>
        <v>#REF!</v>
      </c>
    </row>
    <row r="2484" spans="8:11">
      <c r="H2484" s="57"/>
      <c r="I2484" s="56" t="e">
        <f t="shared" si="134"/>
        <v>#REF!</v>
      </c>
      <c r="J2484" s="56" t="e">
        <f>#REF!</f>
        <v>#REF!</v>
      </c>
      <c r="K2484" s="53" t="e">
        <f>IF(OR(#REF!="管理者",#REF!="サービス管理責任者"),0,#REF!)</f>
        <v>#REF!</v>
      </c>
    </row>
    <row r="2485" spans="8:11">
      <c r="H2485" s="57"/>
      <c r="I2485" s="56" t="e">
        <f t="shared" si="134"/>
        <v>#REF!</v>
      </c>
      <c r="J2485" s="56" t="e">
        <f>#REF!</f>
        <v>#REF!</v>
      </c>
      <c r="K2485" s="53" t="e">
        <f>IF(OR(#REF!="管理者",#REF!="サービス管理責任者"),0,#REF!)</f>
        <v>#REF!</v>
      </c>
    </row>
    <row r="2486" spans="8:11">
      <c r="H2486" s="57"/>
      <c r="I2486" s="56" t="e">
        <f t="shared" si="134"/>
        <v>#REF!</v>
      </c>
      <c r="J2486" s="56" t="e">
        <f>#REF!</f>
        <v>#REF!</v>
      </c>
      <c r="K2486" s="53" t="e">
        <f>IF(OR(#REF!="管理者",#REF!="サービス管理責任者"),0,#REF!)</f>
        <v>#REF!</v>
      </c>
    </row>
    <row r="2487" spans="8:11">
      <c r="H2487" s="57"/>
      <c r="I2487" s="56" t="e">
        <f t="shared" si="134"/>
        <v>#REF!</v>
      </c>
      <c r="J2487" s="56" t="e">
        <f>#REF!</f>
        <v>#REF!</v>
      </c>
      <c r="K2487" s="53" t="e">
        <f>IF(OR(#REF!="管理者",#REF!="サービス管理責任者"),0,#REF!)</f>
        <v>#REF!</v>
      </c>
    </row>
    <row r="2488" spans="8:11">
      <c r="H2488" s="57"/>
      <c r="I2488" s="56" t="e">
        <f t="shared" si="134"/>
        <v>#REF!</v>
      </c>
      <c r="J2488" s="56" t="e">
        <f>#REF!</f>
        <v>#REF!</v>
      </c>
      <c r="K2488" s="53" t="e">
        <f>IF(OR(#REF!="管理者",#REF!="サービス管理責任者"),0,#REF!)</f>
        <v>#REF!</v>
      </c>
    </row>
    <row r="2489" spans="8:11">
      <c r="H2489" s="57"/>
      <c r="I2489" s="56" t="e">
        <f t="shared" si="134"/>
        <v>#REF!</v>
      </c>
      <c r="J2489" s="56" t="e">
        <f>#REF!</f>
        <v>#REF!</v>
      </c>
      <c r="K2489" s="53" t="e">
        <f>IF(OR(#REF!="管理者",#REF!="サービス管理責任者"),0,#REF!)</f>
        <v>#REF!</v>
      </c>
    </row>
    <row r="2490" spans="8:11">
      <c r="H2490" s="57"/>
      <c r="I2490" s="56" t="e">
        <f t="shared" si="134"/>
        <v>#REF!</v>
      </c>
      <c r="J2490" s="56" t="e">
        <f>#REF!</f>
        <v>#REF!</v>
      </c>
      <c r="K2490" s="53" t="e">
        <f>IF(OR(#REF!="管理者",#REF!="サービス管理責任者"),0,#REF!)</f>
        <v>#REF!</v>
      </c>
    </row>
    <row r="2491" spans="8:11">
      <c r="H2491" s="57"/>
      <c r="I2491" s="56" t="e">
        <f t="shared" si="134"/>
        <v>#REF!</v>
      </c>
      <c r="J2491" s="56" t="e">
        <f>#REF!</f>
        <v>#REF!</v>
      </c>
      <c r="K2491" s="53" t="e">
        <f>IF(OR(#REF!="管理者",#REF!="サービス管理責任者"),0,#REF!)</f>
        <v>#REF!</v>
      </c>
    </row>
    <row r="2492" spans="8:11">
      <c r="H2492" s="57"/>
      <c r="I2492" s="56" t="e">
        <f t="shared" si="134"/>
        <v>#REF!</v>
      </c>
      <c r="J2492" s="56" t="e">
        <f>#REF!</f>
        <v>#REF!</v>
      </c>
      <c r="K2492" s="53" t="e">
        <f>IF(OR(#REF!="管理者",#REF!="サービス管理責任者"),0,#REF!)</f>
        <v>#REF!</v>
      </c>
    </row>
    <row r="2493" spans="8:11">
      <c r="H2493" s="57"/>
      <c r="I2493" s="56" t="e">
        <f t="shared" si="134"/>
        <v>#REF!</v>
      </c>
      <c r="J2493" s="56" t="e">
        <f>#REF!</f>
        <v>#REF!</v>
      </c>
      <c r="K2493" s="53" t="e">
        <f>IF(OR(#REF!="管理者",#REF!="サービス管理責任者"),0,#REF!)</f>
        <v>#REF!</v>
      </c>
    </row>
    <row r="2494" spans="8:11">
      <c r="H2494" s="57"/>
      <c r="I2494" s="56" t="e">
        <f t="shared" si="134"/>
        <v>#REF!</v>
      </c>
      <c r="J2494" s="56" t="e">
        <f>#REF!</f>
        <v>#REF!</v>
      </c>
      <c r="K2494" s="53" t="e">
        <f>IF(OR(#REF!="管理者",#REF!="サービス管理責任者"),0,#REF!)</f>
        <v>#REF!</v>
      </c>
    </row>
    <row r="2495" spans="8:11">
      <c r="H2495" s="57"/>
      <c r="I2495" s="56" t="e">
        <f t="shared" si="134"/>
        <v>#REF!</v>
      </c>
      <c r="J2495" s="56" t="e">
        <f>#REF!</f>
        <v>#REF!</v>
      </c>
      <c r="K2495" s="53" t="e">
        <f>IF(OR(#REF!="管理者",#REF!="サービス管理責任者"),0,#REF!)</f>
        <v>#REF!</v>
      </c>
    </row>
    <row r="2496" spans="8:11">
      <c r="H2496" s="57"/>
      <c r="I2496" s="56" t="e">
        <f t="shared" si="134"/>
        <v>#REF!</v>
      </c>
      <c r="J2496" s="56" t="e">
        <f>#REF!</f>
        <v>#REF!</v>
      </c>
      <c r="K2496" s="53" t="e">
        <f>IF(OR(#REF!="管理者",#REF!="サービス管理責任者"),0,#REF!)</f>
        <v>#REF!</v>
      </c>
    </row>
    <row r="2497" spans="8:11">
      <c r="H2497" s="57"/>
      <c r="I2497" s="56" t="e">
        <f t="shared" si="134"/>
        <v>#REF!</v>
      </c>
      <c r="J2497" s="56" t="e">
        <f>#REF!</f>
        <v>#REF!</v>
      </c>
      <c r="K2497" s="53" t="e">
        <f>IF(OR(#REF!="管理者",#REF!="サービス管理責任者"),0,#REF!)</f>
        <v>#REF!</v>
      </c>
    </row>
    <row r="2498" spans="8:11">
      <c r="H2498" s="57"/>
      <c r="I2498" s="56" t="e">
        <f t="shared" si="134"/>
        <v>#REF!</v>
      </c>
      <c r="J2498" s="56" t="e">
        <f>#REF!</f>
        <v>#REF!</v>
      </c>
      <c r="K2498" s="53" t="e">
        <f>IF(OR(#REF!="管理者",#REF!="サービス管理責任者"),0,#REF!)</f>
        <v>#REF!</v>
      </c>
    </row>
    <row r="2499" spans="8:11">
      <c r="H2499" s="57"/>
      <c r="I2499" s="56" t="e">
        <f t="shared" si="134"/>
        <v>#REF!</v>
      </c>
      <c r="J2499" s="56" t="e">
        <f>#REF!</f>
        <v>#REF!</v>
      </c>
      <c r="K2499" s="53" t="e">
        <f>IF(OR(#REF!="管理者",#REF!="サービス管理責任者"),0,#REF!)</f>
        <v>#REF!</v>
      </c>
    </row>
    <row r="2500" spans="8:11">
      <c r="H2500" s="57"/>
      <c r="I2500" s="56" t="e">
        <f t="shared" si="134"/>
        <v>#REF!</v>
      </c>
      <c r="J2500" s="56" t="e">
        <f>#REF!</f>
        <v>#REF!</v>
      </c>
      <c r="K2500" s="53" t="e">
        <f>IF(OR(#REF!="管理者",#REF!="サービス管理責任者"),0,#REF!)</f>
        <v>#REF!</v>
      </c>
    </row>
    <row r="2501" spans="8:11">
      <c r="H2501" s="57"/>
      <c r="I2501" s="56" t="e">
        <f t="shared" ref="I2501:I2564" si="135">IF(J2501=0,I2500,I2500+1)</f>
        <v>#REF!</v>
      </c>
      <c r="J2501" s="56" t="e">
        <f>#REF!</f>
        <v>#REF!</v>
      </c>
      <c r="K2501" s="53" t="e">
        <f>IF(OR(#REF!="管理者",#REF!="サービス管理責任者"),0,#REF!)</f>
        <v>#REF!</v>
      </c>
    </row>
    <row r="2502" spans="8:11">
      <c r="H2502" s="57"/>
      <c r="I2502" s="56" t="e">
        <f t="shared" si="135"/>
        <v>#REF!</v>
      </c>
      <c r="J2502" s="56" t="e">
        <f>#REF!</f>
        <v>#REF!</v>
      </c>
      <c r="K2502" s="53" t="e">
        <f>IF(OR(#REF!="管理者",#REF!="サービス管理責任者"),0,#REF!)</f>
        <v>#REF!</v>
      </c>
    </row>
    <row r="2503" spans="8:11">
      <c r="H2503" s="57"/>
      <c r="I2503" s="56" t="e">
        <f t="shared" si="135"/>
        <v>#REF!</v>
      </c>
      <c r="J2503" s="56" t="e">
        <f>#REF!</f>
        <v>#REF!</v>
      </c>
      <c r="K2503" s="53" t="e">
        <f>IF(OR(#REF!="管理者",#REF!="サービス管理責任者"),0,#REF!)</f>
        <v>#REF!</v>
      </c>
    </row>
    <row r="2504" spans="8:11">
      <c r="H2504" s="57"/>
      <c r="I2504" s="56" t="e">
        <f t="shared" si="135"/>
        <v>#REF!</v>
      </c>
      <c r="J2504" s="56" t="e">
        <f>#REF!</f>
        <v>#REF!</v>
      </c>
      <c r="K2504" s="53" t="e">
        <f>IF(OR(#REF!="管理者",#REF!="サービス管理責任者"),0,#REF!)</f>
        <v>#REF!</v>
      </c>
    </row>
    <row r="2505" spans="8:11">
      <c r="H2505" s="57"/>
      <c r="I2505" s="56" t="e">
        <f t="shared" si="135"/>
        <v>#REF!</v>
      </c>
      <c r="J2505" s="56" t="e">
        <f>#REF!</f>
        <v>#REF!</v>
      </c>
      <c r="K2505" s="53" t="e">
        <f>IF(OR(#REF!="管理者",#REF!="サービス管理責任者"),0,#REF!)</f>
        <v>#REF!</v>
      </c>
    </row>
    <row r="2506" spans="8:11">
      <c r="H2506" s="57"/>
      <c r="I2506" s="56" t="e">
        <f t="shared" si="135"/>
        <v>#REF!</v>
      </c>
      <c r="J2506" s="56" t="e">
        <f>#REF!</f>
        <v>#REF!</v>
      </c>
      <c r="K2506" s="53" t="e">
        <f>IF(OR(#REF!="管理者",#REF!="サービス管理責任者"),0,#REF!)</f>
        <v>#REF!</v>
      </c>
    </row>
    <row r="2507" spans="8:11">
      <c r="H2507" s="57"/>
      <c r="I2507" s="56" t="e">
        <f t="shared" si="135"/>
        <v>#REF!</v>
      </c>
      <c r="J2507" s="56" t="e">
        <f>#REF!</f>
        <v>#REF!</v>
      </c>
      <c r="K2507" s="53" t="e">
        <f>IF(OR(#REF!="管理者",#REF!="サービス管理責任者"),0,#REF!)</f>
        <v>#REF!</v>
      </c>
    </row>
    <row r="2508" spans="8:11">
      <c r="H2508" s="57"/>
      <c r="I2508" s="56" t="e">
        <f t="shared" si="135"/>
        <v>#REF!</v>
      </c>
      <c r="J2508" s="56" t="e">
        <f>#REF!</f>
        <v>#REF!</v>
      </c>
      <c r="K2508" s="53" t="e">
        <f>IF(OR(#REF!="管理者",#REF!="サービス管理責任者"),0,#REF!)</f>
        <v>#REF!</v>
      </c>
    </row>
    <row r="2509" spans="8:11">
      <c r="H2509" s="57"/>
      <c r="I2509" s="56" t="e">
        <f t="shared" si="135"/>
        <v>#REF!</v>
      </c>
      <c r="J2509" s="56" t="e">
        <f>#REF!</f>
        <v>#REF!</v>
      </c>
      <c r="K2509" s="53" t="e">
        <f>IF(OR(#REF!="管理者",#REF!="サービス管理責任者"),0,#REF!)</f>
        <v>#REF!</v>
      </c>
    </row>
    <row r="2510" spans="8:11">
      <c r="H2510" s="57"/>
      <c r="I2510" s="56" t="e">
        <f t="shared" si="135"/>
        <v>#REF!</v>
      </c>
      <c r="J2510" s="56" t="e">
        <f>#REF!</f>
        <v>#REF!</v>
      </c>
      <c r="K2510" s="53" t="e">
        <f>IF(OR(#REF!="管理者",#REF!="サービス管理責任者"),0,#REF!)</f>
        <v>#REF!</v>
      </c>
    </row>
    <row r="2511" spans="8:11">
      <c r="H2511" s="57"/>
      <c r="I2511" s="56" t="e">
        <f t="shared" si="135"/>
        <v>#REF!</v>
      </c>
      <c r="J2511" s="56" t="e">
        <f>#REF!</f>
        <v>#REF!</v>
      </c>
      <c r="K2511" s="53" t="e">
        <f>IF(OR(#REF!="管理者",#REF!="サービス管理責任者"),0,#REF!)</f>
        <v>#REF!</v>
      </c>
    </row>
    <row r="2512" spans="8:11">
      <c r="H2512" s="57"/>
      <c r="I2512" s="56" t="e">
        <f t="shared" si="135"/>
        <v>#REF!</v>
      </c>
      <c r="J2512" s="56" t="e">
        <f>#REF!</f>
        <v>#REF!</v>
      </c>
      <c r="K2512" s="53" t="e">
        <f>IF(OR(#REF!="管理者",#REF!="サービス管理責任者"),0,#REF!)</f>
        <v>#REF!</v>
      </c>
    </row>
    <row r="2513" spans="8:11">
      <c r="H2513" s="57"/>
      <c r="I2513" s="56" t="e">
        <f t="shared" si="135"/>
        <v>#REF!</v>
      </c>
      <c r="J2513" s="56" t="e">
        <f>#REF!</f>
        <v>#REF!</v>
      </c>
      <c r="K2513" s="53" t="e">
        <f>IF(OR(#REF!="管理者",#REF!="サービス管理責任者"),0,#REF!)</f>
        <v>#REF!</v>
      </c>
    </row>
    <row r="2514" spans="8:11">
      <c r="H2514" s="57"/>
      <c r="I2514" s="56" t="e">
        <f t="shared" si="135"/>
        <v>#REF!</v>
      </c>
      <c r="J2514" s="56" t="e">
        <f>#REF!</f>
        <v>#REF!</v>
      </c>
      <c r="K2514" s="53" t="e">
        <f>IF(OR(#REF!="管理者",#REF!="サービス管理責任者"),0,#REF!)</f>
        <v>#REF!</v>
      </c>
    </row>
    <row r="2515" spans="8:11">
      <c r="H2515" s="57"/>
      <c r="I2515" s="56" t="e">
        <f t="shared" si="135"/>
        <v>#REF!</v>
      </c>
      <c r="J2515" s="56" t="e">
        <f>#REF!</f>
        <v>#REF!</v>
      </c>
      <c r="K2515" s="53" t="e">
        <f>IF(OR(#REF!="管理者",#REF!="サービス管理責任者"),0,#REF!)</f>
        <v>#REF!</v>
      </c>
    </row>
    <row r="2516" spans="8:11">
      <c r="H2516" s="57"/>
      <c r="I2516" s="56" t="e">
        <f t="shared" si="135"/>
        <v>#REF!</v>
      </c>
      <c r="J2516" s="56" t="e">
        <f>#REF!</f>
        <v>#REF!</v>
      </c>
      <c r="K2516" s="53" t="e">
        <f>IF(OR(#REF!="管理者",#REF!="サービス管理責任者"),0,#REF!)</f>
        <v>#REF!</v>
      </c>
    </row>
    <row r="2517" spans="8:11">
      <c r="H2517" s="57"/>
      <c r="I2517" s="56" t="e">
        <f t="shared" si="135"/>
        <v>#REF!</v>
      </c>
      <c r="J2517" s="56" t="e">
        <f>#REF!</f>
        <v>#REF!</v>
      </c>
      <c r="K2517" s="53" t="e">
        <f>IF(OR(#REF!="管理者",#REF!="サービス管理責任者"),0,#REF!)</f>
        <v>#REF!</v>
      </c>
    </row>
    <row r="2518" spans="8:11">
      <c r="H2518" s="57"/>
      <c r="I2518" s="56" t="e">
        <f t="shared" si="135"/>
        <v>#REF!</v>
      </c>
      <c r="J2518" s="56" t="e">
        <f>#REF!</f>
        <v>#REF!</v>
      </c>
      <c r="K2518" s="53" t="e">
        <f>IF(OR(#REF!="管理者",#REF!="サービス管理責任者"),0,#REF!)</f>
        <v>#REF!</v>
      </c>
    </row>
    <row r="2519" spans="8:11">
      <c r="H2519" s="57"/>
      <c r="I2519" s="56" t="e">
        <f t="shared" si="135"/>
        <v>#REF!</v>
      </c>
      <c r="J2519" s="56" t="e">
        <f>#REF!</f>
        <v>#REF!</v>
      </c>
      <c r="K2519" s="53" t="e">
        <f>IF(OR(#REF!="管理者",#REF!="サービス管理責任者"),0,#REF!)</f>
        <v>#REF!</v>
      </c>
    </row>
    <row r="2520" spans="8:11">
      <c r="H2520" s="57"/>
      <c r="I2520" s="56" t="e">
        <f t="shared" si="135"/>
        <v>#REF!</v>
      </c>
      <c r="J2520" s="56" t="e">
        <f>#REF!</f>
        <v>#REF!</v>
      </c>
      <c r="K2520" s="53" t="e">
        <f>IF(OR(#REF!="管理者",#REF!="サービス管理責任者"),0,#REF!)</f>
        <v>#REF!</v>
      </c>
    </row>
    <row r="2521" spans="8:11">
      <c r="H2521" s="57"/>
      <c r="I2521" s="56" t="e">
        <f t="shared" si="135"/>
        <v>#REF!</v>
      </c>
      <c r="J2521" s="56" t="e">
        <f>#REF!</f>
        <v>#REF!</v>
      </c>
      <c r="K2521" s="53" t="e">
        <f>IF(OR(#REF!="管理者",#REF!="サービス管理責任者"),0,#REF!)</f>
        <v>#REF!</v>
      </c>
    </row>
    <row r="2522" spans="8:11">
      <c r="H2522" s="57"/>
      <c r="I2522" s="56" t="e">
        <f t="shared" si="135"/>
        <v>#REF!</v>
      </c>
      <c r="J2522" s="56" t="e">
        <f>#REF!</f>
        <v>#REF!</v>
      </c>
      <c r="K2522" s="53" t="e">
        <f>IF(OR(#REF!="管理者",#REF!="サービス管理責任者"),0,#REF!)</f>
        <v>#REF!</v>
      </c>
    </row>
    <row r="2523" spans="8:11">
      <c r="H2523" s="57"/>
      <c r="I2523" s="56" t="e">
        <f t="shared" si="135"/>
        <v>#REF!</v>
      </c>
      <c r="J2523" s="56" t="e">
        <f>#REF!</f>
        <v>#REF!</v>
      </c>
      <c r="K2523" s="53" t="e">
        <f>IF(OR(#REF!="管理者",#REF!="サービス管理責任者"),0,#REF!)</f>
        <v>#REF!</v>
      </c>
    </row>
    <row r="2524" spans="8:11">
      <c r="H2524" s="57"/>
      <c r="I2524" s="56" t="e">
        <f t="shared" si="135"/>
        <v>#REF!</v>
      </c>
      <c r="J2524" s="56" t="e">
        <f>#REF!</f>
        <v>#REF!</v>
      </c>
      <c r="K2524" s="53" t="e">
        <f>IF(OR(#REF!="管理者",#REF!="サービス管理責任者"),0,#REF!)</f>
        <v>#REF!</v>
      </c>
    </row>
    <row r="2525" spans="8:11">
      <c r="H2525" s="57"/>
      <c r="I2525" s="56" t="e">
        <f t="shared" si="135"/>
        <v>#REF!</v>
      </c>
      <c r="J2525" s="56" t="e">
        <f>#REF!</f>
        <v>#REF!</v>
      </c>
      <c r="K2525" s="53" t="e">
        <f>IF(OR(#REF!="管理者",#REF!="サービス管理責任者"),0,#REF!)</f>
        <v>#REF!</v>
      </c>
    </row>
    <row r="2526" spans="8:11">
      <c r="H2526" s="57"/>
      <c r="I2526" s="56" t="e">
        <f t="shared" si="135"/>
        <v>#REF!</v>
      </c>
      <c r="J2526" s="56" t="e">
        <f>#REF!</f>
        <v>#REF!</v>
      </c>
      <c r="K2526" s="53" t="e">
        <f>IF(OR(#REF!="管理者",#REF!="サービス管理責任者"),0,#REF!)</f>
        <v>#REF!</v>
      </c>
    </row>
    <row r="2527" spans="8:11">
      <c r="H2527" s="57"/>
      <c r="I2527" s="56" t="e">
        <f t="shared" si="135"/>
        <v>#REF!</v>
      </c>
      <c r="J2527" s="56" t="e">
        <f>#REF!</f>
        <v>#REF!</v>
      </c>
      <c r="K2527" s="53" t="e">
        <f>IF(OR(#REF!="管理者",#REF!="サービス管理責任者"),0,#REF!)</f>
        <v>#REF!</v>
      </c>
    </row>
    <row r="2528" spans="8:11">
      <c r="H2528" s="57"/>
      <c r="I2528" s="56" t="e">
        <f t="shared" si="135"/>
        <v>#REF!</v>
      </c>
      <c r="J2528" s="56" t="e">
        <f>#REF!</f>
        <v>#REF!</v>
      </c>
      <c r="K2528" s="53" t="e">
        <f>IF(OR(#REF!="管理者",#REF!="サービス管理責任者"),0,#REF!)</f>
        <v>#REF!</v>
      </c>
    </row>
    <row r="2529" spans="8:11">
      <c r="H2529" s="57"/>
      <c r="I2529" s="56" t="e">
        <f t="shared" si="135"/>
        <v>#REF!</v>
      </c>
      <c r="J2529" s="56" t="e">
        <f>#REF!</f>
        <v>#REF!</v>
      </c>
      <c r="K2529" s="53" t="e">
        <f>IF(OR(#REF!="管理者",#REF!="サービス管理責任者"),0,#REF!)</f>
        <v>#REF!</v>
      </c>
    </row>
    <row r="2530" spans="8:11">
      <c r="H2530" s="57"/>
      <c r="I2530" s="56" t="e">
        <f t="shared" si="135"/>
        <v>#REF!</v>
      </c>
      <c r="J2530" s="56" t="e">
        <f>#REF!</f>
        <v>#REF!</v>
      </c>
      <c r="K2530" s="53" t="e">
        <f>IF(OR(#REF!="管理者",#REF!="サービス管理責任者"),0,#REF!)</f>
        <v>#REF!</v>
      </c>
    </row>
    <row r="2531" spans="8:11">
      <c r="H2531" s="57"/>
      <c r="I2531" s="56" t="e">
        <f t="shared" si="135"/>
        <v>#REF!</v>
      </c>
      <c r="J2531" s="56" t="e">
        <f>#REF!</f>
        <v>#REF!</v>
      </c>
      <c r="K2531" s="53" t="e">
        <f>IF(OR(#REF!="管理者",#REF!="サービス管理責任者"),0,#REF!)</f>
        <v>#REF!</v>
      </c>
    </row>
    <row r="2532" spans="8:11">
      <c r="H2532" s="57"/>
      <c r="I2532" s="56" t="e">
        <f t="shared" si="135"/>
        <v>#REF!</v>
      </c>
      <c r="J2532" s="56" t="e">
        <f>#REF!</f>
        <v>#REF!</v>
      </c>
      <c r="K2532" s="53" t="e">
        <f>IF(OR(#REF!="管理者",#REF!="サービス管理責任者"),0,#REF!)</f>
        <v>#REF!</v>
      </c>
    </row>
    <row r="2533" spans="8:11">
      <c r="H2533" s="57"/>
      <c r="I2533" s="56" t="e">
        <f t="shared" si="135"/>
        <v>#REF!</v>
      </c>
      <c r="J2533" s="56" t="e">
        <f>#REF!</f>
        <v>#REF!</v>
      </c>
      <c r="K2533" s="53" t="e">
        <f>IF(OR(#REF!="管理者",#REF!="サービス管理責任者"),0,#REF!)</f>
        <v>#REF!</v>
      </c>
    </row>
    <row r="2534" spans="8:11">
      <c r="H2534" s="57"/>
      <c r="I2534" s="56" t="e">
        <f t="shared" si="135"/>
        <v>#REF!</v>
      </c>
      <c r="J2534" s="56" t="e">
        <f>#REF!</f>
        <v>#REF!</v>
      </c>
      <c r="K2534" s="53" t="e">
        <f>IF(OR(#REF!="管理者",#REF!="サービス管理責任者"),0,#REF!)</f>
        <v>#REF!</v>
      </c>
    </row>
    <row r="2535" spans="8:11">
      <c r="H2535" s="57"/>
      <c r="I2535" s="56" t="e">
        <f t="shared" si="135"/>
        <v>#REF!</v>
      </c>
      <c r="J2535" s="56" t="e">
        <f>#REF!</f>
        <v>#REF!</v>
      </c>
      <c r="K2535" s="53" t="e">
        <f>IF(OR(#REF!="管理者",#REF!="サービス管理責任者"),0,#REF!)</f>
        <v>#REF!</v>
      </c>
    </row>
    <row r="2536" spans="8:11">
      <c r="H2536" s="57"/>
      <c r="I2536" s="56" t="e">
        <f t="shared" si="135"/>
        <v>#REF!</v>
      </c>
      <c r="J2536" s="56" t="e">
        <f>#REF!</f>
        <v>#REF!</v>
      </c>
      <c r="K2536" s="53" t="e">
        <f>IF(OR(#REF!="管理者",#REF!="サービス管理責任者"),0,#REF!)</f>
        <v>#REF!</v>
      </c>
    </row>
    <row r="2537" spans="8:11">
      <c r="H2537" s="57"/>
      <c r="I2537" s="56" t="e">
        <f t="shared" si="135"/>
        <v>#REF!</v>
      </c>
      <c r="J2537" s="56" t="e">
        <f>#REF!</f>
        <v>#REF!</v>
      </c>
      <c r="K2537" s="53" t="e">
        <f>IF(OR(#REF!="管理者",#REF!="サービス管理責任者"),0,#REF!)</f>
        <v>#REF!</v>
      </c>
    </row>
    <row r="2538" spans="8:11">
      <c r="H2538" s="57"/>
      <c r="I2538" s="56" t="e">
        <f t="shared" si="135"/>
        <v>#REF!</v>
      </c>
      <c r="J2538" s="56" t="e">
        <f>#REF!</f>
        <v>#REF!</v>
      </c>
      <c r="K2538" s="53" t="e">
        <f>IF(OR(#REF!="管理者",#REF!="サービス管理責任者"),0,#REF!)</f>
        <v>#REF!</v>
      </c>
    </row>
    <row r="2539" spans="8:11">
      <c r="H2539" s="57"/>
      <c r="I2539" s="56" t="e">
        <f t="shared" si="135"/>
        <v>#REF!</v>
      </c>
      <c r="J2539" s="56" t="e">
        <f>#REF!</f>
        <v>#REF!</v>
      </c>
      <c r="K2539" s="53" t="e">
        <f>IF(OR(#REF!="管理者",#REF!="サービス管理責任者"),0,#REF!)</f>
        <v>#REF!</v>
      </c>
    </row>
    <row r="2540" spans="8:11">
      <c r="H2540" s="57"/>
      <c r="I2540" s="56" t="e">
        <f t="shared" si="135"/>
        <v>#REF!</v>
      </c>
      <c r="J2540" s="56" t="e">
        <f>#REF!</f>
        <v>#REF!</v>
      </c>
      <c r="K2540" s="53" t="e">
        <f>IF(OR(#REF!="管理者",#REF!="サービス管理責任者"),0,#REF!)</f>
        <v>#REF!</v>
      </c>
    </row>
    <row r="2541" spans="8:11">
      <c r="H2541" s="57"/>
      <c r="I2541" s="56" t="e">
        <f t="shared" si="135"/>
        <v>#REF!</v>
      </c>
      <c r="J2541" s="56" t="e">
        <f>#REF!</f>
        <v>#REF!</v>
      </c>
      <c r="K2541" s="53" t="e">
        <f>IF(OR(#REF!="管理者",#REF!="サービス管理責任者"),0,#REF!)</f>
        <v>#REF!</v>
      </c>
    </row>
    <row r="2542" spans="8:11">
      <c r="H2542" s="57"/>
      <c r="I2542" s="56" t="e">
        <f t="shared" si="135"/>
        <v>#REF!</v>
      </c>
      <c r="J2542" s="56" t="e">
        <f>#REF!</f>
        <v>#REF!</v>
      </c>
      <c r="K2542" s="53" t="e">
        <f>IF(OR(#REF!="管理者",#REF!="サービス管理責任者"),0,#REF!)</f>
        <v>#REF!</v>
      </c>
    </row>
    <row r="2543" spans="8:11">
      <c r="H2543" s="57"/>
      <c r="I2543" s="56" t="e">
        <f t="shared" si="135"/>
        <v>#REF!</v>
      </c>
      <c r="J2543" s="56" t="e">
        <f>#REF!</f>
        <v>#REF!</v>
      </c>
      <c r="K2543" s="53" t="e">
        <f>IF(OR(#REF!="管理者",#REF!="サービス管理責任者"),0,#REF!)</f>
        <v>#REF!</v>
      </c>
    </row>
    <row r="2544" spans="8:11">
      <c r="H2544" s="57"/>
      <c r="I2544" s="56" t="e">
        <f t="shared" si="135"/>
        <v>#REF!</v>
      </c>
      <c r="J2544" s="56" t="e">
        <f>#REF!</f>
        <v>#REF!</v>
      </c>
      <c r="K2544" s="53" t="e">
        <f>IF(OR(#REF!="管理者",#REF!="サービス管理責任者"),0,#REF!)</f>
        <v>#REF!</v>
      </c>
    </row>
    <row r="2545" spans="8:11">
      <c r="H2545" s="57"/>
      <c r="I2545" s="56" t="e">
        <f t="shared" si="135"/>
        <v>#REF!</v>
      </c>
      <c r="J2545" s="56" t="e">
        <f>#REF!</f>
        <v>#REF!</v>
      </c>
      <c r="K2545" s="53" t="e">
        <f>IF(OR(#REF!="管理者",#REF!="サービス管理責任者"),0,#REF!)</f>
        <v>#REF!</v>
      </c>
    </row>
    <row r="2546" spans="8:11">
      <c r="H2546" s="57"/>
      <c r="I2546" s="56" t="e">
        <f t="shared" si="135"/>
        <v>#REF!</v>
      </c>
      <c r="J2546" s="56" t="e">
        <f>#REF!</f>
        <v>#REF!</v>
      </c>
      <c r="K2546" s="53" t="e">
        <f>IF(OR(#REF!="管理者",#REF!="サービス管理責任者"),0,#REF!)</f>
        <v>#REF!</v>
      </c>
    </row>
    <row r="2547" spans="8:11">
      <c r="H2547" s="57"/>
      <c r="I2547" s="56" t="e">
        <f t="shared" si="135"/>
        <v>#REF!</v>
      </c>
      <c r="J2547" s="56" t="e">
        <f>#REF!</f>
        <v>#REF!</v>
      </c>
      <c r="K2547" s="53" t="e">
        <f>IF(OR(#REF!="管理者",#REF!="サービス管理責任者"),0,#REF!)</f>
        <v>#REF!</v>
      </c>
    </row>
    <row r="2548" spans="8:11">
      <c r="H2548" s="57"/>
      <c r="I2548" s="56" t="e">
        <f t="shared" si="135"/>
        <v>#REF!</v>
      </c>
      <c r="J2548" s="56" t="e">
        <f>#REF!</f>
        <v>#REF!</v>
      </c>
      <c r="K2548" s="53" t="e">
        <f>IF(OR(#REF!="管理者",#REF!="サービス管理責任者"),0,#REF!)</f>
        <v>#REF!</v>
      </c>
    </row>
    <row r="2549" spans="8:11">
      <c r="H2549" s="57"/>
      <c r="I2549" s="56" t="e">
        <f t="shared" si="135"/>
        <v>#REF!</v>
      </c>
      <c r="J2549" s="56" t="e">
        <f>#REF!</f>
        <v>#REF!</v>
      </c>
      <c r="K2549" s="53" t="e">
        <f>IF(OR(#REF!="管理者",#REF!="サービス管理責任者"),0,#REF!)</f>
        <v>#REF!</v>
      </c>
    </row>
    <row r="2550" spans="8:11">
      <c r="H2550" s="57"/>
      <c r="I2550" s="56" t="e">
        <f t="shared" si="135"/>
        <v>#REF!</v>
      </c>
      <c r="J2550" s="56" t="e">
        <f>#REF!</f>
        <v>#REF!</v>
      </c>
      <c r="K2550" s="53" t="e">
        <f>IF(OR(#REF!="管理者",#REF!="サービス管理責任者"),0,#REF!)</f>
        <v>#REF!</v>
      </c>
    </row>
    <row r="2551" spans="8:11">
      <c r="H2551" s="57"/>
      <c r="I2551" s="56" t="e">
        <f t="shared" si="135"/>
        <v>#REF!</v>
      </c>
      <c r="J2551" s="56" t="e">
        <f>#REF!</f>
        <v>#REF!</v>
      </c>
      <c r="K2551" s="53" t="e">
        <f>IF(OR(#REF!="管理者",#REF!="サービス管理責任者"),0,#REF!)</f>
        <v>#REF!</v>
      </c>
    </row>
    <row r="2552" spans="8:11">
      <c r="H2552" s="57"/>
      <c r="I2552" s="56" t="e">
        <f t="shared" si="135"/>
        <v>#REF!</v>
      </c>
      <c r="J2552" s="56" t="e">
        <f>#REF!</f>
        <v>#REF!</v>
      </c>
      <c r="K2552" s="53" t="e">
        <f>IF(OR(#REF!="管理者",#REF!="サービス管理責任者"),0,#REF!)</f>
        <v>#REF!</v>
      </c>
    </row>
    <row r="2553" spans="8:11">
      <c r="H2553" s="57"/>
      <c r="I2553" s="56" t="e">
        <f t="shared" si="135"/>
        <v>#REF!</v>
      </c>
      <c r="J2553" s="56" t="e">
        <f>#REF!</f>
        <v>#REF!</v>
      </c>
      <c r="K2553" s="53" t="e">
        <f>IF(OR(#REF!="管理者",#REF!="サービス管理責任者"),0,#REF!)</f>
        <v>#REF!</v>
      </c>
    </row>
    <row r="2554" spans="8:11">
      <c r="H2554" s="57"/>
      <c r="I2554" s="56" t="e">
        <f t="shared" si="135"/>
        <v>#REF!</v>
      </c>
      <c r="J2554" s="56" t="e">
        <f>#REF!</f>
        <v>#REF!</v>
      </c>
      <c r="K2554" s="53" t="e">
        <f>IF(OR(#REF!="管理者",#REF!="サービス管理責任者"),0,#REF!)</f>
        <v>#REF!</v>
      </c>
    </row>
    <row r="2555" spans="8:11">
      <c r="H2555" s="57"/>
      <c r="I2555" s="56" t="e">
        <f t="shared" si="135"/>
        <v>#REF!</v>
      </c>
      <c r="J2555" s="56" t="e">
        <f>#REF!</f>
        <v>#REF!</v>
      </c>
      <c r="K2555" s="53" t="e">
        <f>IF(OR(#REF!="管理者",#REF!="サービス管理責任者"),0,#REF!)</f>
        <v>#REF!</v>
      </c>
    </row>
    <row r="2556" spans="8:11">
      <c r="H2556" s="57"/>
      <c r="I2556" s="56" t="e">
        <f t="shared" si="135"/>
        <v>#REF!</v>
      </c>
      <c r="J2556" s="56" t="e">
        <f>#REF!</f>
        <v>#REF!</v>
      </c>
      <c r="K2556" s="53" t="e">
        <f>IF(OR(#REF!="管理者",#REF!="サービス管理責任者"),0,#REF!)</f>
        <v>#REF!</v>
      </c>
    </row>
    <row r="2557" spans="8:11">
      <c r="H2557" s="57"/>
      <c r="I2557" s="56" t="e">
        <f t="shared" si="135"/>
        <v>#REF!</v>
      </c>
      <c r="J2557" s="56" t="e">
        <f>#REF!</f>
        <v>#REF!</v>
      </c>
      <c r="K2557" s="53" t="e">
        <f>IF(OR(#REF!="管理者",#REF!="サービス管理責任者"),0,#REF!)</f>
        <v>#REF!</v>
      </c>
    </row>
    <row r="2558" spans="8:11">
      <c r="H2558" s="57"/>
      <c r="I2558" s="56" t="e">
        <f t="shared" si="135"/>
        <v>#REF!</v>
      </c>
      <c r="J2558" s="56" t="e">
        <f>#REF!</f>
        <v>#REF!</v>
      </c>
      <c r="K2558" s="53" t="e">
        <f>IF(OR(#REF!="管理者",#REF!="サービス管理責任者"),0,#REF!)</f>
        <v>#REF!</v>
      </c>
    </row>
    <row r="2559" spans="8:11">
      <c r="H2559" s="57"/>
      <c r="I2559" s="56" t="e">
        <f t="shared" si="135"/>
        <v>#REF!</v>
      </c>
      <c r="J2559" s="56" t="e">
        <f>#REF!</f>
        <v>#REF!</v>
      </c>
      <c r="K2559" s="53" t="e">
        <f>IF(OR(#REF!="管理者",#REF!="サービス管理責任者"),0,#REF!)</f>
        <v>#REF!</v>
      </c>
    </row>
    <row r="2560" spans="8:11">
      <c r="H2560" s="57"/>
      <c r="I2560" s="56" t="e">
        <f t="shared" si="135"/>
        <v>#REF!</v>
      </c>
      <c r="J2560" s="56" t="e">
        <f>#REF!</f>
        <v>#REF!</v>
      </c>
      <c r="K2560" s="53" t="e">
        <f>IF(OR(#REF!="管理者",#REF!="サービス管理責任者"),0,#REF!)</f>
        <v>#REF!</v>
      </c>
    </row>
    <row r="2561" spans="8:11">
      <c r="H2561" s="57"/>
      <c r="I2561" s="56" t="e">
        <f t="shared" si="135"/>
        <v>#REF!</v>
      </c>
      <c r="J2561" s="56" t="e">
        <f>#REF!</f>
        <v>#REF!</v>
      </c>
      <c r="K2561" s="53" t="e">
        <f>IF(OR(#REF!="管理者",#REF!="サービス管理責任者"),0,#REF!)</f>
        <v>#REF!</v>
      </c>
    </row>
    <row r="2562" spans="8:11">
      <c r="H2562" s="57"/>
      <c r="I2562" s="56" t="e">
        <f t="shared" si="135"/>
        <v>#REF!</v>
      </c>
      <c r="J2562" s="56" t="e">
        <f>#REF!</f>
        <v>#REF!</v>
      </c>
      <c r="K2562" s="53" t="e">
        <f>IF(OR(#REF!="管理者",#REF!="サービス管理責任者"),0,#REF!)</f>
        <v>#REF!</v>
      </c>
    </row>
    <row r="2563" spans="8:11">
      <c r="H2563" s="57"/>
      <c r="I2563" s="56" t="e">
        <f t="shared" si="135"/>
        <v>#REF!</v>
      </c>
      <c r="J2563" s="56" t="e">
        <f>#REF!</f>
        <v>#REF!</v>
      </c>
      <c r="K2563" s="53" t="e">
        <f>IF(OR(#REF!="管理者",#REF!="サービス管理責任者"),0,#REF!)</f>
        <v>#REF!</v>
      </c>
    </row>
    <row r="2564" spans="8:11">
      <c r="H2564" s="57"/>
      <c r="I2564" s="56" t="e">
        <f t="shared" si="135"/>
        <v>#REF!</v>
      </c>
      <c r="J2564" s="56" t="e">
        <f>#REF!</f>
        <v>#REF!</v>
      </c>
      <c r="K2564" s="53" t="e">
        <f>IF(OR(#REF!="管理者",#REF!="サービス管理責任者"),0,#REF!)</f>
        <v>#REF!</v>
      </c>
    </row>
    <row r="2565" spans="8:11">
      <c r="H2565" s="57"/>
      <c r="I2565" s="56" t="e">
        <f t="shared" ref="I2565:I2628" si="136">IF(J2565=0,I2564,I2564+1)</f>
        <v>#REF!</v>
      </c>
      <c r="J2565" s="56" t="e">
        <f>#REF!</f>
        <v>#REF!</v>
      </c>
      <c r="K2565" s="53" t="e">
        <f>IF(OR(#REF!="管理者",#REF!="サービス管理責任者"),0,#REF!)</f>
        <v>#REF!</v>
      </c>
    </row>
    <row r="2566" spans="8:11">
      <c r="H2566" s="57"/>
      <c r="I2566" s="56" t="e">
        <f t="shared" si="136"/>
        <v>#REF!</v>
      </c>
      <c r="J2566" s="56" t="e">
        <f>#REF!</f>
        <v>#REF!</v>
      </c>
      <c r="K2566" s="53" t="e">
        <f>IF(OR(#REF!="管理者",#REF!="サービス管理責任者"),0,#REF!)</f>
        <v>#REF!</v>
      </c>
    </row>
    <row r="2567" spans="8:11">
      <c r="H2567" s="57"/>
      <c r="I2567" s="56" t="e">
        <f t="shared" si="136"/>
        <v>#REF!</v>
      </c>
      <c r="J2567" s="56" t="e">
        <f>#REF!</f>
        <v>#REF!</v>
      </c>
      <c r="K2567" s="53" t="e">
        <f>IF(OR(#REF!="管理者",#REF!="サービス管理責任者"),0,#REF!)</f>
        <v>#REF!</v>
      </c>
    </row>
    <row r="2568" spans="8:11">
      <c r="H2568" s="57"/>
      <c r="I2568" s="56" t="e">
        <f t="shared" si="136"/>
        <v>#REF!</v>
      </c>
      <c r="J2568" s="56" t="e">
        <f>#REF!</f>
        <v>#REF!</v>
      </c>
      <c r="K2568" s="53" t="e">
        <f>IF(OR(#REF!="管理者",#REF!="サービス管理責任者"),0,#REF!)</f>
        <v>#REF!</v>
      </c>
    </row>
    <row r="2569" spans="8:11">
      <c r="H2569" s="57"/>
      <c r="I2569" s="56" t="e">
        <f t="shared" si="136"/>
        <v>#REF!</v>
      </c>
      <c r="J2569" s="56" t="e">
        <f>#REF!</f>
        <v>#REF!</v>
      </c>
      <c r="K2569" s="53" t="e">
        <f>IF(OR(#REF!="管理者",#REF!="サービス管理責任者"),0,#REF!)</f>
        <v>#REF!</v>
      </c>
    </row>
    <row r="2570" spans="8:11">
      <c r="H2570" s="57"/>
      <c r="I2570" s="56" t="e">
        <f t="shared" si="136"/>
        <v>#REF!</v>
      </c>
      <c r="J2570" s="56" t="e">
        <f>#REF!</f>
        <v>#REF!</v>
      </c>
      <c r="K2570" s="53" t="e">
        <f>IF(OR(#REF!="管理者",#REF!="サービス管理責任者"),0,#REF!)</f>
        <v>#REF!</v>
      </c>
    </row>
    <row r="2571" spans="8:11">
      <c r="H2571" s="57"/>
      <c r="I2571" s="56" t="e">
        <f t="shared" si="136"/>
        <v>#REF!</v>
      </c>
      <c r="J2571" s="56" t="e">
        <f>#REF!</f>
        <v>#REF!</v>
      </c>
      <c r="K2571" s="53" t="e">
        <f>IF(OR(#REF!="管理者",#REF!="サービス管理責任者"),0,#REF!)</f>
        <v>#REF!</v>
      </c>
    </row>
    <row r="2572" spans="8:11">
      <c r="H2572" s="57"/>
      <c r="I2572" s="56" t="e">
        <f t="shared" si="136"/>
        <v>#REF!</v>
      </c>
      <c r="J2572" s="56" t="e">
        <f>#REF!</f>
        <v>#REF!</v>
      </c>
      <c r="K2572" s="53" t="e">
        <f>IF(OR(#REF!="管理者",#REF!="サービス管理責任者"),0,#REF!)</f>
        <v>#REF!</v>
      </c>
    </row>
    <row r="2573" spans="8:11">
      <c r="H2573" s="57"/>
      <c r="I2573" s="56" t="e">
        <f t="shared" si="136"/>
        <v>#REF!</v>
      </c>
      <c r="J2573" s="56" t="e">
        <f>#REF!</f>
        <v>#REF!</v>
      </c>
      <c r="K2573" s="53" t="e">
        <f>IF(OR(#REF!="管理者",#REF!="サービス管理責任者"),0,#REF!)</f>
        <v>#REF!</v>
      </c>
    </row>
    <row r="2574" spans="8:11">
      <c r="H2574" s="57"/>
      <c r="I2574" s="56" t="e">
        <f t="shared" si="136"/>
        <v>#REF!</v>
      </c>
      <c r="J2574" s="56" t="e">
        <f>#REF!</f>
        <v>#REF!</v>
      </c>
      <c r="K2574" s="53" t="e">
        <f>IF(OR(#REF!="管理者",#REF!="サービス管理責任者"),0,#REF!)</f>
        <v>#REF!</v>
      </c>
    </row>
    <row r="2575" spans="8:11">
      <c r="H2575" s="57"/>
      <c r="I2575" s="56" t="e">
        <f t="shared" si="136"/>
        <v>#REF!</v>
      </c>
      <c r="J2575" s="56" t="e">
        <f>#REF!</f>
        <v>#REF!</v>
      </c>
      <c r="K2575" s="53" t="e">
        <f>IF(OR(#REF!="管理者",#REF!="サービス管理責任者"),0,#REF!)</f>
        <v>#REF!</v>
      </c>
    </row>
    <row r="2576" spans="8:11">
      <c r="H2576" s="57"/>
      <c r="I2576" s="56" t="e">
        <f t="shared" si="136"/>
        <v>#REF!</v>
      </c>
      <c r="J2576" s="56" t="e">
        <f>#REF!</f>
        <v>#REF!</v>
      </c>
      <c r="K2576" s="53" t="e">
        <f>IF(OR(#REF!="管理者",#REF!="サービス管理責任者"),0,#REF!)</f>
        <v>#REF!</v>
      </c>
    </row>
    <row r="2577" spans="8:11">
      <c r="H2577" s="57"/>
      <c r="I2577" s="56" t="e">
        <f t="shared" si="136"/>
        <v>#REF!</v>
      </c>
      <c r="J2577" s="56" t="e">
        <f>#REF!</f>
        <v>#REF!</v>
      </c>
      <c r="K2577" s="53" t="e">
        <f>IF(OR(#REF!="管理者",#REF!="サービス管理責任者"),0,#REF!)</f>
        <v>#REF!</v>
      </c>
    </row>
    <row r="2578" spans="8:11">
      <c r="H2578" s="57"/>
      <c r="I2578" s="56" t="e">
        <f t="shared" si="136"/>
        <v>#REF!</v>
      </c>
      <c r="J2578" s="56" t="e">
        <f>#REF!</f>
        <v>#REF!</v>
      </c>
      <c r="K2578" s="53" t="e">
        <f>IF(OR(#REF!="管理者",#REF!="サービス管理責任者"),0,#REF!)</f>
        <v>#REF!</v>
      </c>
    </row>
    <row r="2579" spans="8:11">
      <c r="H2579" s="57"/>
      <c r="I2579" s="56" t="e">
        <f t="shared" si="136"/>
        <v>#REF!</v>
      </c>
      <c r="J2579" s="56" t="e">
        <f>#REF!</f>
        <v>#REF!</v>
      </c>
      <c r="K2579" s="53" t="e">
        <f>IF(OR(#REF!="管理者",#REF!="サービス管理責任者"),0,#REF!)</f>
        <v>#REF!</v>
      </c>
    </row>
    <row r="2580" spans="8:11">
      <c r="H2580" s="57"/>
      <c r="I2580" s="56" t="e">
        <f t="shared" si="136"/>
        <v>#REF!</v>
      </c>
      <c r="J2580" s="56" t="e">
        <f>#REF!</f>
        <v>#REF!</v>
      </c>
      <c r="K2580" s="53" t="e">
        <f>IF(OR(#REF!="管理者",#REF!="サービス管理責任者"),0,#REF!)</f>
        <v>#REF!</v>
      </c>
    </row>
    <row r="2581" spans="8:11">
      <c r="H2581" s="57"/>
      <c r="I2581" s="56" t="e">
        <f t="shared" si="136"/>
        <v>#REF!</v>
      </c>
      <c r="J2581" s="56" t="e">
        <f>#REF!</f>
        <v>#REF!</v>
      </c>
      <c r="K2581" s="53" t="e">
        <f>IF(OR(#REF!="管理者",#REF!="サービス管理責任者"),0,#REF!)</f>
        <v>#REF!</v>
      </c>
    </row>
    <row r="2582" spans="8:11">
      <c r="H2582" s="57"/>
      <c r="I2582" s="56" t="e">
        <f t="shared" si="136"/>
        <v>#REF!</v>
      </c>
      <c r="J2582" s="56" t="e">
        <f>#REF!</f>
        <v>#REF!</v>
      </c>
      <c r="K2582" s="53" t="e">
        <f>IF(OR(#REF!="管理者",#REF!="サービス管理責任者"),0,#REF!)</f>
        <v>#REF!</v>
      </c>
    </row>
    <row r="2583" spans="8:11">
      <c r="H2583" s="57"/>
      <c r="I2583" s="56" t="e">
        <f t="shared" si="136"/>
        <v>#REF!</v>
      </c>
      <c r="J2583" s="56" t="e">
        <f>#REF!</f>
        <v>#REF!</v>
      </c>
      <c r="K2583" s="53" t="e">
        <f>IF(OR(#REF!="管理者",#REF!="サービス管理責任者"),0,#REF!)</f>
        <v>#REF!</v>
      </c>
    </row>
    <row r="2584" spans="8:11">
      <c r="H2584" s="57"/>
      <c r="I2584" s="56" t="e">
        <f t="shared" si="136"/>
        <v>#REF!</v>
      </c>
      <c r="J2584" s="56" t="e">
        <f>#REF!</f>
        <v>#REF!</v>
      </c>
      <c r="K2584" s="53" t="e">
        <f>IF(OR(#REF!="管理者",#REF!="サービス管理責任者"),0,#REF!)</f>
        <v>#REF!</v>
      </c>
    </row>
    <row r="2585" spans="8:11">
      <c r="H2585" s="57"/>
      <c r="I2585" s="56" t="e">
        <f t="shared" si="136"/>
        <v>#REF!</v>
      </c>
      <c r="J2585" s="56" t="e">
        <f>#REF!</f>
        <v>#REF!</v>
      </c>
      <c r="K2585" s="53" t="e">
        <f>IF(OR(#REF!="管理者",#REF!="サービス管理責任者"),0,#REF!)</f>
        <v>#REF!</v>
      </c>
    </row>
    <row r="2586" spans="8:11">
      <c r="H2586" s="57"/>
      <c r="I2586" s="56" t="e">
        <f t="shared" si="136"/>
        <v>#REF!</v>
      </c>
      <c r="J2586" s="56" t="e">
        <f>#REF!</f>
        <v>#REF!</v>
      </c>
      <c r="K2586" s="53" t="e">
        <f>IF(OR(#REF!="管理者",#REF!="サービス管理責任者"),0,#REF!)</f>
        <v>#REF!</v>
      </c>
    </row>
    <row r="2587" spans="8:11">
      <c r="H2587" s="57"/>
      <c r="I2587" s="56" t="e">
        <f t="shared" si="136"/>
        <v>#REF!</v>
      </c>
      <c r="J2587" s="56" t="e">
        <f>#REF!</f>
        <v>#REF!</v>
      </c>
      <c r="K2587" s="53" t="e">
        <f>IF(OR(#REF!="管理者",#REF!="サービス管理責任者"),0,#REF!)</f>
        <v>#REF!</v>
      </c>
    </row>
    <row r="2588" spans="8:11">
      <c r="H2588" s="57"/>
      <c r="I2588" s="56" t="e">
        <f t="shared" si="136"/>
        <v>#REF!</v>
      </c>
      <c r="J2588" s="56" t="e">
        <f>#REF!</f>
        <v>#REF!</v>
      </c>
      <c r="K2588" s="53" t="e">
        <f>IF(OR(#REF!="管理者",#REF!="サービス管理責任者"),0,#REF!)</f>
        <v>#REF!</v>
      </c>
    </row>
    <row r="2589" spans="8:11">
      <c r="H2589" s="57"/>
      <c r="I2589" s="56" t="e">
        <f t="shared" si="136"/>
        <v>#REF!</v>
      </c>
      <c r="J2589" s="56" t="e">
        <f>#REF!</f>
        <v>#REF!</v>
      </c>
      <c r="K2589" s="53" t="e">
        <f>IF(OR(#REF!="管理者",#REF!="サービス管理責任者"),0,#REF!)</f>
        <v>#REF!</v>
      </c>
    </row>
    <row r="2590" spans="8:11">
      <c r="H2590" s="57"/>
      <c r="I2590" s="56" t="e">
        <f t="shared" si="136"/>
        <v>#REF!</v>
      </c>
      <c r="J2590" s="56" t="e">
        <f>#REF!</f>
        <v>#REF!</v>
      </c>
      <c r="K2590" s="53" t="e">
        <f>IF(OR(#REF!="管理者",#REF!="サービス管理責任者"),0,#REF!)</f>
        <v>#REF!</v>
      </c>
    </row>
    <row r="2591" spans="8:11">
      <c r="H2591" s="57"/>
      <c r="I2591" s="56" t="e">
        <f t="shared" si="136"/>
        <v>#REF!</v>
      </c>
      <c r="J2591" s="56" t="e">
        <f>#REF!</f>
        <v>#REF!</v>
      </c>
      <c r="K2591" s="53" t="e">
        <f>IF(OR(#REF!="管理者",#REF!="サービス管理責任者"),0,#REF!)</f>
        <v>#REF!</v>
      </c>
    </row>
    <row r="2592" spans="8:11">
      <c r="H2592" s="57"/>
      <c r="I2592" s="56" t="e">
        <f t="shared" si="136"/>
        <v>#REF!</v>
      </c>
      <c r="J2592" s="56" t="e">
        <f>#REF!</f>
        <v>#REF!</v>
      </c>
      <c r="K2592" s="53" t="e">
        <f>IF(OR(#REF!="管理者",#REF!="サービス管理責任者"),0,#REF!)</f>
        <v>#REF!</v>
      </c>
    </row>
    <row r="2593" spans="8:11">
      <c r="H2593" s="57"/>
      <c r="I2593" s="56" t="e">
        <f t="shared" si="136"/>
        <v>#REF!</v>
      </c>
      <c r="J2593" s="56" t="e">
        <f>#REF!</f>
        <v>#REF!</v>
      </c>
      <c r="K2593" s="53" t="e">
        <f>IF(OR(#REF!="管理者",#REF!="サービス管理責任者"),0,#REF!)</f>
        <v>#REF!</v>
      </c>
    </row>
    <row r="2594" spans="8:11">
      <c r="H2594" s="57"/>
      <c r="I2594" s="56" t="e">
        <f t="shared" si="136"/>
        <v>#REF!</v>
      </c>
      <c r="J2594" s="56" t="e">
        <f>#REF!</f>
        <v>#REF!</v>
      </c>
      <c r="K2594" s="53" t="e">
        <f>IF(OR(#REF!="管理者",#REF!="サービス管理責任者"),0,#REF!)</f>
        <v>#REF!</v>
      </c>
    </row>
    <row r="2595" spans="8:11">
      <c r="H2595" s="57"/>
      <c r="I2595" s="56" t="e">
        <f t="shared" si="136"/>
        <v>#REF!</v>
      </c>
      <c r="J2595" s="56" t="e">
        <f>#REF!</f>
        <v>#REF!</v>
      </c>
      <c r="K2595" s="53" t="e">
        <f>IF(OR(#REF!="管理者",#REF!="サービス管理責任者"),0,#REF!)</f>
        <v>#REF!</v>
      </c>
    </row>
    <row r="2596" spans="8:11">
      <c r="H2596" s="57"/>
      <c r="I2596" s="56" t="e">
        <f t="shared" si="136"/>
        <v>#REF!</v>
      </c>
      <c r="J2596" s="56" t="e">
        <f>#REF!</f>
        <v>#REF!</v>
      </c>
      <c r="K2596" s="53" t="e">
        <f>IF(OR(#REF!="管理者",#REF!="サービス管理責任者"),0,#REF!)</f>
        <v>#REF!</v>
      </c>
    </row>
    <row r="2597" spans="8:11">
      <c r="H2597" s="57"/>
      <c r="I2597" s="56" t="e">
        <f t="shared" si="136"/>
        <v>#REF!</v>
      </c>
      <c r="J2597" s="56" t="e">
        <f>#REF!</f>
        <v>#REF!</v>
      </c>
      <c r="K2597" s="53" t="e">
        <f>IF(OR(#REF!="管理者",#REF!="サービス管理責任者"),0,#REF!)</f>
        <v>#REF!</v>
      </c>
    </row>
    <row r="2598" spans="8:11">
      <c r="H2598" s="57"/>
      <c r="I2598" s="56" t="e">
        <f t="shared" si="136"/>
        <v>#REF!</v>
      </c>
      <c r="J2598" s="56" t="e">
        <f>#REF!</f>
        <v>#REF!</v>
      </c>
      <c r="K2598" s="53" t="e">
        <f>IF(OR(#REF!="管理者",#REF!="サービス管理責任者"),0,#REF!)</f>
        <v>#REF!</v>
      </c>
    </row>
    <row r="2599" spans="8:11">
      <c r="H2599" s="57"/>
      <c r="I2599" s="56" t="e">
        <f t="shared" si="136"/>
        <v>#REF!</v>
      </c>
      <c r="J2599" s="56" t="e">
        <f>#REF!</f>
        <v>#REF!</v>
      </c>
      <c r="K2599" s="53" t="e">
        <f>IF(OR(#REF!="管理者",#REF!="サービス管理責任者"),0,#REF!)</f>
        <v>#REF!</v>
      </c>
    </row>
    <row r="2600" spans="8:11">
      <c r="H2600" s="57"/>
      <c r="I2600" s="56" t="e">
        <f t="shared" si="136"/>
        <v>#REF!</v>
      </c>
      <c r="J2600" s="56" t="e">
        <f>#REF!</f>
        <v>#REF!</v>
      </c>
      <c r="K2600" s="53" t="e">
        <f>IF(OR(#REF!="管理者",#REF!="サービス管理責任者"),0,#REF!)</f>
        <v>#REF!</v>
      </c>
    </row>
    <row r="2601" spans="8:11">
      <c r="H2601" s="57"/>
      <c r="I2601" s="56" t="e">
        <f t="shared" si="136"/>
        <v>#REF!</v>
      </c>
      <c r="J2601" s="56" t="e">
        <f>#REF!</f>
        <v>#REF!</v>
      </c>
      <c r="K2601" s="53" t="e">
        <f>IF(OR(#REF!="管理者",#REF!="サービス管理責任者"),0,#REF!)</f>
        <v>#REF!</v>
      </c>
    </row>
    <row r="2602" spans="8:11">
      <c r="H2602" s="57"/>
      <c r="I2602" s="56" t="e">
        <f t="shared" si="136"/>
        <v>#REF!</v>
      </c>
      <c r="J2602" s="56" t="e">
        <f>#REF!</f>
        <v>#REF!</v>
      </c>
      <c r="K2602" s="53" t="e">
        <f>IF(OR(#REF!="管理者",#REF!="サービス管理責任者"),0,#REF!)</f>
        <v>#REF!</v>
      </c>
    </row>
    <row r="2603" spans="8:11">
      <c r="H2603" s="57"/>
      <c r="I2603" s="56" t="e">
        <f t="shared" si="136"/>
        <v>#REF!</v>
      </c>
      <c r="J2603" s="56" t="e">
        <f>#REF!</f>
        <v>#REF!</v>
      </c>
      <c r="K2603" s="53" t="e">
        <f>IF(OR(#REF!="管理者",#REF!="サービス管理責任者"),0,#REF!)</f>
        <v>#REF!</v>
      </c>
    </row>
    <row r="2604" spans="8:11">
      <c r="H2604" s="57"/>
      <c r="I2604" s="56" t="e">
        <f t="shared" si="136"/>
        <v>#REF!</v>
      </c>
      <c r="J2604" s="56" t="e">
        <f>#REF!</f>
        <v>#REF!</v>
      </c>
      <c r="K2604" s="53" t="e">
        <f>IF(OR(#REF!="管理者",#REF!="サービス管理責任者"),0,#REF!)</f>
        <v>#REF!</v>
      </c>
    </row>
    <row r="2605" spans="8:11">
      <c r="H2605" s="57"/>
      <c r="I2605" s="56" t="e">
        <f t="shared" si="136"/>
        <v>#REF!</v>
      </c>
      <c r="J2605" s="56" t="e">
        <f>#REF!</f>
        <v>#REF!</v>
      </c>
      <c r="K2605" s="53" t="e">
        <f>IF(OR(#REF!="管理者",#REF!="サービス管理責任者"),0,#REF!)</f>
        <v>#REF!</v>
      </c>
    </row>
    <row r="2606" spans="8:11">
      <c r="H2606" s="57"/>
      <c r="I2606" s="56" t="e">
        <f t="shared" si="136"/>
        <v>#REF!</v>
      </c>
      <c r="J2606" s="56" t="e">
        <f>#REF!</f>
        <v>#REF!</v>
      </c>
      <c r="K2606" s="53" t="e">
        <f>IF(OR(#REF!="管理者",#REF!="サービス管理責任者"),0,#REF!)</f>
        <v>#REF!</v>
      </c>
    </row>
    <row r="2607" spans="8:11">
      <c r="H2607" s="57"/>
      <c r="I2607" s="56" t="e">
        <f t="shared" si="136"/>
        <v>#REF!</v>
      </c>
      <c r="J2607" s="56" t="e">
        <f>#REF!</f>
        <v>#REF!</v>
      </c>
      <c r="K2607" s="53" t="e">
        <f>IF(OR(#REF!="管理者",#REF!="サービス管理責任者"),0,#REF!)</f>
        <v>#REF!</v>
      </c>
    </row>
    <row r="2608" spans="8:11">
      <c r="H2608" s="57"/>
      <c r="I2608" s="56" t="e">
        <f t="shared" si="136"/>
        <v>#REF!</v>
      </c>
      <c r="J2608" s="56" t="e">
        <f>#REF!</f>
        <v>#REF!</v>
      </c>
      <c r="K2608" s="53" t="e">
        <f>IF(OR(#REF!="管理者",#REF!="サービス管理責任者"),0,#REF!)</f>
        <v>#REF!</v>
      </c>
    </row>
    <row r="2609" spans="8:11">
      <c r="H2609" s="57"/>
      <c r="I2609" s="56" t="e">
        <f t="shared" si="136"/>
        <v>#REF!</v>
      </c>
      <c r="J2609" s="56" t="e">
        <f>#REF!</f>
        <v>#REF!</v>
      </c>
      <c r="K2609" s="53" t="e">
        <f>IF(OR(#REF!="管理者",#REF!="サービス管理責任者"),0,#REF!)</f>
        <v>#REF!</v>
      </c>
    </row>
    <row r="2610" spans="8:11">
      <c r="H2610" s="57"/>
      <c r="I2610" s="56" t="e">
        <f t="shared" si="136"/>
        <v>#REF!</v>
      </c>
      <c r="J2610" s="56" t="e">
        <f>#REF!</f>
        <v>#REF!</v>
      </c>
      <c r="K2610" s="53" t="e">
        <f>IF(OR(#REF!="管理者",#REF!="サービス管理責任者"),0,#REF!)</f>
        <v>#REF!</v>
      </c>
    </row>
    <row r="2611" spans="8:11">
      <c r="H2611" s="57"/>
      <c r="I2611" s="56" t="e">
        <f t="shared" si="136"/>
        <v>#REF!</v>
      </c>
      <c r="J2611" s="56" t="e">
        <f>#REF!</f>
        <v>#REF!</v>
      </c>
      <c r="K2611" s="53" t="e">
        <f>IF(OR(#REF!="管理者",#REF!="サービス管理責任者"),0,#REF!)</f>
        <v>#REF!</v>
      </c>
    </row>
    <row r="2612" spans="8:11">
      <c r="H2612" s="57"/>
      <c r="I2612" s="56" t="e">
        <f t="shared" si="136"/>
        <v>#REF!</v>
      </c>
      <c r="J2612" s="56" t="e">
        <f>#REF!</f>
        <v>#REF!</v>
      </c>
      <c r="K2612" s="53" t="e">
        <f>IF(OR(#REF!="管理者",#REF!="サービス管理責任者"),0,#REF!)</f>
        <v>#REF!</v>
      </c>
    </row>
    <row r="2613" spans="8:11">
      <c r="H2613" s="57"/>
      <c r="I2613" s="56" t="e">
        <f t="shared" si="136"/>
        <v>#REF!</v>
      </c>
      <c r="J2613" s="56" t="e">
        <f>#REF!</f>
        <v>#REF!</v>
      </c>
      <c r="K2613" s="53" t="e">
        <f>IF(OR(#REF!="管理者",#REF!="サービス管理責任者"),0,#REF!)</f>
        <v>#REF!</v>
      </c>
    </row>
    <row r="2614" spans="8:11">
      <c r="H2614" s="57"/>
      <c r="I2614" s="56" t="e">
        <f t="shared" si="136"/>
        <v>#REF!</v>
      </c>
      <c r="J2614" s="56" t="e">
        <f>#REF!</f>
        <v>#REF!</v>
      </c>
      <c r="K2614" s="53" t="e">
        <f>IF(OR(#REF!="管理者",#REF!="サービス管理責任者"),0,#REF!)</f>
        <v>#REF!</v>
      </c>
    </row>
    <row r="2615" spans="8:11">
      <c r="H2615" s="57"/>
      <c r="I2615" s="56" t="e">
        <f t="shared" si="136"/>
        <v>#REF!</v>
      </c>
      <c r="J2615" s="56" t="e">
        <f>#REF!</f>
        <v>#REF!</v>
      </c>
      <c r="K2615" s="53" t="e">
        <f>IF(OR(#REF!="管理者",#REF!="サービス管理責任者"),0,#REF!)</f>
        <v>#REF!</v>
      </c>
    </row>
    <row r="2616" spans="8:11">
      <c r="H2616" s="57"/>
      <c r="I2616" s="56" t="e">
        <f t="shared" si="136"/>
        <v>#REF!</v>
      </c>
      <c r="J2616" s="56" t="e">
        <f>#REF!</f>
        <v>#REF!</v>
      </c>
      <c r="K2616" s="53" t="e">
        <f>IF(OR(#REF!="管理者",#REF!="サービス管理責任者"),0,#REF!)</f>
        <v>#REF!</v>
      </c>
    </row>
    <row r="2617" spans="8:11">
      <c r="H2617" s="57"/>
      <c r="I2617" s="56" t="e">
        <f t="shared" si="136"/>
        <v>#REF!</v>
      </c>
      <c r="J2617" s="56" t="e">
        <f>#REF!</f>
        <v>#REF!</v>
      </c>
      <c r="K2617" s="53" t="e">
        <f>IF(OR(#REF!="管理者",#REF!="サービス管理責任者"),0,#REF!)</f>
        <v>#REF!</v>
      </c>
    </row>
    <row r="2618" spans="8:11">
      <c r="H2618" s="57"/>
      <c r="I2618" s="56" t="e">
        <f t="shared" si="136"/>
        <v>#REF!</v>
      </c>
      <c r="J2618" s="56" t="e">
        <f>#REF!</f>
        <v>#REF!</v>
      </c>
      <c r="K2618" s="53" t="e">
        <f>IF(OR(#REF!="管理者",#REF!="サービス管理責任者"),0,#REF!)</f>
        <v>#REF!</v>
      </c>
    </row>
    <row r="2619" spans="8:11">
      <c r="H2619" s="57"/>
      <c r="I2619" s="56" t="e">
        <f t="shared" si="136"/>
        <v>#REF!</v>
      </c>
      <c r="J2619" s="56" t="e">
        <f>#REF!</f>
        <v>#REF!</v>
      </c>
      <c r="K2619" s="53" t="e">
        <f>IF(OR(#REF!="管理者",#REF!="サービス管理責任者"),0,#REF!)</f>
        <v>#REF!</v>
      </c>
    </row>
    <row r="2620" spans="8:11">
      <c r="H2620" s="57"/>
      <c r="I2620" s="56" t="e">
        <f t="shared" si="136"/>
        <v>#REF!</v>
      </c>
      <c r="J2620" s="56" t="e">
        <f>#REF!</f>
        <v>#REF!</v>
      </c>
      <c r="K2620" s="53" t="e">
        <f>IF(OR(#REF!="管理者",#REF!="サービス管理責任者"),0,#REF!)</f>
        <v>#REF!</v>
      </c>
    </row>
    <row r="2621" spans="8:11">
      <c r="H2621" s="57"/>
      <c r="I2621" s="56" t="e">
        <f t="shared" si="136"/>
        <v>#REF!</v>
      </c>
      <c r="J2621" s="56" t="e">
        <f>#REF!</f>
        <v>#REF!</v>
      </c>
      <c r="K2621" s="53" t="e">
        <f>IF(OR(#REF!="管理者",#REF!="サービス管理責任者"),0,#REF!)</f>
        <v>#REF!</v>
      </c>
    </row>
    <row r="2622" spans="8:11">
      <c r="H2622" s="57"/>
      <c r="I2622" s="56" t="e">
        <f t="shared" si="136"/>
        <v>#REF!</v>
      </c>
      <c r="J2622" s="56" t="e">
        <f>#REF!</f>
        <v>#REF!</v>
      </c>
      <c r="K2622" s="53" t="e">
        <f>IF(OR(#REF!="管理者",#REF!="サービス管理責任者"),0,#REF!)</f>
        <v>#REF!</v>
      </c>
    </row>
    <row r="2623" spans="8:11">
      <c r="H2623" s="57"/>
      <c r="I2623" s="56" t="e">
        <f t="shared" si="136"/>
        <v>#REF!</v>
      </c>
      <c r="J2623" s="56" t="e">
        <f>#REF!</f>
        <v>#REF!</v>
      </c>
      <c r="K2623" s="53" t="e">
        <f>IF(OR(#REF!="管理者",#REF!="サービス管理責任者"),0,#REF!)</f>
        <v>#REF!</v>
      </c>
    </row>
    <row r="2624" spans="8:11">
      <c r="H2624" s="57"/>
      <c r="I2624" s="56" t="e">
        <f t="shared" si="136"/>
        <v>#REF!</v>
      </c>
      <c r="J2624" s="56" t="e">
        <f>#REF!</f>
        <v>#REF!</v>
      </c>
      <c r="K2624" s="53" t="e">
        <f>IF(OR(#REF!="管理者",#REF!="サービス管理責任者"),0,#REF!)</f>
        <v>#REF!</v>
      </c>
    </row>
    <row r="2625" spans="8:11">
      <c r="H2625" s="57"/>
      <c r="I2625" s="56" t="e">
        <f t="shared" si="136"/>
        <v>#REF!</v>
      </c>
      <c r="J2625" s="56" t="e">
        <f>#REF!</f>
        <v>#REF!</v>
      </c>
      <c r="K2625" s="53" t="e">
        <f>IF(OR(#REF!="管理者",#REF!="サービス管理責任者"),0,#REF!)</f>
        <v>#REF!</v>
      </c>
    </row>
    <row r="2626" spans="8:11">
      <c r="H2626" s="57"/>
      <c r="I2626" s="56" t="e">
        <f t="shared" si="136"/>
        <v>#REF!</v>
      </c>
      <c r="J2626" s="56" t="e">
        <f>#REF!</f>
        <v>#REF!</v>
      </c>
      <c r="K2626" s="53" t="e">
        <f>IF(OR(#REF!="管理者",#REF!="サービス管理責任者"),0,#REF!)</f>
        <v>#REF!</v>
      </c>
    </row>
    <row r="2627" spans="8:11">
      <c r="H2627" s="57"/>
      <c r="I2627" s="56" t="e">
        <f t="shared" si="136"/>
        <v>#REF!</v>
      </c>
      <c r="J2627" s="56" t="e">
        <f>#REF!</f>
        <v>#REF!</v>
      </c>
      <c r="K2627" s="53" t="e">
        <f>IF(OR(#REF!="管理者",#REF!="サービス管理責任者"),0,#REF!)</f>
        <v>#REF!</v>
      </c>
    </row>
    <row r="2628" spans="8:11">
      <c r="H2628" s="57"/>
      <c r="I2628" s="56" t="e">
        <f t="shared" si="136"/>
        <v>#REF!</v>
      </c>
      <c r="J2628" s="56" t="e">
        <f>#REF!</f>
        <v>#REF!</v>
      </c>
      <c r="K2628" s="53" t="e">
        <f>IF(OR(#REF!="管理者",#REF!="サービス管理責任者"),0,#REF!)</f>
        <v>#REF!</v>
      </c>
    </row>
    <row r="2629" spans="8:11">
      <c r="H2629" s="57"/>
      <c r="I2629" s="56" t="e">
        <f t="shared" ref="I2629:I2692" si="137">IF(J2629=0,I2628,I2628+1)</f>
        <v>#REF!</v>
      </c>
      <c r="J2629" s="56" t="e">
        <f>#REF!</f>
        <v>#REF!</v>
      </c>
      <c r="K2629" s="53" t="e">
        <f>IF(OR(#REF!="管理者",#REF!="サービス管理責任者"),0,#REF!)</f>
        <v>#REF!</v>
      </c>
    </row>
    <row r="2630" spans="8:11">
      <c r="H2630" s="57"/>
      <c r="I2630" s="56" t="e">
        <f t="shared" si="137"/>
        <v>#REF!</v>
      </c>
      <c r="J2630" s="56" t="e">
        <f>#REF!</f>
        <v>#REF!</v>
      </c>
      <c r="K2630" s="53" t="e">
        <f>IF(OR(#REF!="管理者",#REF!="サービス管理責任者"),0,#REF!)</f>
        <v>#REF!</v>
      </c>
    </row>
    <row r="2631" spans="8:11">
      <c r="H2631" s="57"/>
      <c r="I2631" s="56" t="e">
        <f t="shared" si="137"/>
        <v>#REF!</v>
      </c>
      <c r="J2631" s="56" t="e">
        <f>#REF!</f>
        <v>#REF!</v>
      </c>
      <c r="K2631" s="53" t="e">
        <f>IF(OR(#REF!="管理者",#REF!="サービス管理責任者"),0,#REF!)</f>
        <v>#REF!</v>
      </c>
    </row>
    <row r="2632" spans="8:11">
      <c r="H2632" s="57"/>
      <c r="I2632" s="56" t="e">
        <f t="shared" si="137"/>
        <v>#REF!</v>
      </c>
      <c r="J2632" s="56" t="e">
        <f>#REF!</f>
        <v>#REF!</v>
      </c>
      <c r="K2632" s="53" t="e">
        <f>IF(OR(#REF!="管理者",#REF!="サービス管理責任者"),0,#REF!)</f>
        <v>#REF!</v>
      </c>
    </row>
    <row r="2633" spans="8:11">
      <c r="H2633" s="57"/>
      <c r="I2633" s="56" t="e">
        <f t="shared" si="137"/>
        <v>#REF!</v>
      </c>
      <c r="J2633" s="56" t="e">
        <f>#REF!</f>
        <v>#REF!</v>
      </c>
      <c r="K2633" s="53" t="e">
        <f>IF(OR(#REF!="管理者",#REF!="サービス管理責任者"),0,#REF!)</f>
        <v>#REF!</v>
      </c>
    </row>
    <row r="2634" spans="8:11">
      <c r="H2634" s="57"/>
      <c r="I2634" s="56" t="e">
        <f t="shared" si="137"/>
        <v>#REF!</v>
      </c>
      <c r="J2634" s="56" t="e">
        <f>#REF!</f>
        <v>#REF!</v>
      </c>
      <c r="K2634" s="53" t="e">
        <f>IF(OR(#REF!="管理者",#REF!="サービス管理責任者"),0,#REF!)</f>
        <v>#REF!</v>
      </c>
    </row>
    <row r="2635" spans="8:11">
      <c r="H2635" s="57"/>
      <c r="I2635" s="56" t="e">
        <f t="shared" si="137"/>
        <v>#REF!</v>
      </c>
      <c r="J2635" s="56" t="e">
        <f>#REF!</f>
        <v>#REF!</v>
      </c>
      <c r="K2635" s="53" t="e">
        <f>IF(OR(#REF!="管理者",#REF!="サービス管理責任者"),0,#REF!)</f>
        <v>#REF!</v>
      </c>
    </row>
    <row r="2636" spans="8:11">
      <c r="H2636" s="57"/>
      <c r="I2636" s="56" t="e">
        <f t="shared" si="137"/>
        <v>#REF!</v>
      </c>
      <c r="J2636" s="56" t="e">
        <f>#REF!</f>
        <v>#REF!</v>
      </c>
      <c r="K2636" s="53" t="e">
        <f>IF(OR(#REF!="管理者",#REF!="サービス管理責任者"),0,#REF!)</f>
        <v>#REF!</v>
      </c>
    </row>
    <row r="2637" spans="8:11">
      <c r="H2637" s="57"/>
      <c r="I2637" s="56" t="e">
        <f t="shared" si="137"/>
        <v>#REF!</v>
      </c>
      <c r="J2637" s="56" t="e">
        <f>#REF!</f>
        <v>#REF!</v>
      </c>
      <c r="K2637" s="53" t="e">
        <f>IF(OR(#REF!="管理者",#REF!="サービス管理責任者"),0,#REF!)</f>
        <v>#REF!</v>
      </c>
    </row>
    <row r="2638" spans="8:11">
      <c r="H2638" s="57"/>
      <c r="I2638" s="56" t="e">
        <f t="shared" si="137"/>
        <v>#REF!</v>
      </c>
      <c r="J2638" s="56" t="e">
        <f>#REF!</f>
        <v>#REF!</v>
      </c>
      <c r="K2638" s="53" t="e">
        <f>IF(OR(#REF!="管理者",#REF!="サービス管理責任者"),0,#REF!)</f>
        <v>#REF!</v>
      </c>
    </row>
    <row r="2639" spans="8:11">
      <c r="H2639" s="57"/>
      <c r="I2639" s="56" t="e">
        <f t="shared" si="137"/>
        <v>#REF!</v>
      </c>
      <c r="J2639" s="56" t="e">
        <f>#REF!</f>
        <v>#REF!</v>
      </c>
      <c r="K2639" s="53" t="e">
        <f>IF(OR(#REF!="管理者",#REF!="サービス管理責任者"),0,#REF!)</f>
        <v>#REF!</v>
      </c>
    </row>
    <row r="2640" spans="8:11">
      <c r="H2640" s="57"/>
      <c r="I2640" s="56" t="e">
        <f t="shared" si="137"/>
        <v>#REF!</v>
      </c>
      <c r="J2640" s="56" t="e">
        <f>#REF!</f>
        <v>#REF!</v>
      </c>
      <c r="K2640" s="53" t="e">
        <f>IF(OR(#REF!="管理者",#REF!="サービス管理責任者"),0,#REF!)</f>
        <v>#REF!</v>
      </c>
    </row>
    <row r="2641" spans="8:11">
      <c r="H2641" s="57"/>
      <c r="I2641" s="56" t="e">
        <f t="shared" si="137"/>
        <v>#REF!</v>
      </c>
      <c r="J2641" s="56" t="e">
        <f>#REF!</f>
        <v>#REF!</v>
      </c>
      <c r="K2641" s="53" t="e">
        <f>IF(OR(#REF!="管理者",#REF!="サービス管理責任者"),0,#REF!)</f>
        <v>#REF!</v>
      </c>
    </row>
    <row r="2642" spans="8:11">
      <c r="H2642" s="57"/>
      <c r="I2642" s="56" t="e">
        <f t="shared" si="137"/>
        <v>#REF!</v>
      </c>
      <c r="J2642" s="56" t="e">
        <f>#REF!</f>
        <v>#REF!</v>
      </c>
      <c r="K2642" s="53" t="e">
        <f>IF(OR(#REF!="管理者",#REF!="サービス管理責任者"),0,#REF!)</f>
        <v>#REF!</v>
      </c>
    </row>
    <row r="2643" spans="8:11">
      <c r="H2643" s="57"/>
      <c r="I2643" s="56" t="e">
        <f t="shared" si="137"/>
        <v>#REF!</v>
      </c>
      <c r="J2643" s="56" t="e">
        <f>#REF!</f>
        <v>#REF!</v>
      </c>
      <c r="K2643" s="53" t="e">
        <f>IF(OR(#REF!="管理者",#REF!="サービス管理責任者"),0,#REF!)</f>
        <v>#REF!</v>
      </c>
    </row>
    <row r="2644" spans="8:11">
      <c r="H2644" s="57"/>
      <c r="I2644" s="56" t="e">
        <f t="shared" si="137"/>
        <v>#REF!</v>
      </c>
      <c r="J2644" s="56" t="e">
        <f>#REF!</f>
        <v>#REF!</v>
      </c>
      <c r="K2644" s="53" t="e">
        <f>IF(OR(#REF!="管理者",#REF!="サービス管理責任者"),0,#REF!)</f>
        <v>#REF!</v>
      </c>
    </row>
    <row r="2645" spans="8:11">
      <c r="H2645" s="57"/>
      <c r="I2645" s="56" t="e">
        <f t="shared" si="137"/>
        <v>#REF!</v>
      </c>
      <c r="J2645" s="56" t="e">
        <f>#REF!</f>
        <v>#REF!</v>
      </c>
      <c r="K2645" s="53" t="e">
        <f>IF(OR(#REF!="管理者",#REF!="サービス管理責任者"),0,#REF!)</f>
        <v>#REF!</v>
      </c>
    </row>
    <row r="2646" spans="8:11">
      <c r="H2646" s="57"/>
      <c r="I2646" s="56" t="e">
        <f t="shared" si="137"/>
        <v>#REF!</v>
      </c>
      <c r="J2646" s="56" t="e">
        <f>#REF!</f>
        <v>#REF!</v>
      </c>
      <c r="K2646" s="53" t="e">
        <f>IF(OR(#REF!="管理者",#REF!="サービス管理責任者"),0,#REF!)</f>
        <v>#REF!</v>
      </c>
    </row>
    <row r="2647" spans="8:11">
      <c r="H2647" s="57"/>
      <c r="I2647" s="56" t="e">
        <f t="shared" si="137"/>
        <v>#REF!</v>
      </c>
      <c r="J2647" s="56" t="e">
        <f>#REF!</f>
        <v>#REF!</v>
      </c>
      <c r="K2647" s="53" t="e">
        <f>IF(OR(#REF!="管理者",#REF!="サービス管理責任者"),0,#REF!)</f>
        <v>#REF!</v>
      </c>
    </row>
    <row r="2648" spans="8:11">
      <c r="H2648" s="57"/>
      <c r="I2648" s="56" t="e">
        <f t="shared" si="137"/>
        <v>#REF!</v>
      </c>
      <c r="J2648" s="56" t="e">
        <f>#REF!</f>
        <v>#REF!</v>
      </c>
      <c r="K2648" s="53" t="e">
        <f>IF(OR(#REF!="管理者",#REF!="サービス管理責任者"),0,#REF!)</f>
        <v>#REF!</v>
      </c>
    </row>
    <row r="2649" spans="8:11">
      <c r="H2649" s="57"/>
      <c r="I2649" s="56" t="e">
        <f t="shared" si="137"/>
        <v>#REF!</v>
      </c>
      <c r="J2649" s="56" t="e">
        <f>#REF!</f>
        <v>#REF!</v>
      </c>
      <c r="K2649" s="53" t="e">
        <f>IF(OR(#REF!="管理者",#REF!="サービス管理責任者"),0,#REF!)</f>
        <v>#REF!</v>
      </c>
    </row>
    <row r="2650" spans="8:11">
      <c r="H2650" s="57"/>
      <c r="I2650" s="56" t="e">
        <f t="shared" si="137"/>
        <v>#REF!</v>
      </c>
      <c r="J2650" s="56" t="e">
        <f>#REF!</f>
        <v>#REF!</v>
      </c>
      <c r="K2650" s="53" t="e">
        <f>IF(OR(#REF!="管理者",#REF!="サービス管理責任者"),0,#REF!)</f>
        <v>#REF!</v>
      </c>
    </row>
    <row r="2651" spans="8:11">
      <c r="H2651" s="57"/>
      <c r="I2651" s="56" t="e">
        <f t="shared" si="137"/>
        <v>#REF!</v>
      </c>
      <c r="J2651" s="56" t="e">
        <f>#REF!</f>
        <v>#REF!</v>
      </c>
      <c r="K2651" s="53" t="e">
        <f>IF(OR(#REF!="管理者",#REF!="サービス管理責任者"),0,#REF!)</f>
        <v>#REF!</v>
      </c>
    </row>
    <row r="2652" spans="8:11">
      <c r="H2652" s="57"/>
      <c r="I2652" s="56" t="e">
        <f t="shared" si="137"/>
        <v>#REF!</v>
      </c>
      <c r="J2652" s="56" t="e">
        <f>#REF!</f>
        <v>#REF!</v>
      </c>
      <c r="K2652" s="53" t="e">
        <f>IF(OR(#REF!="管理者",#REF!="サービス管理責任者"),0,#REF!)</f>
        <v>#REF!</v>
      </c>
    </row>
    <row r="2653" spans="8:11">
      <c r="H2653" s="57"/>
      <c r="I2653" s="56" t="e">
        <f t="shared" si="137"/>
        <v>#REF!</v>
      </c>
      <c r="J2653" s="56" t="e">
        <f>#REF!</f>
        <v>#REF!</v>
      </c>
      <c r="K2653" s="53" t="e">
        <f>IF(OR(#REF!="管理者",#REF!="サービス管理責任者"),0,#REF!)</f>
        <v>#REF!</v>
      </c>
    </row>
    <row r="2654" spans="8:11">
      <c r="H2654" s="57"/>
      <c r="I2654" s="56" t="e">
        <f t="shared" si="137"/>
        <v>#REF!</v>
      </c>
      <c r="J2654" s="56" t="e">
        <f>#REF!</f>
        <v>#REF!</v>
      </c>
      <c r="K2654" s="53" t="e">
        <f>IF(OR(#REF!="管理者",#REF!="サービス管理責任者"),0,#REF!)</f>
        <v>#REF!</v>
      </c>
    </row>
    <row r="2655" spans="8:11">
      <c r="H2655" s="57"/>
      <c r="I2655" s="56" t="e">
        <f t="shared" si="137"/>
        <v>#REF!</v>
      </c>
      <c r="J2655" s="56" t="e">
        <f>#REF!</f>
        <v>#REF!</v>
      </c>
      <c r="K2655" s="53" t="e">
        <f>IF(OR(#REF!="管理者",#REF!="サービス管理責任者"),0,#REF!)</f>
        <v>#REF!</v>
      </c>
    </row>
    <row r="2656" spans="8:11">
      <c r="H2656" s="57"/>
      <c r="I2656" s="56" t="e">
        <f t="shared" si="137"/>
        <v>#REF!</v>
      </c>
      <c r="J2656" s="56" t="e">
        <f>#REF!</f>
        <v>#REF!</v>
      </c>
      <c r="K2656" s="53" t="e">
        <f>IF(OR(#REF!="管理者",#REF!="サービス管理責任者"),0,#REF!)</f>
        <v>#REF!</v>
      </c>
    </row>
    <row r="2657" spans="8:11">
      <c r="H2657" s="57"/>
      <c r="I2657" s="56" t="e">
        <f t="shared" si="137"/>
        <v>#REF!</v>
      </c>
      <c r="J2657" s="56" t="e">
        <f>#REF!</f>
        <v>#REF!</v>
      </c>
      <c r="K2657" s="53" t="e">
        <f>IF(OR(#REF!="管理者",#REF!="サービス管理責任者"),0,#REF!)</f>
        <v>#REF!</v>
      </c>
    </row>
    <row r="2658" spans="8:11">
      <c r="H2658" s="57"/>
      <c r="I2658" s="56" t="e">
        <f t="shared" si="137"/>
        <v>#REF!</v>
      </c>
      <c r="J2658" s="56" t="e">
        <f>#REF!</f>
        <v>#REF!</v>
      </c>
      <c r="K2658" s="53" t="e">
        <f>IF(OR(#REF!="管理者",#REF!="サービス管理責任者"),0,#REF!)</f>
        <v>#REF!</v>
      </c>
    </row>
    <row r="2659" spans="8:11">
      <c r="H2659" s="57"/>
      <c r="I2659" s="56" t="e">
        <f t="shared" si="137"/>
        <v>#REF!</v>
      </c>
      <c r="J2659" s="56" t="e">
        <f>#REF!</f>
        <v>#REF!</v>
      </c>
      <c r="K2659" s="53" t="e">
        <f>IF(OR(#REF!="管理者",#REF!="サービス管理責任者"),0,#REF!)</f>
        <v>#REF!</v>
      </c>
    </row>
    <row r="2660" spans="8:11">
      <c r="H2660" s="57"/>
      <c r="I2660" s="56" t="e">
        <f t="shared" si="137"/>
        <v>#REF!</v>
      </c>
      <c r="J2660" s="56" t="e">
        <f>#REF!</f>
        <v>#REF!</v>
      </c>
      <c r="K2660" s="53" t="e">
        <f>IF(OR(#REF!="管理者",#REF!="サービス管理責任者"),0,#REF!)</f>
        <v>#REF!</v>
      </c>
    </row>
    <row r="2661" spans="8:11">
      <c r="H2661" s="57"/>
      <c r="I2661" s="56" t="e">
        <f t="shared" si="137"/>
        <v>#REF!</v>
      </c>
      <c r="J2661" s="56" t="e">
        <f>#REF!</f>
        <v>#REF!</v>
      </c>
      <c r="K2661" s="53" t="e">
        <f>IF(OR(#REF!="管理者",#REF!="サービス管理責任者"),0,#REF!)</f>
        <v>#REF!</v>
      </c>
    </row>
    <row r="2662" spans="8:11">
      <c r="H2662" s="57"/>
      <c r="I2662" s="56" t="e">
        <f t="shared" si="137"/>
        <v>#REF!</v>
      </c>
      <c r="J2662" s="56" t="e">
        <f>#REF!</f>
        <v>#REF!</v>
      </c>
      <c r="K2662" s="53" t="e">
        <f>IF(OR(#REF!="管理者",#REF!="サービス管理責任者"),0,#REF!)</f>
        <v>#REF!</v>
      </c>
    </row>
    <row r="2663" spans="8:11">
      <c r="H2663" s="57"/>
      <c r="I2663" s="56" t="e">
        <f t="shared" si="137"/>
        <v>#REF!</v>
      </c>
      <c r="J2663" s="56" t="e">
        <f>#REF!</f>
        <v>#REF!</v>
      </c>
      <c r="K2663" s="53" t="e">
        <f>IF(OR(#REF!="管理者",#REF!="サービス管理責任者"),0,#REF!)</f>
        <v>#REF!</v>
      </c>
    </row>
    <row r="2664" spans="8:11">
      <c r="H2664" s="57"/>
      <c r="I2664" s="56" t="e">
        <f t="shared" si="137"/>
        <v>#REF!</v>
      </c>
      <c r="J2664" s="56" t="e">
        <f>#REF!</f>
        <v>#REF!</v>
      </c>
      <c r="K2664" s="53" t="e">
        <f>IF(OR(#REF!="管理者",#REF!="サービス管理責任者"),0,#REF!)</f>
        <v>#REF!</v>
      </c>
    </row>
    <row r="2665" spans="8:11">
      <c r="H2665" s="57"/>
      <c r="I2665" s="56" t="e">
        <f t="shared" si="137"/>
        <v>#REF!</v>
      </c>
      <c r="J2665" s="56" t="e">
        <f>#REF!</f>
        <v>#REF!</v>
      </c>
      <c r="K2665" s="53" t="e">
        <f>IF(OR(#REF!="管理者",#REF!="サービス管理責任者"),0,#REF!)</f>
        <v>#REF!</v>
      </c>
    </row>
    <row r="2666" spans="8:11">
      <c r="H2666" s="57"/>
      <c r="I2666" s="56" t="e">
        <f t="shared" si="137"/>
        <v>#REF!</v>
      </c>
      <c r="J2666" s="56" t="e">
        <f>#REF!</f>
        <v>#REF!</v>
      </c>
      <c r="K2666" s="53" t="e">
        <f>IF(OR(#REF!="管理者",#REF!="サービス管理責任者"),0,#REF!)</f>
        <v>#REF!</v>
      </c>
    </row>
    <row r="2667" spans="8:11">
      <c r="H2667" s="57"/>
      <c r="I2667" s="56" t="e">
        <f t="shared" si="137"/>
        <v>#REF!</v>
      </c>
      <c r="J2667" s="56" t="e">
        <f>#REF!</f>
        <v>#REF!</v>
      </c>
      <c r="K2667" s="53" t="e">
        <f>IF(OR(#REF!="管理者",#REF!="サービス管理責任者"),0,#REF!)</f>
        <v>#REF!</v>
      </c>
    </row>
    <row r="2668" spans="8:11">
      <c r="H2668" s="57"/>
      <c r="I2668" s="56" t="e">
        <f t="shared" si="137"/>
        <v>#REF!</v>
      </c>
      <c r="J2668" s="56" t="e">
        <f>#REF!</f>
        <v>#REF!</v>
      </c>
      <c r="K2668" s="53" t="e">
        <f>IF(OR(#REF!="管理者",#REF!="サービス管理責任者"),0,#REF!)</f>
        <v>#REF!</v>
      </c>
    </row>
    <row r="2669" spans="8:11">
      <c r="H2669" s="57"/>
      <c r="I2669" s="56" t="e">
        <f t="shared" si="137"/>
        <v>#REF!</v>
      </c>
      <c r="J2669" s="56" t="e">
        <f>#REF!</f>
        <v>#REF!</v>
      </c>
      <c r="K2669" s="53" t="e">
        <f>IF(OR(#REF!="管理者",#REF!="サービス管理責任者"),0,#REF!)</f>
        <v>#REF!</v>
      </c>
    </row>
    <row r="2670" spans="8:11">
      <c r="H2670" s="57"/>
      <c r="I2670" s="56" t="e">
        <f t="shared" si="137"/>
        <v>#REF!</v>
      </c>
      <c r="J2670" s="56" t="e">
        <f>#REF!</f>
        <v>#REF!</v>
      </c>
      <c r="K2670" s="53" t="e">
        <f>IF(OR(#REF!="管理者",#REF!="サービス管理責任者"),0,#REF!)</f>
        <v>#REF!</v>
      </c>
    </row>
    <row r="2671" spans="8:11">
      <c r="H2671" s="57"/>
      <c r="I2671" s="56" t="e">
        <f t="shared" si="137"/>
        <v>#REF!</v>
      </c>
      <c r="J2671" s="56" t="e">
        <f>#REF!</f>
        <v>#REF!</v>
      </c>
      <c r="K2671" s="53" t="e">
        <f>IF(OR(#REF!="管理者",#REF!="サービス管理責任者"),0,#REF!)</f>
        <v>#REF!</v>
      </c>
    </row>
    <row r="2672" spans="8:11">
      <c r="H2672" s="57"/>
      <c r="I2672" s="56" t="e">
        <f t="shared" si="137"/>
        <v>#REF!</v>
      </c>
      <c r="J2672" s="56" t="e">
        <f>#REF!</f>
        <v>#REF!</v>
      </c>
      <c r="K2672" s="53" t="e">
        <f>IF(OR(#REF!="管理者",#REF!="サービス管理責任者"),0,#REF!)</f>
        <v>#REF!</v>
      </c>
    </row>
    <row r="2673" spans="8:11">
      <c r="H2673" s="57"/>
      <c r="I2673" s="56" t="e">
        <f t="shared" si="137"/>
        <v>#REF!</v>
      </c>
      <c r="J2673" s="56" t="e">
        <f>#REF!</f>
        <v>#REF!</v>
      </c>
      <c r="K2673" s="53" t="e">
        <f>IF(OR(#REF!="管理者",#REF!="サービス管理責任者"),0,#REF!)</f>
        <v>#REF!</v>
      </c>
    </row>
    <row r="2674" spans="8:11">
      <c r="H2674" s="57"/>
      <c r="I2674" s="56" t="e">
        <f t="shared" si="137"/>
        <v>#REF!</v>
      </c>
      <c r="J2674" s="56" t="e">
        <f>#REF!</f>
        <v>#REF!</v>
      </c>
      <c r="K2674" s="53" t="e">
        <f>IF(OR(#REF!="管理者",#REF!="サービス管理責任者"),0,#REF!)</f>
        <v>#REF!</v>
      </c>
    </row>
    <row r="2675" spans="8:11">
      <c r="H2675" s="57"/>
      <c r="I2675" s="56" t="e">
        <f t="shared" si="137"/>
        <v>#REF!</v>
      </c>
      <c r="J2675" s="56" t="e">
        <f>#REF!</f>
        <v>#REF!</v>
      </c>
      <c r="K2675" s="53" t="e">
        <f>IF(OR(#REF!="管理者",#REF!="サービス管理責任者"),0,#REF!)</f>
        <v>#REF!</v>
      </c>
    </row>
    <row r="2676" spans="8:11">
      <c r="H2676" s="57"/>
      <c r="I2676" s="56" t="e">
        <f t="shared" si="137"/>
        <v>#REF!</v>
      </c>
      <c r="J2676" s="56" t="e">
        <f>#REF!</f>
        <v>#REF!</v>
      </c>
      <c r="K2676" s="53" t="e">
        <f>IF(OR(#REF!="管理者",#REF!="サービス管理責任者"),0,#REF!)</f>
        <v>#REF!</v>
      </c>
    </row>
    <row r="2677" spans="8:11">
      <c r="H2677" s="57"/>
      <c r="I2677" s="56" t="e">
        <f t="shared" si="137"/>
        <v>#REF!</v>
      </c>
      <c r="J2677" s="56" t="e">
        <f>#REF!</f>
        <v>#REF!</v>
      </c>
      <c r="K2677" s="53" t="e">
        <f>IF(OR(#REF!="管理者",#REF!="サービス管理責任者"),0,#REF!)</f>
        <v>#REF!</v>
      </c>
    </row>
    <row r="2678" spans="8:11">
      <c r="H2678" s="57"/>
      <c r="I2678" s="56" t="e">
        <f t="shared" si="137"/>
        <v>#REF!</v>
      </c>
      <c r="J2678" s="56" t="e">
        <f>#REF!</f>
        <v>#REF!</v>
      </c>
      <c r="K2678" s="53" t="e">
        <f>IF(OR(#REF!="管理者",#REF!="サービス管理責任者"),0,#REF!)</f>
        <v>#REF!</v>
      </c>
    </row>
    <row r="2679" spans="8:11">
      <c r="H2679" s="57"/>
      <c r="I2679" s="56" t="e">
        <f t="shared" si="137"/>
        <v>#REF!</v>
      </c>
      <c r="J2679" s="56" t="e">
        <f>#REF!</f>
        <v>#REF!</v>
      </c>
      <c r="K2679" s="53" t="e">
        <f>IF(OR(#REF!="管理者",#REF!="サービス管理責任者"),0,#REF!)</f>
        <v>#REF!</v>
      </c>
    </row>
    <row r="2680" spans="8:11">
      <c r="H2680" s="57"/>
      <c r="I2680" s="56" t="e">
        <f t="shared" si="137"/>
        <v>#REF!</v>
      </c>
      <c r="J2680" s="56" t="e">
        <f>#REF!</f>
        <v>#REF!</v>
      </c>
      <c r="K2680" s="53" t="e">
        <f>IF(OR(#REF!="管理者",#REF!="サービス管理責任者"),0,#REF!)</f>
        <v>#REF!</v>
      </c>
    </row>
    <row r="2681" spans="8:11">
      <c r="H2681" s="57"/>
      <c r="I2681" s="56" t="e">
        <f t="shared" si="137"/>
        <v>#REF!</v>
      </c>
      <c r="J2681" s="56" t="e">
        <f>#REF!</f>
        <v>#REF!</v>
      </c>
      <c r="K2681" s="53" t="e">
        <f>IF(OR(#REF!="管理者",#REF!="サービス管理責任者"),0,#REF!)</f>
        <v>#REF!</v>
      </c>
    </row>
    <row r="2682" spans="8:11">
      <c r="H2682" s="57"/>
      <c r="I2682" s="56" t="e">
        <f t="shared" si="137"/>
        <v>#REF!</v>
      </c>
      <c r="J2682" s="56" t="e">
        <f>#REF!</f>
        <v>#REF!</v>
      </c>
      <c r="K2682" s="53" t="e">
        <f>IF(OR(#REF!="管理者",#REF!="サービス管理責任者"),0,#REF!)</f>
        <v>#REF!</v>
      </c>
    </row>
    <row r="2683" spans="8:11">
      <c r="H2683" s="57"/>
      <c r="I2683" s="56" t="e">
        <f t="shared" si="137"/>
        <v>#REF!</v>
      </c>
      <c r="J2683" s="56" t="e">
        <f>#REF!</f>
        <v>#REF!</v>
      </c>
      <c r="K2683" s="53" t="e">
        <f>IF(OR(#REF!="管理者",#REF!="サービス管理責任者"),0,#REF!)</f>
        <v>#REF!</v>
      </c>
    </row>
    <row r="2684" spans="8:11">
      <c r="H2684" s="57"/>
      <c r="I2684" s="56" t="e">
        <f t="shared" si="137"/>
        <v>#REF!</v>
      </c>
      <c r="J2684" s="56" t="e">
        <f>#REF!</f>
        <v>#REF!</v>
      </c>
      <c r="K2684" s="53" t="e">
        <f>IF(OR(#REF!="管理者",#REF!="サービス管理責任者"),0,#REF!)</f>
        <v>#REF!</v>
      </c>
    </row>
    <row r="2685" spans="8:11">
      <c r="H2685" s="57"/>
      <c r="I2685" s="56" t="e">
        <f t="shared" si="137"/>
        <v>#REF!</v>
      </c>
      <c r="J2685" s="56" t="e">
        <f>#REF!</f>
        <v>#REF!</v>
      </c>
      <c r="K2685" s="53" t="e">
        <f>IF(OR(#REF!="管理者",#REF!="サービス管理責任者"),0,#REF!)</f>
        <v>#REF!</v>
      </c>
    </row>
    <row r="2686" spans="8:11">
      <c r="H2686" s="57"/>
      <c r="I2686" s="56" t="e">
        <f t="shared" si="137"/>
        <v>#REF!</v>
      </c>
      <c r="J2686" s="56" t="e">
        <f>#REF!</f>
        <v>#REF!</v>
      </c>
      <c r="K2686" s="53" t="e">
        <f>IF(OR(#REF!="管理者",#REF!="サービス管理責任者"),0,#REF!)</f>
        <v>#REF!</v>
      </c>
    </row>
    <row r="2687" spans="8:11">
      <c r="H2687" s="57"/>
      <c r="I2687" s="56" t="e">
        <f t="shared" si="137"/>
        <v>#REF!</v>
      </c>
      <c r="J2687" s="56" t="e">
        <f>#REF!</f>
        <v>#REF!</v>
      </c>
      <c r="K2687" s="53" t="e">
        <f>IF(OR(#REF!="管理者",#REF!="サービス管理責任者"),0,#REF!)</f>
        <v>#REF!</v>
      </c>
    </row>
    <row r="2688" spans="8:11">
      <c r="H2688" s="57"/>
      <c r="I2688" s="56" t="e">
        <f t="shared" si="137"/>
        <v>#REF!</v>
      </c>
      <c r="J2688" s="56" t="e">
        <f>#REF!</f>
        <v>#REF!</v>
      </c>
      <c r="K2688" s="53" t="e">
        <f>IF(OR(#REF!="管理者",#REF!="サービス管理責任者"),0,#REF!)</f>
        <v>#REF!</v>
      </c>
    </row>
    <row r="2689" spans="8:11">
      <c r="H2689" s="57"/>
      <c r="I2689" s="56" t="e">
        <f t="shared" si="137"/>
        <v>#REF!</v>
      </c>
      <c r="J2689" s="56" t="e">
        <f>#REF!</f>
        <v>#REF!</v>
      </c>
      <c r="K2689" s="53" t="e">
        <f>IF(OR(#REF!="管理者",#REF!="サービス管理責任者"),0,#REF!)</f>
        <v>#REF!</v>
      </c>
    </row>
    <row r="2690" spans="8:11">
      <c r="H2690" s="57"/>
      <c r="I2690" s="56" t="e">
        <f t="shared" si="137"/>
        <v>#REF!</v>
      </c>
      <c r="J2690" s="56" t="e">
        <f>#REF!</f>
        <v>#REF!</v>
      </c>
      <c r="K2690" s="53" t="e">
        <f>IF(OR(#REF!="管理者",#REF!="サービス管理責任者"),0,#REF!)</f>
        <v>#REF!</v>
      </c>
    </row>
    <row r="2691" spans="8:11">
      <c r="H2691" s="57"/>
      <c r="I2691" s="56" t="e">
        <f t="shared" si="137"/>
        <v>#REF!</v>
      </c>
      <c r="J2691" s="56" t="e">
        <f>#REF!</f>
        <v>#REF!</v>
      </c>
      <c r="K2691" s="53" t="e">
        <f>IF(OR(#REF!="管理者",#REF!="サービス管理責任者"),0,#REF!)</f>
        <v>#REF!</v>
      </c>
    </row>
    <row r="2692" spans="8:11">
      <c r="H2692" s="57"/>
      <c r="I2692" s="56" t="e">
        <f t="shared" si="137"/>
        <v>#REF!</v>
      </c>
      <c r="J2692" s="56" t="e">
        <f>#REF!</f>
        <v>#REF!</v>
      </c>
      <c r="K2692" s="53" t="e">
        <f>IF(OR(#REF!="管理者",#REF!="サービス管理責任者"),0,#REF!)</f>
        <v>#REF!</v>
      </c>
    </row>
    <row r="2693" spans="8:11">
      <c r="H2693" s="57"/>
      <c r="I2693" s="56" t="e">
        <f t="shared" ref="I2693:I2756" si="138">IF(J2693=0,I2692,I2692+1)</f>
        <v>#REF!</v>
      </c>
      <c r="J2693" s="56" t="e">
        <f>#REF!</f>
        <v>#REF!</v>
      </c>
      <c r="K2693" s="53" t="e">
        <f>IF(OR(#REF!="管理者",#REF!="サービス管理責任者"),0,#REF!)</f>
        <v>#REF!</v>
      </c>
    </row>
    <row r="2694" spans="8:11">
      <c r="H2694" s="57"/>
      <c r="I2694" s="56" t="e">
        <f t="shared" si="138"/>
        <v>#REF!</v>
      </c>
      <c r="J2694" s="56" t="e">
        <f>#REF!</f>
        <v>#REF!</v>
      </c>
      <c r="K2694" s="53" t="e">
        <f>IF(OR(#REF!="管理者",#REF!="サービス管理責任者"),0,#REF!)</f>
        <v>#REF!</v>
      </c>
    </row>
    <row r="2695" spans="8:11">
      <c r="H2695" s="57"/>
      <c r="I2695" s="56" t="e">
        <f t="shared" si="138"/>
        <v>#REF!</v>
      </c>
      <c r="J2695" s="56" t="e">
        <f>#REF!</f>
        <v>#REF!</v>
      </c>
      <c r="K2695" s="53" t="e">
        <f>IF(OR(#REF!="管理者",#REF!="サービス管理責任者"),0,#REF!)</f>
        <v>#REF!</v>
      </c>
    </row>
    <row r="2696" spans="8:11">
      <c r="H2696" s="57"/>
      <c r="I2696" s="56" t="e">
        <f t="shared" si="138"/>
        <v>#REF!</v>
      </c>
      <c r="J2696" s="56" t="e">
        <f>#REF!</f>
        <v>#REF!</v>
      </c>
      <c r="K2696" s="53" t="e">
        <f>IF(OR(#REF!="管理者",#REF!="サービス管理責任者"),0,#REF!)</f>
        <v>#REF!</v>
      </c>
    </row>
    <row r="2697" spans="8:11">
      <c r="H2697" s="57"/>
      <c r="I2697" s="56" t="e">
        <f t="shared" si="138"/>
        <v>#REF!</v>
      </c>
      <c r="J2697" s="56" t="e">
        <f>#REF!</f>
        <v>#REF!</v>
      </c>
      <c r="K2697" s="53" t="e">
        <f>IF(OR(#REF!="管理者",#REF!="サービス管理責任者"),0,#REF!)</f>
        <v>#REF!</v>
      </c>
    </row>
    <row r="2698" spans="8:11">
      <c r="H2698" s="57"/>
      <c r="I2698" s="56" t="e">
        <f t="shared" si="138"/>
        <v>#REF!</v>
      </c>
      <c r="J2698" s="56" t="e">
        <f>#REF!</f>
        <v>#REF!</v>
      </c>
      <c r="K2698" s="53" t="e">
        <f>IF(OR(#REF!="管理者",#REF!="サービス管理責任者"),0,#REF!)</f>
        <v>#REF!</v>
      </c>
    </row>
    <row r="2699" spans="8:11">
      <c r="H2699" s="57"/>
      <c r="I2699" s="56" t="e">
        <f t="shared" si="138"/>
        <v>#REF!</v>
      </c>
      <c r="J2699" s="56" t="e">
        <f>#REF!</f>
        <v>#REF!</v>
      </c>
      <c r="K2699" s="53" t="e">
        <f>IF(OR(#REF!="管理者",#REF!="サービス管理責任者"),0,#REF!)</f>
        <v>#REF!</v>
      </c>
    </row>
    <row r="2700" spans="8:11">
      <c r="H2700" s="57"/>
      <c r="I2700" s="56" t="e">
        <f t="shared" si="138"/>
        <v>#REF!</v>
      </c>
      <c r="J2700" s="56" t="e">
        <f>#REF!</f>
        <v>#REF!</v>
      </c>
      <c r="K2700" s="53" t="e">
        <f>IF(OR(#REF!="管理者",#REF!="サービス管理責任者"),0,#REF!)</f>
        <v>#REF!</v>
      </c>
    </row>
    <row r="2701" spans="8:11">
      <c r="H2701" s="57"/>
      <c r="I2701" s="56" t="e">
        <f t="shared" si="138"/>
        <v>#REF!</v>
      </c>
      <c r="J2701" s="56" t="e">
        <f>#REF!</f>
        <v>#REF!</v>
      </c>
      <c r="K2701" s="53" t="e">
        <f>IF(OR(#REF!="管理者",#REF!="サービス管理責任者"),0,#REF!)</f>
        <v>#REF!</v>
      </c>
    </row>
    <row r="2702" spans="8:11">
      <c r="H2702" s="57"/>
      <c r="I2702" s="56" t="e">
        <f t="shared" si="138"/>
        <v>#REF!</v>
      </c>
      <c r="J2702" s="56" t="e">
        <f>#REF!</f>
        <v>#REF!</v>
      </c>
      <c r="K2702" s="53" t="e">
        <f>IF(OR(#REF!="管理者",#REF!="サービス管理責任者"),0,#REF!)</f>
        <v>#REF!</v>
      </c>
    </row>
    <row r="2703" spans="8:11">
      <c r="H2703" s="57"/>
      <c r="I2703" s="56" t="e">
        <f t="shared" si="138"/>
        <v>#REF!</v>
      </c>
      <c r="J2703" s="56" t="e">
        <f>#REF!</f>
        <v>#REF!</v>
      </c>
      <c r="K2703" s="53" t="e">
        <f>IF(OR(#REF!="管理者",#REF!="サービス管理責任者"),0,#REF!)</f>
        <v>#REF!</v>
      </c>
    </row>
    <row r="2704" spans="8:11">
      <c r="H2704" s="57"/>
      <c r="I2704" s="56" t="e">
        <f t="shared" si="138"/>
        <v>#REF!</v>
      </c>
      <c r="J2704" s="56" t="e">
        <f>#REF!</f>
        <v>#REF!</v>
      </c>
      <c r="K2704" s="53" t="e">
        <f>IF(OR(#REF!="管理者",#REF!="サービス管理責任者"),0,#REF!)</f>
        <v>#REF!</v>
      </c>
    </row>
    <row r="2705" spans="8:11">
      <c r="H2705" s="57"/>
      <c r="I2705" s="56" t="e">
        <f t="shared" si="138"/>
        <v>#REF!</v>
      </c>
      <c r="J2705" s="56" t="e">
        <f>#REF!</f>
        <v>#REF!</v>
      </c>
      <c r="K2705" s="53" t="e">
        <f>IF(OR(#REF!="管理者",#REF!="サービス管理責任者"),0,#REF!)</f>
        <v>#REF!</v>
      </c>
    </row>
    <row r="2706" spans="8:11">
      <c r="H2706" s="57"/>
      <c r="I2706" s="56" t="e">
        <f t="shared" si="138"/>
        <v>#REF!</v>
      </c>
      <c r="J2706" s="56" t="e">
        <f>#REF!</f>
        <v>#REF!</v>
      </c>
      <c r="K2706" s="53" t="e">
        <f>IF(OR(#REF!="管理者",#REF!="サービス管理責任者"),0,#REF!)</f>
        <v>#REF!</v>
      </c>
    </row>
    <row r="2707" spans="8:11">
      <c r="H2707" s="57"/>
      <c r="I2707" s="56" t="e">
        <f t="shared" si="138"/>
        <v>#REF!</v>
      </c>
      <c r="J2707" s="56" t="e">
        <f>#REF!</f>
        <v>#REF!</v>
      </c>
      <c r="K2707" s="53" t="e">
        <f>IF(OR(#REF!="管理者",#REF!="サービス管理責任者"),0,#REF!)</f>
        <v>#REF!</v>
      </c>
    </row>
    <row r="2708" spans="8:11">
      <c r="H2708" s="57"/>
      <c r="I2708" s="56" t="e">
        <f t="shared" si="138"/>
        <v>#REF!</v>
      </c>
      <c r="J2708" s="56" t="e">
        <f>#REF!</f>
        <v>#REF!</v>
      </c>
      <c r="K2708" s="53" t="e">
        <f>IF(OR(#REF!="管理者",#REF!="サービス管理責任者"),0,#REF!)</f>
        <v>#REF!</v>
      </c>
    </row>
    <row r="2709" spans="8:11">
      <c r="H2709" s="57"/>
      <c r="I2709" s="56" t="e">
        <f t="shared" si="138"/>
        <v>#REF!</v>
      </c>
      <c r="J2709" s="56" t="e">
        <f>#REF!</f>
        <v>#REF!</v>
      </c>
      <c r="K2709" s="53" t="e">
        <f>IF(OR(#REF!="管理者",#REF!="サービス管理責任者"),0,#REF!)</f>
        <v>#REF!</v>
      </c>
    </row>
    <row r="2710" spans="8:11">
      <c r="H2710" s="57"/>
      <c r="I2710" s="56" t="e">
        <f t="shared" si="138"/>
        <v>#REF!</v>
      </c>
      <c r="J2710" s="56" t="e">
        <f>#REF!</f>
        <v>#REF!</v>
      </c>
      <c r="K2710" s="53" t="e">
        <f>IF(OR(#REF!="管理者",#REF!="サービス管理責任者"),0,#REF!)</f>
        <v>#REF!</v>
      </c>
    </row>
    <row r="2711" spans="8:11">
      <c r="H2711" s="57"/>
      <c r="I2711" s="56" t="e">
        <f t="shared" si="138"/>
        <v>#REF!</v>
      </c>
      <c r="J2711" s="56" t="e">
        <f>#REF!</f>
        <v>#REF!</v>
      </c>
      <c r="K2711" s="53" t="e">
        <f>IF(OR(#REF!="管理者",#REF!="サービス管理責任者"),0,#REF!)</f>
        <v>#REF!</v>
      </c>
    </row>
    <row r="2712" spans="8:11">
      <c r="H2712" s="57"/>
      <c r="I2712" s="56" t="e">
        <f t="shared" si="138"/>
        <v>#REF!</v>
      </c>
      <c r="J2712" s="56" t="e">
        <f>#REF!</f>
        <v>#REF!</v>
      </c>
      <c r="K2712" s="53" t="e">
        <f>IF(OR(#REF!="管理者",#REF!="サービス管理責任者"),0,#REF!)</f>
        <v>#REF!</v>
      </c>
    </row>
    <row r="2713" spans="8:11">
      <c r="H2713" s="57"/>
      <c r="I2713" s="56" t="e">
        <f t="shared" si="138"/>
        <v>#REF!</v>
      </c>
      <c r="J2713" s="56" t="e">
        <f>#REF!</f>
        <v>#REF!</v>
      </c>
      <c r="K2713" s="53" t="e">
        <f>IF(OR(#REF!="管理者",#REF!="サービス管理責任者"),0,#REF!)</f>
        <v>#REF!</v>
      </c>
    </row>
    <row r="2714" spans="8:11">
      <c r="H2714" s="57"/>
      <c r="I2714" s="56" t="e">
        <f t="shared" si="138"/>
        <v>#REF!</v>
      </c>
      <c r="J2714" s="56" t="e">
        <f>#REF!</f>
        <v>#REF!</v>
      </c>
      <c r="K2714" s="53" t="e">
        <f>IF(OR(#REF!="管理者",#REF!="サービス管理責任者"),0,#REF!)</f>
        <v>#REF!</v>
      </c>
    </row>
    <row r="2715" spans="8:11">
      <c r="H2715" s="57"/>
      <c r="I2715" s="56" t="e">
        <f t="shared" si="138"/>
        <v>#REF!</v>
      </c>
      <c r="J2715" s="56" t="e">
        <f>#REF!</f>
        <v>#REF!</v>
      </c>
      <c r="K2715" s="53" t="e">
        <f>IF(OR(#REF!="管理者",#REF!="サービス管理責任者"),0,#REF!)</f>
        <v>#REF!</v>
      </c>
    </row>
    <row r="2716" spans="8:11">
      <c r="H2716" s="57"/>
      <c r="I2716" s="56" t="e">
        <f t="shared" si="138"/>
        <v>#REF!</v>
      </c>
      <c r="J2716" s="56" t="e">
        <f>#REF!</f>
        <v>#REF!</v>
      </c>
      <c r="K2716" s="53" t="e">
        <f>IF(OR(#REF!="管理者",#REF!="サービス管理責任者"),0,#REF!)</f>
        <v>#REF!</v>
      </c>
    </row>
    <row r="2717" spans="8:11">
      <c r="H2717" s="57"/>
      <c r="I2717" s="56" t="e">
        <f t="shared" si="138"/>
        <v>#REF!</v>
      </c>
      <c r="J2717" s="56" t="e">
        <f>#REF!</f>
        <v>#REF!</v>
      </c>
      <c r="K2717" s="53" t="e">
        <f>IF(OR(#REF!="管理者",#REF!="サービス管理責任者"),0,#REF!)</f>
        <v>#REF!</v>
      </c>
    </row>
    <row r="2718" spans="8:11">
      <c r="H2718" s="57"/>
      <c r="I2718" s="56" t="e">
        <f t="shared" si="138"/>
        <v>#REF!</v>
      </c>
      <c r="J2718" s="56" t="e">
        <f>#REF!</f>
        <v>#REF!</v>
      </c>
      <c r="K2718" s="53" t="e">
        <f>IF(OR(#REF!="管理者",#REF!="サービス管理責任者"),0,#REF!)</f>
        <v>#REF!</v>
      </c>
    </row>
    <row r="2719" spans="8:11">
      <c r="H2719" s="57"/>
      <c r="I2719" s="56" t="e">
        <f t="shared" si="138"/>
        <v>#REF!</v>
      </c>
      <c r="J2719" s="56" t="e">
        <f>#REF!</f>
        <v>#REF!</v>
      </c>
      <c r="K2719" s="53" t="e">
        <f>IF(OR(#REF!="管理者",#REF!="サービス管理責任者"),0,#REF!)</f>
        <v>#REF!</v>
      </c>
    </row>
    <row r="2720" spans="8:11">
      <c r="H2720" s="57"/>
      <c r="I2720" s="56" t="e">
        <f t="shared" si="138"/>
        <v>#REF!</v>
      </c>
      <c r="J2720" s="56" t="e">
        <f>#REF!</f>
        <v>#REF!</v>
      </c>
      <c r="K2720" s="53" t="e">
        <f>IF(OR(#REF!="管理者",#REF!="サービス管理責任者"),0,#REF!)</f>
        <v>#REF!</v>
      </c>
    </row>
    <row r="2721" spans="8:11">
      <c r="H2721" s="57"/>
      <c r="I2721" s="56" t="e">
        <f t="shared" si="138"/>
        <v>#REF!</v>
      </c>
      <c r="J2721" s="56" t="e">
        <f>#REF!</f>
        <v>#REF!</v>
      </c>
      <c r="K2721" s="53" t="e">
        <f>IF(OR(#REF!="管理者",#REF!="サービス管理責任者"),0,#REF!)</f>
        <v>#REF!</v>
      </c>
    </row>
    <row r="2722" spans="8:11">
      <c r="H2722" s="57"/>
      <c r="I2722" s="56" t="e">
        <f t="shared" si="138"/>
        <v>#REF!</v>
      </c>
      <c r="J2722" s="56" t="e">
        <f>#REF!</f>
        <v>#REF!</v>
      </c>
      <c r="K2722" s="53" t="e">
        <f>IF(OR(#REF!="管理者",#REF!="サービス管理責任者"),0,#REF!)</f>
        <v>#REF!</v>
      </c>
    </row>
    <row r="2723" spans="8:11">
      <c r="H2723" s="57"/>
      <c r="I2723" s="56" t="e">
        <f t="shared" si="138"/>
        <v>#REF!</v>
      </c>
      <c r="J2723" s="56" t="e">
        <f>#REF!</f>
        <v>#REF!</v>
      </c>
      <c r="K2723" s="53" t="e">
        <f>IF(OR(#REF!="管理者",#REF!="サービス管理責任者"),0,#REF!)</f>
        <v>#REF!</v>
      </c>
    </row>
    <row r="2724" spans="8:11">
      <c r="H2724" s="57"/>
      <c r="I2724" s="56" t="e">
        <f t="shared" si="138"/>
        <v>#REF!</v>
      </c>
      <c r="J2724" s="56" t="e">
        <f>#REF!</f>
        <v>#REF!</v>
      </c>
      <c r="K2724" s="53" t="e">
        <f>IF(OR(#REF!="管理者",#REF!="サービス管理責任者"),0,#REF!)</f>
        <v>#REF!</v>
      </c>
    </row>
    <row r="2725" spans="8:11">
      <c r="H2725" s="57"/>
      <c r="I2725" s="56" t="e">
        <f t="shared" si="138"/>
        <v>#REF!</v>
      </c>
      <c r="J2725" s="56" t="e">
        <f>#REF!</f>
        <v>#REF!</v>
      </c>
      <c r="K2725" s="53" t="e">
        <f>IF(OR(#REF!="管理者",#REF!="サービス管理責任者"),0,#REF!)</f>
        <v>#REF!</v>
      </c>
    </row>
    <row r="2726" spans="8:11">
      <c r="H2726" s="57"/>
      <c r="I2726" s="56" t="e">
        <f t="shared" si="138"/>
        <v>#REF!</v>
      </c>
      <c r="J2726" s="56" t="e">
        <f>#REF!</f>
        <v>#REF!</v>
      </c>
      <c r="K2726" s="53" t="e">
        <f>IF(OR(#REF!="管理者",#REF!="サービス管理責任者"),0,#REF!)</f>
        <v>#REF!</v>
      </c>
    </row>
    <row r="2727" spans="8:11">
      <c r="H2727" s="57"/>
      <c r="I2727" s="56" t="e">
        <f t="shared" si="138"/>
        <v>#REF!</v>
      </c>
      <c r="J2727" s="56" t="e">
        <f>#REF!</f>
        <v>#REF!</v>
      </c>
      <c r="K2727" s="53" t="e">
        <f>IF(OR(#REF!="管理者",#REF!="サービス管理責任者"),0,#REF!)</f>
        <v>#REF!</v>
      </c>
    </row>
    <row r="2728" spans="8:11">
      <c r="H2728" s="57"/>
      <c r="I2728" s="56" t="e">
        <f t="shared" si="138"/>
        <v>#REF!</v>
      </c>
      <c r="J2728" s="56" t="e">
        <f>#REF!</f>
        <v>#REF!</v>
      </c>
      <c r="K2728" s="53" t="e">
        <f>IF(OR(#REF!="管理者",#REF!="サービス管理責任者"),0,#REF!)</f>
        <v>#REF!</v>
      </c>
    </row>
    <row r="2729" spans="8:11">
      <c r="H2729" s="57"/>
      <c r="I2729" s="56" t="e">
        <f t="shared" si="138"/>
        <v>#REF!</v>
      </c>
      <c r="J2729" s="56" t="e">
        <f>#REF!</f>
        <v>#REF!</v>
      </c>
      <c r="K2729" s="53" t="e">
        <f>IF(OR(#REF!="管理者",#REF!="サービス管理責任者"),0,#REF!)</f>
        <v>#REF!</v>
      </c>
    </row>
    <row r="2730" spans="8:11">
      <c r="H2730" s="57"/>
      <c r="I2730" s="56" t="e">
        <f t="shared" si="138"/>
        <v>#REF!</v>
      </c>
      <c r="J2730" s="56" t="e">
        <f>#REF!</f>
        <v>#REF!</v>
      </c>
      <c r="K2730" s="53" t="e">
        <f>IF(OR(#REF!="管理者",#REF!="サービス管理責任者"),0,#REF!)</f>
        <v>#REF!</v>
      </c>
    </row>
    <row r="2731" spans="8:11">
      <c r="H2731" s="57"/>
      <c r="I2731" s="56" t="e">
        <f t="shared" si="138"/>
        <v>#REF!</v>
      </c>
      <c r="J2731" s="56" t="e">
        <f>#REF!</f>
        <v>#REF!</v>
      </c>
      <c r="K2731" s="53" t="e">
        <f>IF(OR(#REF!="管理者",#REF!="サービス管理責任者"),0,#REF!)</f>
        <v>#REF!</v>
      </c>
    </row>
    <row r="2732" spans="8:11">
      <c r="H2732" s="57"/>
      <c r="I2732" s="56" t="e">
        <f t="shared" si="138"/>
        <v>#REF!</v>
      </c>
      <c r="J2732" s="56" t="e">
        <f>#REF!</f>
        <v>#REF!</v>
      </c>
      <c r="K2732" s="53" t="e">
        <f>IF(OR(#REF!="管理者",#REF!="サービス管理責任者"),0,#REF!)</f>
        <v>#REF!</v>
      </c>
    </row>
    <row r="2733" spans="8:11">
      <c r="H2733" s="57"/>
      <c r="I2733" s="56" t="e">
        <f t="shared" si="138"/>
        <v>#REF!</v>
      </c>
      <c r="J2733" s="56" t="e">
        <f>#REF!</f>
        <v>#REF!</v>
      </c>
      <c r="K2733" s="53" t="e">
        <f>IF(OR(#REF!="管理者",#REF!="サービス管理責任者"),0,#REF!)</f>
        <v>#REF!</v>
      </c>
    </row>
    <row r="2734" spans="8:11">
      <c r="H2734" s="57"/>
      <c r="I2734" s="56" t="e">
        <f t="shared" si="138"/>
        <v>#REF!</v>
      </c>
      <c r="J2734" s="56" t="e">
        <f>#REF!</f>
        <v>#REF!</v>
      </c>
      <c r="K2734" s="53" t="e">
        <f>IF(OR(#REF!="管理者",#REF!="サービス管理責任者"),0,#REF!)</f>
        <v>#REF!</v>
      </c>
    </row>
    <row r="2735" spans="8:11">
      <c r="H2735" s="57"/>
      <c r="I2735" s="56" t="e">
        <f t="shared" si="138"/>
        <v>#REF!</v>
      </c>
      <c r="J2735" s="56" t="e">
        <f>#REF!</f>
        <v>#REF!</v>
      </c>
      <c r="K2735" s="53" t="e">
        <f>IF(OR(#REF!="管理者",#REF!="サービス管理責任者"),0,#REF!)</f>
        <v>#REF!</v>
      </c>
    </row>
    <row r="2736" spans="8:11">
      <c r="H2736" s="57"/>
      <c r="I2736" s="56" t="e">
        <f t="shared" si="138"/>
        <v>#REF!</v>
      </c>
      <c r="J2736" s="56" t="e">
        <f>#REF!</f>
        <v>#REF!</v>
      </c>
      <c r="K2736" s="53" t="e">
        <f>IF(OR(#REF!="管理者",#REF!="サービス管理責任者"),0,#REF!)</f>
        <v>#REF!</v>
      </c>
    </row>
    <row r="2737" spans="8:11">
      <c r="H2737" s="57"/>
      <c r="I2737" s="56" t="e">
        <f t="shared" si="138"/>
        <v>#REF!</v>
      </c>
      <c r="J2737" s="56" t="e">
        <f>#REF!</f>
        <v>#REF!</v>
      </c>
      <c r="K2737" s="53" t="e">
        <f>IF(OR(#REF!="管理者",#REF!="サービス管理責任者"),0,#REF!)</f>
        <v>#REF!</v>
      </c>
    </row>
    <row r="2738" spans="8:11">
      <c r="H2738" s="57"/>
      <c r="I2738" s="56" t="e">
        <f t="shared" si="138"/>
        <v>#REF!</v>
      </c>
      <c r="J2738" s="56" t="e">
        <f>#REF!</f>
        <v>#REF!</v>
      </c>
      <c r="K2738" s="53" t="e">
        <f>IF(OR(#REF!="管理者",#REF!="サービス管理責任者"),0,#REF!)</f>
        <v>#REF!</v>
      </c>
    </row>
    <row r="2739" spans="8:11">
      <c r="H2739" s="57"/>
      <c r="I2739" s="56" t="e">
        <f t="shared" si="138"/>
        <v>#REF!</v>
      </c>
      <c r="J2739" s="56" t="e">
        <f>#REF!</f>
        <v>#REF!</v>
      </c>
      <c r="K2739" s="53" t="e">
        <f>IF(OR(#REF!="管理者",#REF!="サービス管理責任者"),0,#REF!)</f>
        <v>#REF!</v>
      </c>
    </row>
    <row r="2740" spans="8:11">
      <c r="H2740" s="57"/>
      <c r="I2740" s="56" t="e">
        <f t="shared" si="138"/>
        <v>#REF!</v>
      </c>
      <c r="J2740" s="56" t="e">
        <f>#REF!</f>
        <v>#REF!</v>
      </c>
      <c r="K2740" s="53" t="e">
        <f>IF(OR(#REF!="管理者",#REF!="サービス管理責任者"),0,#REF!)</f>
        <v>#REF!</v>
      </c>
    </row>
    <row r="2741" spans="8:11">
      <c r="H2741" s="57"/>
      <c r="I2741" s="56" t="e">
        <f t="shared" si="138"/>
        <v>#REF!</v>
      </c>
      <c r="J2741" s="56" t="e">
        <f>#REF!</f>
        <v>#REF!</v>
      </c>
      <c r="K2741" s="53" t="e">
        <f>IF(OR(#REF!="管理者",#REF!="サービス管理責任者"),0,#REF!)</f>
        <v>#REF!</v>
      </c>
    </row>
    <row r="2742" spans="8:11">
      <c r="H2742" s="57"/>
      <c r="I2742" s="56" t="e">
        <f t="shared" si="138"/>
        <v>#REF!</v>
      </c>
      <c r="J2742" s="56" t="e">
        <f>#REF!</f>
        <v>#REF!</v>
      </c>
      <c r="K2742" s="53" t="e">
        <f>IF(OR(#REF!="管理者",#REF!="サービス管理責任者"),0,#REF!)</f>
        <v>#REF!</v>
      </c>
    </row>
    <row r="2743" spans="8:11">
      <c r="H2743" s="57"/>
      <c r="I2743" s="56" t="e">
        <f t="shared" si="138"/>
        <v>#REF!</v>
      </c>
      <c r="J2743" s="56" t="e">
        <f>#REF!</f>
        <v>#REF!</v>
      </c>
      <c r="K2743" s="53" t="e">
        <f>IF(OR(#REF!="管理者",#REF!="サービス管理責任者"),0,#REF!)</f>
        <v>#REF!</v>
      </c>
    </row>
    <row r="2744" spans="8:11">
      <c r="H2744" s="57"/>
      <c r="I2744" s="56" t="e">
        <f t="shared" si="138"/>
        <v>#REF!</v>
      </c>
      <c r="J2744" s="56" t="e">
        <f>#REF!</f>
        <v>#REF!</v>
      </c>
      <c r="K2744" s="53" t="e">
        <f>IF(OR(#REF!="管理者",#REF!="サービス管理責任者"),0,#REF!)</f>
        <v>#REF!</v>
      </c>
    </row>
    <row r="2745" spans="8:11">
      <c r="H2745" s="57"/>
      <c r="I2745" s="56" t="e">
        <f t="shared" si="138"/>
        <v>#REF!</v>
      </c>
      <c r="J2745" s="56" t="e">
        <f>#REF!</f>
        <v>#REF!</v>
      </c>
      <c r="K2745" s="53" t="e">
        <f>IF(OR(#REF!="管理者",#REF!="サービス管理責任者"),0,#REF!)</f>
        <v>#REF!</v>
      </c>
    </row>
    <row r="2746" spans="8:11">
      <c r="H2746" s="57"/>
      <c r="I2746" s="56" t="e">
        <f t="shared" si="138"/>
        <v>#REF!</v>
      </c>
      <c r="J2746" s="56" t="e">
        <f>#REF!</f>
        <v>#REF!</v>
      </c>
      <c r="K2746" s="53" t="e">
        <f>IF(OR(#REF!="管理者",#REF!="サービス管理責任者"),0,#REF!)</f>
        <v>#REF!</v>
      </c>
    </row>
    <row r="2747" spans="8:11">
      <c r="H2747" s="57"/>
      <c r="I2747" s="56" t="e">
        <f t="shared" si="138"/>
        <v>#REF!</v>
      </c>
      <c r="J2747" s="56" t="e">
        <f>#REF!</f>
        <v>#REF!</v>
      </c>
      <c r="K2747" s="53" t="e">
        <f>IF(OR(#REF!="管理者",#REF!="サービス管理責任者"),0,#REF!)</f>
        <v>#REF!</v>
      </c>
    </row>
    <row r="2748" spans="8:11">
      <c r="H2748" s="57"/>
      <c r="I2748" s="56" t="e">
        <f t="shared" si="138"/>
        <v>#REF!</v>
      </c>
      <c r="J2748" s="56" t="e">
        <f>#REF!</f>
        <v>#REF!</v>
      </c>
      <c r="K2748" s="53" t="e">
        <f>IF(OR(#REF!="管理者",#REF!="サービス管理責任者"),0,#REF!)</f>
        <v>#REF!</v>
      </c>
    </row>
    <row r="2749" spans="8:11">
      <c r="H2749" s="57"/>
      <c r="I2749" s="56" t="e">
        <f t="shared" si="138"/>
        <v>#REF!</v>
      </c>
      <c r="J2749" s="56" t="e">
        <f>#REF!</f>
        <v>#REF!</v>
      </c>
      <c r="K2749" s="53" t="e">
        <f>IF(OR(#REF!="管理者",#REF!="サービス管理責任者"),0,#REF!)</f>
        <v>#REF!</v>
      </c>
    </row>
    <row r="2750" spans="8:11">
      <c r="H2750" s="57"/>
      <c r="I2750" s="56" t="e">
        <f t="shared" si="138"/>
        <v>#REF!</v>
      </c>
      <c r="J2750" s="56" t="e">
        <f>#REF!</f>
        <v>#REF!</v>
      </c>
      <c r="K2750" s="53" t="e">
        <f>IF(OR(#REF!="管理者",#REF!="サービス管理責任者"),0,#REF!)</f>
        <v>#REF!</v>
      </c>
    </row>
    <row r="2751" spans="8:11">
      <c r="H2751" s="57"/>
      <c r="I2751" s="56" t="e">
        <f t="shared" si="138"/>
        <v>#REF!</v>
      </c>
      <c r="J2751" s="56" t="e">
        <f>#REF!</f>
        <v>#REF!</v>
      </c>
      <c r="K2751" s="53" t="e">
        <f>IF(OR(#REF!="管理者",#REF!="サービス管理責任者"),0,#REF!)</f>
        <v>#REF!</v>
      </c>
    </row>
    <row r="2752" spans="8:11">
      <c r="H2752" s="57"/>
      <c r="I2752" s="56" t="e">
        <f t="shared" si="138"/>
        <v>#REF!</v>
      </c>
      <c r="J2752" s="56" t="e">
        <f>#REF!</f>
        <v>#REF!</v>
      </c>
      <c r="K2752" s="53" t="e">
        <f>IF(OR(#REF!="管理者",#REF!="サービス管理責任者"),0,#REF!)</f>
        <v>#REF!</v>
      </c>
    </row>
    <row r="2753" spans="8:11">
      <c r="H2753" s="57"/>
      <c r="I2753" s="56" t="e">
        <f t="shared" si="138"/>
        <v>#REF!</v>
      </c>
      <c r="J2753" s="56" t="e">
        <f>#REF!</f>
        <v>#REF!</v>
      </c>
      <c r="K2753" s="53" t="e">
        <f>IF(OR(#REF!="管理者",#REF!="サービス管理責任者"),0,#REF!)</f>
        <v>#REF!</v>
      </c>
    </row>
    <row r="2754" spans="8:11">
      <c r="H2754" s="57"/>
      <c r="I2754" s="56" t="e">
        <f t="shared" si="138"/>
        <v>#REF!</v>
      </c>
      <c r="J2754" s="56" t="e">
        <f>#REF!</f>
        <v>#REF!</v>
      </c>
      <c r="K2754" s="53" t="e">
        <f>IF(OR(#REF!="管理者",#REF!="サービス管理責任者"),0,#REF!)</f>
        <v>#REF!</v>
      </c>
    </row>
    <row r="2755" spans="8:11">
      <c r="H2755" s="57"/>
      <c r="I2755" s="56" t="e">
        <f t="shared" si="138"/>
        <v>#REF!</v>
      </c>
      <c r="J2755" s="56" t="e">
        <f>#REF!</f>
        <v>#REF!</v>
      </c>
      <c r="K2755" s="53" t="e">
        <f>IF(OR(#REF!="管理者",#REF!="サービス管理責任者"),0,#REF!)</f>
        <v>#REF!</v>
      </c>
    </row>
    <row r="2756" spans="8:11">
      <c r="H2756" s="57"/>
      <c r="I2756" s="56" t="e">
        <f t="shared" si="138"/>
        <v>#REF!</v>
      </c>
      <c r="J2756" s="56" t="e">
        <f>#REF!</f>
        <v>#REF!</v>
      </c>
      <c r="K2756" s="53" t="e">
        <f>IF(OR(#REF!="管理者",#REF!="サービス管理責任者"),0,#REF!)</f>
        <v>#REF!</v>
      </c>
    </row>
    <row r="2757" spans="8:11">
      <c r="H2757" s="57"/>
      <c r="I2757" s="56" t="e">
        <f t="shared" ref="I2757:I2820" si="139">IF(J2757=0,I2756,I2756+1)</f>
        <v>#REF!</v>
      </c>
      <c r="J2757" s="56" t="e">
        <f>#REF!</f>
        <v>#REF!</v>
      </c>
      <c r="K2757" s="53" t="e">
        <f>IF(OR(#REF!="管理者",#REF!="サービス管理責任者"),0,#REF!)</f>
        <v>#REF!</v>
      </c>
    </row>
    <row r="2758" spans="8:11">
      <c r="H2758" s="57"/>
      <c r="I2758" s="56" t="e">
        <f t="shared" si="139"/>
        <v>#REF!</v>
      </c>
      <c r="J2758" s="56" t="e">
        <f>#REF!</f>
        <v>#REF!</v>
      </c>
      <c r="K2758" s="53" t="e">
        <f>IF(OR(#REF!="管理者",#REF!="サービス管理責任者"),0,#REF!)</f>
        <v>#REF!</v>
      </c>
    </row>
    <row r="2759" spans="8:11">
      <c r="H2759" s="57"/>
      <c r="I2759" s="56" t="e">
        <f t="shared" si="139"/>
        <v>#REF!</v>
      </c>
      <c r="J2759" s="56" t="e">
        <f>#REF!</f>
        <v>#REF!</v>
      </c>
      <c r="K2759" s="53" t="e">
        <f>IF(OR(#REF!="管理者",#REF!="サービス管理責任者"),0,#REF!)</f>
        <v>#REF!</v>
      </c>
    </row>
    <row r="2760" spans="8:11">
      <c r="H2760" s="57"/>
      <c r="I2760" s="56" t="e">
        <f t="shared" si="139"/>
        <v>#REF!</v>
      </c>
      <c r="J2760" s="56" t="e">
        <f>#REF!</f>
        <v>#REF!</v>
      </c>
      <c r="K2760" s="53" t="e">
        <f>IF(OR(#REF!="管理者",#REF!="サービス管理責任者"),0,#REF!)</f>
        <v>#REF!</v>
      </c>
    </row>
    <row r="2761" spans="8:11">
      <c r="H2761" s="57"/>
      <c r="I2761" s="56" t="e">
        <f t="shared" si="139"/>
        <v>#REF!</v>
      </c>
      <c r="J2761" s="56" t="e">
        <f>#REF!</f>
        <v>#REF!</v>
      </c>
      <c r="K2761" s="53" t="e">
        <f>IF(OR(#REF!="管理者",#REF!="サービス管理責任者"),0,#REF!)</f>
        <v>#REF!</v>
      </c>
    </row>
    <row r="2762" spans="8:11">
      <c r="H2762" s="57"/>
      <c r="I2762" s="56" t="e">
        <f t="shared" si="139"/>
        <v>#REF!</v>
      </c>
      <c r="J2762" s="56" t="e">
        <f>#REF!</f>
        <v>#REF!</v>
      </c>
      <c r="K2762" s="53" t="e">
        <f>IF(OR(#REF!="管理者",#REF!="サービス管理責任者"),0,#REF!)</f>
        <v>#REF!</v>
      </c>
    </row>
    <row r="2763" spans="8:11">
      <c r="H2763" s="57"/>
      <c r="I2763" s="56" t="e">
        <f t="shared" si="139"/>
        <v>#REF!</v>
      </c>
      <c r="J2763" s="56" t="e">
        <f>#REF!</f>
        <v>#REF!</v>
      </c>
      <c r="K2763" s="53" t="e">
        <f>IF(OR(#REF!="管理者",#REF!="サービス管理責任者"),0,#REF!)</f>
        <v>#REF!</v>
      </c>
    </row>
    <row r="2764" spans="8:11">
      <c r="H2764" s="57"/>
      <c r="I2764" s="56" t="e">
        <f t="shared" si="139"/>
        <v>#REF!</v>
      </c>
      <c r="J2764" s="56" t="e">
        <f>#REF!</f>
        <v>#REF!</v>
      </c>
      <c r="K2764" s="53" t="e">
        <f>IF(OR(#REF!="管理者",#REF!="サービス管理責任者"),0,#REF!)</f>
        <v>#REF!</v>
      </c>
    </row>
    <row r="2765" spans="8:11">
      <c r="H2765" s="57"/>
      <c r="I2765" s="56" t="e">
        <f t="shared" si="139"/>
        <v>#REF!</v>
      </c>
      <c r="J2765" s="56" t="e">
        <f>#REF!</f>
        <v>#REF!</v>
      </c>
      <c r="K2765" s="53" t="e">
        <f>IF(OR(#REF!="管理者",#REF!="サービス管理責任者"),0,#REF!)</f>
        <v>#REF!</v>
      </c>
    </row>
    <row r="2766" spans="8:11">
      <c r="H2766" s="57"/>
      <c r="I2766" s="56" t="e">
        <f t="shared" si="139"/>
        <v>#REF!</v>
      </c>
      <c r="J2766" s="56" t="e">
        <f>#REF!</f>
        <v>#REF!</v>
      </c>
      <c r="K2766" s="53" t="e">
        <f>IF(OR(#REF!="管理者",#REF!="サービス管理責任者"),0,#REF!)</f>
        <v>#REF!</v>
      </c>
    </row>
    <row r="2767" spans="8:11">
      <c r="H2767" s="57"/>
      <c r="I2767" s="56" t="e">
        <f t="shared" si="139"/>
        <v>#REF!</v>
      </c>
      <c r="J2767" s="56" t="e">
        <f>#REF!</f>
        <v>#REF!</v>
      </c>
      <c r="K2767" s="53" t="e">
        <f>IF(OR(#REF!="管理者",#REF!="サービス管理責任者"),0,#REF!)</f>
        <v>#REF!</v>
      </c>
    </row>
    <row r="2768" spans="8:11">
      <c r="H2768" s="57"/>
      <c r="I2768" s="56" t="e">
        <f t="shared" si="139"/>
        <v>#REF!</v>
      </c>
      <c r="J2768" s="56" t="e">
        <f>#REF!</f>
        <v>#REF!</v>
      </c>
      <c r="K2768" s="53" t="e">
        <f>IF(OR(#REF!="管理者",#REF!="サービス管理責任者"),0,#REF!)</f>
        <v>#REF!</v>
      </c>
    </row>
    <row r="2769" spans="8:11">
      <c r="H2769" s="57"/>
      <c r="I2769" s="56" t="e">
        <f t="shared" si="139"/>
        <v>#REF!</v>
      </c>
      <c r="J2769" s="56" t="e">
        <f>#REF!</f>
        <v>#REF!</v>
      </c>
      <c r="K2769" s="53" t="e">
        <f>IF(OR(#REF!="管理者",#REF!="サービス管理責任者"),0,#REF!)</f>
        <v>#REF!</v>
      </c>
    </row>
    <row r="2770" spans="8:11">
      <c r="H2770" s="57"/>
      <c r="I2770" s="56" t="e">
        <f t="shared" si="139"/>
        <v>#REF!</v>
      </c>
      <c r="J2770" s="56" t="e">
        <f>#REF!</f>
        <v>#REF!</v>
      </c>
      <c r="K2770" s="53" t="e">
        <f>IF(OR(#REF!="管理者",#REF!="サービス管理責任者"),0,#REF!)</f>
        <v>#REF!</v>
      </c>
    </row>
    <row r="2771" spans="8:11">
      <c r="H2771" s="57"/>
      <c r="I2771" s="56" t="e">
        <f t="shared" si="139"/>
        <v>#REF!</v>
      </c>
      <c r="J2771" s="56" t="e">
        <f>#REF!</f>
        <v>#REF!</v>
      </c>
      <c r="K2771" s="53" t="e">
        <f>IF(OR(#REF!="管理者",#REF!="サービス管理責任者"),0,#REF!)</f>
        <v>#REF!</v>
      </c>
    </row>
    <row r="2772" spans="8:11">
      <c r="H2772" s="57"/>
      <c r="I2772" s="56" t="e">
        <f t="shared" si="139"/>
        <v>#REF!</v>
      </c>
      <c r="J2772" s="56" t="e">
        <f>#REF!</f>
        <v>#REF!</v>
      </c>
      <c r="K2772" s="53" t="e">
        <f>IF(OR(#REF!="管理者",#REF!="サービス管理責任者"),0,#REF!)</f>
        <v>#REF!</v>
      </c>
    </row>
    <row r="2773" spans="8:11">
      <c r="H2773" s="57"/>
      <c r="I2773" s="56" t="e">
        <f t="shared" si="139"/>
        <v>#REF!</v>
      </c>
      <c r="J2773" s="56" t="e">
        <f>#REF!</f>
        <v>#REF!</v>
      </c>
      <c r="K2773" s="53" t="e">
        <f>IF(OR(#REF!="管理者",#REF!="サービス管理責任者"),0,#REF!)</f>
        <v>#REF!</v>
      </c>
    </row>
    <row r="2774" spans="8:11">
      <c r="H2774" s="57"/>
      <c r="I2774" s="56" t="e">
        <f t="shared" si="139"/>
        <v>#REF!</v>
      </c>
      <c r="J2774" s="56" t="e">
        <f>#REF!</f>
        <v>#REF!</v>
      </c>
      <c r="K2774" s="53" t="e">
        <f>IF(OR(#REF!="管理者",#REF!="サービス管理責任者"),0,#REF!)</f>
        <v>#REF!</v>
      </c>
    </row>
    <row r="2775" spans="8:11">
      <c r="H2775" s="57"/>
      <c r="I2775" s="56" t="e">
        <f t="shared" si="139"/>
        <v>#REF!</v>
      </c>
      <c r="J2775" s="56" t="e">
        <f>#REF!</f>
        <v>#REF!</v>
      </c>
      <c r="K2775" s="53" t="e">
        <f>IF(OR(#REF!="管理者",#REF!="サービス管理責任者"),0,#REF!)</f>
        <v>#REF!</v>
      </c>
    </row>
    <row r="2776" spans="8:11">
      <c r="H2776" s="57"/>
      <c r="I2776" s="56" t="e">
        <f t="shared" si="139"/>
        <v>#REF!</v>
      </c>
      <c r="J2776" s="56" t="e">
        <f>#REF!</f>
        <v>#REF!</v>
      </c>
      <c r="K2776" s="53" t="e">
        <f>IF(OR(#REF!="管理者",#REF!="サービス管理責任者"),0,#REF!)</f>
        <v>#REF!</v>
      </c>
    </row>
    <row r="2777" spans="8:11">
      <c r="H2777" s="57"/>
      <c r="I2777" s="56" t="e">
        <f t="shared" si="139"/>
        <v>#REF!</v>
      </c>
      <c r="J2777" s="56" t="e">
        <f>#REF!</f>
        <v>#REF!</v>
      </c>
      <c r="K2777" s="53" t="e">
        <f>IF(OR(#REF!="管理者",#REF!="サービス管理責任者"),0,#REF!)</f>
        <v>#REF!</v>
      </c>
    </row>
    <row r="2778" spans="8:11">
      <c r="H2778" s="57"/>
      <c r="I2778" s="56" t="e">
        <f t="shared" si="139"/>
        <v>#REF!</v>
      </c>
      <c r="J2778" s="56" t="e">
        <f>#REF!</f>
        <v>#REF!</v>
      </c>
      <c r="K2778" s="53" t="e">
        <f>IF(OR(#REF!="管理者",#REF!="サービス管理責任者"),0,#REF!)</f>
        <v>#REF!</v>
      </c>
    </row>
    <row r="2779" spans="8:11">
      <c r="H2779" s="57"/>
      <c r="I2779" s="56" t="e">
        <f t="shared" si="139"/>
        <v>#REF!</v>
      </c>
      <c r="J2779" s="56" t="e">
        <f>#REF!</f>
        <v>#REF!</v>
      </c>
      <c r="K2779" s="53" t="e">
        <f>IF(OR(#REF!="管理者",#REF!="サービス管理責任者"),0,#REF!)</f>
        <v>#REF!</v>
      </c>
    </row>
    <row r="2780" spans="8:11">
      <c r="H2780" s="57"/>
      <c r="I2780" s="56" t="e">
        <f t="shared" si="139"/>
        <v>#REF!</v>
      </c>
      <c r="J2780" s="56" t="e">
        <f>#REF!</f>
        <v>#REF!</v>
      </c>
      <c r="K2780" s="53" t="e">
        <f>IF(OR(#REF!="管理者",#REF!="サービス管理責任者"),0,#REF!)</f>
        <v>#REF!</v>
      </c>
    </row>
    <row r="2781" spans="8:11">
      <c r="H2781" s="57"/>
      <c r="I2781" s="56" t="e">
        <f t="shared" si="139"/>
        <v>#REF!</v>
      </c>
      <c r="J2781" s="56" t="e">
        <f>#REF!</f>
        <v>#REF!</v>
      </c>
      <c r="K2781" s="53" t="e">
        <f>IF(OR(#REF!="管理者",#REF!="サービス管理責任者"),0,#REF!)</f>
        <v>#REF!</v>
      </c>
    </row>
    <row r="2782" spans="8:11">
      <c r="H2782" s="57"/>
      <c r="I2782" s="56" t="e">
        <f t="shared" si="139"/>
        <v>#REF!</v>
      </c>
      <c r="J2782" s="56" t="e">
        <f>#REF!</f>
        <v>#REF!</v>
      </c>
      <c r="K2782" s="53" t="e">
        <f>IF(OR(#REF!="管理者",#REF!="サービス管理責任者"),0,#REF!)</f>
        <v>#REF!</v>
      </c>
    </row>
    <row r="2783" spans="8:11">
      <c r="H2783" s="57"/>
      <c r="I2783" s="56" t="e">
        <f t="shared" si="139"/>
        <v>#REF!</v>
      </c>
      <c r="J2783" s="56" t="e">
        <f>#REF!</f>
        <v>#REF!</v>
      </c>
      <c r="K2783" s="53" t="e">
        <f>IF(OR(#REF!="管理者",#REF!="サービス管理責任者"),0,#REF!)</f>
        <v>#REF!</v>
      </c>
    </row>
    <row r="2784" spans="8:11">
      <c r="H2784" s="57"/>
      <c r="I2784" s="56" t="e">
        <f t="shared" si="139"/>
        <v>#REF!</v>
      </c>
      <c r="J2784" s="56" t="e">
        <f>#REF!</f>
        <v>#REF!</v>
      </c>
      <c r="K2784" s="53" t="e">
        <f>IF(OR(#REF!="管理者",#REF!="サービス管理責任者"),0,#REF!)</f>
        <v>#REF!</v>
      </c>
    </row>
    <row r="2785" spans="8:11">
      <c r="H2785" s="57"/>
      <c r="I2785" s="56" t="e">
        <f t="shared" si="139"/>
        <v>#REF!</v>
      </c>
      <c r="J2785" s="56" t="e">
        <f>#REF!</f>
        <v>#REF!</v>
      </c>
      <c r="K2785" s="53" t="e">
        <f>IF(OR(#REF!="管理者",#REF!="サービス管理責任者"),0,#REF!)</f>
        <v>#REF!</v>
      </c>
    </row>
    <row r="2786" spans="8:11">
      <c r="H2786" s="57"/>
      <c r="I2786" s="56" t="e">
        <f t="shared" si="139"/>
        <v>#REF!</v>
      </c>
      <c r="J2786" s="56" t="e">
        <f>#REF!</f>
        <v>#REF!</v>
      </c>
      <c r="K2786" s="53" t="e">
        <f>IF(OR(#REF!="管理者",#REF!="サービス管理責任者"),0,#REF!)</f>
        <v>#REF!</v>
      </c>
    </row>
    <row r="2787" spans="8:11">
      <c r="H2787" s="57"/>
      <c r="I2787" s="56" t="e">
        <f t="shared" si="139"/>
        <v>#REF!</v>
      </c>
      <c r="J2787" s="56" t="e">
        <f>#REF!</f>
        <v>#REF!</v>
      </c>
      <c r="K2787" s="53" t="e">
        <f>IF(OR(#REF!="管理者",#REF!="サービス管理責任者"),0,#REF!)</f>
        <v>#REF!</v>
      </c>
    </row>
    <row r="2788" spans="8:11">
      <c r="H2788" s="57"/>
      <c r="I2788" s="56" t="e">
        <f t="shared" si="139"/>
        <v>#REF!</v>
      </c>
      <c r="J2788" s="56" t="e">
        <f>#REF!</f>
        <v>#REF!</v>
      </c>
      <c r="K2788" s="53" t="e">
        <f>IF(OR(#REF!="管理者",#REF!="サービス管理責任者"),0,#REF!)</f>
        <v>#REF!</v>
      </c>
    </row>
    <row r="2789" spans="8:11">
      <c r="H2789" s="57"/>
      <c r="I2789" s="56" t="e">
        <f t="shared" si="139"/>
        <v>#REF!</v>
      </c>
      <c r="J2789" s="56" t="e">
        <f>#REF!</f>
        <v>#REF!</v>
      </c>
      <c r="K2789" s="53" t="e">
        <f>IF(OR(#REF!="管理者",#REF!="サービス管理責任者"),0,#REF!)</f>
        <v>#REF!</v>
      </c>
    </row>
    <row r="2790" spans="8:11">
      <c r="H2790" s="57"/>
      <c r="I2790" s="56" t="e">
        <f t="shared" si="139"/>
        <v>#REF!</v>
      </c>
      <c r="J2790" s="56" t="e">
        <f>#REF!</f>
        <v>#REF!</v>
      </c>
      <c r="K2790" s="53" t="e">
        <f>IF(OR(#REF!="管理者",#REF!="サービス管理責任者"),0,#REF!)</f>
        <v>#REF!</v>
      </c>
    </row>
    <row r="2791" spans="8:11">
      <c r="H2791" s="57"/>
      <c r="I2791" s="56" t="e">
        <f t="shared" si="139"/>
        <v>#REF!</v>
      </c>
      <c r="J2791" s="56" t="e">
        <f>#REF!</f>
        <v>#REF!</v>
      </c>
      <c r="K2791" s="53" t="e">
        <f>IF(OR(#REF!="管理者",#REF!="サービス管理責任者"),0,#REF!)</f>
        <v>#REF!</v>
      </c>
    </row>
    <row r="2792" spans="8:11">
      <c r="H2792" s="57"/>
      <c r="I2792" s="56" t="e">
        <f t="shared" si="139"/>
        <v>#REF!</v>
      </c>
      <c r="J2792" s="56" t="e">
        <f>#REF!</f>
        <v>#REF!</v>
      </c>
      <c r="K2792" s="53" t="e">
        <f>IF(OR(#REF!="管理者",#REF!="サービス管理責任者"),0,#REF!)</f>
        <v>#REF!</v>
      </c>
    </row>
    <row r="2793" spans="8:11">
      <c r="H2793" s="57"/>
      <c r="I2793" s="56" t="e">
        <f t="shared" si="139"/>
        <v>#REF!</v>
      </c>
      <c r="J2793" s="56" t="e">
        <f>#REF!</f>
        <v>#REF!</v>
      </c>
      <c r="K2793" s="53" t="e">
        <f>IF(OR(#REF!="管理者",#REF!="サービス管理責任者"),0,#REF!)</f>
        <v>#REF!</v>
      </c>
    </row>
    <row r="2794" spans="8:11">
      <c r="H2794" s="57"/>
      <c r="I2794" s="56" t="e">
        <f t="shared" si="139"/>
        <v>#REF!</v>
      </c>
      <c r="J2794" s="56" t="e">
        <f>#REF!</f>
        <v>#REF!</v>
      </c>
      <c r="K2794" s="53" t="e">
        <f>IF(OR(#REF!="管理者",#REF!="サービス管理責任者"),0,#REF!)</f>
        <v>#REF!</v>
      </c>
    </row>
    <row r="2795" spans="8:11">
      <c r="H2795" s="57"/>
      <c r="I2795" s="56" t="e">
        <f t="shared" si="139"/>
        <v>#REF!</v>
      </c>
      <c r="J2795" s="56" t="e">
        <f>#REF!</f>
        <v>#REF!</v>
      </c>
      <c r="K2795" s="53" t="e">
        <f>IF(OR(#REF!="管理者",#REF!="サービス管理責任者"),0,#REF!)</f>
        <v>#REF!</v>
      </c>
    </row>
    <row r="2796" spans="8:11">
      <c r="H2796" s="57"/>
      <c r="I2796" s="56" t="e">
        <f t="shared" si="139"/>
        <v>#REF!</v>
      </c>
      <c r="J2796" s="56" t="e">
        <f>#REF!</f>
        <v>#REF!</v>
      </c>
      <c r="K2796" s="53" t="e">
        <f>IF(OR(#REF!="管理者",#REF!="サービス管理責任者"),0,#REF!)</f>
        <v>#REF!</v>
      </c>
    </row>
    <row r="2797" spans="8:11">
      <c r="H2797" s="57"/>
      <c r="I2797" s="56" t="e">
        <f t="shared" si="139"/>
        <v>#REF!</v>
      </c>
      <c r="J2797" s="56" t="e">
        <f>#REF!</f>
        <v>#REF!</v>
      </c>
      <c r="K2797" s="53" t="e">
        <f>IF(OR(#REF!="管理者",#REF!="サービス管理責任者"),0,#REF!)</f>
        <v>#REF!</v>
      </c>
    </row>
    <row r="2798" spans="8:11">
      <c r="H2798" s="57"/>
      <c r="I2798" s="56" t="e">
        <f t="shared" si="139"/>
        <v>#REF!</v>
      </c>
      <c r="J2798" s="56" t="e">
        <f>#REF!</f>
        <v>#REF!</v>
      </c>
      <c r="K2798" s="53" t="e">
        <f>IF(OR(#REF!="管理者",#REF!="サービス管理責任者"),0,#REF!)</f>
        <v>#REF!</v>
      </c>
    </row>
    <row r="2799" spans="8:11">
      <c r="H2799" s="57"/>
      <c r="I2799" s="56" t="e">
        <f t="shared" si="139"/>
        <v>#REF!</v>
      </c>
      <c r="J2799" s="56" t="e">
        <f>#REF!</f>
        <v>#REF!</v>
      </c>
      <c r="K2799" s="53" t="e">
        <f>IF(OR(#REF!="管理者",#REF!="サービス管理責任者"),0,#REF!)</f>
        <v>#REF!</v>
      </c>
    </row>
    <row r="2800" spans="8:11">
      <c r="H2800" s="57"/>
      <c r="I2800" s="56" t="e">
        <f t="shared" si="139"/>
        <v>#REF!</v>
      </c>
      <c r="J2800" s="56" t="e">
        <f>#REF!</f>
        <v>#REF!</v>
      </c>
      <c r="K2800" s="53" t="e">
        <f>IF(OR(#REF!="管理者",#REF!="サービス管理責任者"),0,#REF!)</f>
        <v>#REF!</v>
      </c>
    </row>
    <row r="2801" spans="8:11">
      <c r="H2801" s="57"/>
      <c r="I2801" s="56" t="e">
        <f t="shared" si="139"/>
        <v>#REF!</v>
      </c>
      <c r="J2801" s="56" t="e">
        <f>#REF!</f>
        <v>#REF!</v>
      </c>
      <c r="K2801" s="53" t="e">
        <f>IF(OR(#REF!="管理者",#REF!="サービス管理責任者"),0,#REF!)</f>
        <v>#REF!</v>
      </c>
    </row>
    <row r="2802" spans="8:11">
      <c r="H2802" s="57"/>
      <c r="I2802" s="56" t="e">
        <f t="shared" si="139"/>
        <v>#REF!</v>
      </c>
      <c r="J2802" s="56" t="e">
        <f>#REF!</f>
        <v>#REF!</v>
      </c>
      <c r="K2802" s="53" t="e">
        <f>IF(OR(#REF!="管理者",#REF!="サービス管理責任者"),0,#REF!)</f>
        <v>#REF!</v>
      </c>
    </row>
    <row r="2803" spans="8:11">
      <c r="H2803" s="57"/>
      <c r="I2803" s="56" t="e">
        <f t="shared" si="139"/>
        <v>#REF!</v>
      </c>
      <c r="J2803" s="56" t="e">
        <f>#REF!</f>
        <v>#REF!</v>
      </c>
      <c r="K2803" s="53" t="e">
        <f>IF(OR(#REF!="管理者",#REF!="サービス管理責任者"),0,#REF!)</f>
        <v>#REF!</v>
      </c>
    </row>
    <row r="2804" spans="8:11">
      <c r="H2804" s="57"/>
      <c r="I2804" s="56" t="e">
        <f t="shared" si="139"/>
        <v>#REF!</v>
      </c>
      <c r="J2804" s="56" t="e">
        <f>#REF!</f>
        <v>#REF!</v>
      </c>
      <c r="K2804" s="53" t="e">
        <f>IF(OR(#REF!="管理者",#REF!="サービス管理責任者"),0,#REF!)</f>
        <v>#REF!</v>
      </c>
    </row>
    <row r="2805" spans="8:11">
      <c r="H2805" s="57"/>
      <c r="I2805" s="56" t="e">
        <f t="shared" si="139"/>
        <v>#REF!</v>
      </c>
      <c r="J2805" s="56" t="e">
        <f>#REF!</f>
        <v>#REF!</v>
      </c>
      <c r="K2805" s="53" t="e">
        <f>IF(OR(#REF!="管理者",#REF!="サービス管理責任者"),0,#REF!)</f>
        <v>#REF!</v>
      </c>
    </row>
    <row r="2806" spans="8:11">
      <c r="H2806" s="57"/>
      <c r="I2806" s="56" t="e">
        <f t="shared" si="139"/>
        <v>#REF!</v>
      </c>
      <c r="J2806" s="56" t="e">
        <f>#REF!</f>
        <v>#REF!</v>
      </c>
      <c r="K2806" s="53" t="e">
        <f>IF(OR(#REF!="管理者",#REF!="サービス管理責任者"),0,#REF!)</f>
        <v>#REF!</v>
      </c>
    </row>
    <row r="2807" spans="8:11">
      <c r="H2807" s="57"/>
      <c r="I2807" s="56" t="e">
        <f t="shared" si="139"/>
        <v>#REF!</v>
      </c>
      <c r="J2807" s="56" t="e">
        <f>#REF!</f>
        <v>#REF!</v>
      </c>
      <c r="K2807" s="53" t="e">
        <f>IF(OR(#REF!="管理者",#REF!="サービス管理責任者"),0,#REF!)</f>
        <v>#REF!</v>
      </c>
    </row>
    <row r="2808" spans="8:11">
      <c r="H2808" s="57"/>
      <c r="I2808" s="56" t="e">
        <f t="shared" si="139"/>
        <v>#REF!</v>
      </c>
      <c r="J2808" s="56" t="e">
        <f>#REF!</f>
        <v>#REF!</v>
      </c>
      <c r="K2808" s="53" t="e">
        <f>IF(OR(#REF!="管理者",#REF!="サービス管理責任者"),0,#REF!)</f>
        <v>#REF!</v>
      </c>
    </row>
    <row r="2809" spans="8:11">
      <c r="H2809" s="57"/>
      <c r="I2809" s="56" t="e">
        <f t="shared" si="139"/>
        <v>#REF!</v>
      </c>
      <c r="J2809" s="56" t="e">
        <f>#REF!</f>
        <v>#REF!</v>
      </c>
      <c r="K2809" s="53" t="e">
        <f>IF(OR(#REF!="管理者",#REF!="サービス管理責任者"),0,#REF!)</f>
        <v>#REF!</v>
      </c>
    </row>
    <row r="2810" spans="8:11">
      <c r="H2810" s="57"/>
      <c r="I2810" s="56" t="e">
        <f t="shared" si="139"/>
        <v>#REF!</v>
      </c>
      <c r="J2810" s="56" t="e">
        <f>#REF!</f>
        <v>#REF!</v>
      </c>
      <c r="K2810" s="53" t="e">
        <f>IF(OR(#REF!="管理者",#REF!="サービス管理責任者"),0,#REF!)</f>
        <v>#REF!</v>
      </c>
    </row>
    <row r="2811" spans="8:11">
      <c r="H2811" s="57"/>
      <c r="I2811" s="56" t="e">
        <f t="shared" si="139"/>
        <v>#REF!</v>
      </c>
      <c r="J2811" s="56" t="e">
        <f>#REF!</f>
        <v>#REF!</v>
      </c>
      <c r="K2811" s="53" t="e">
        <f>IF(OR(#REF!="管理者",#REF!="サービス管理責任者"),0,#REF!)</f>
        <v>#REF!</v>
      </c>
    </row>
    <row r="2812" spans="8:11">
      <c r="H2812" s="57"/>
      <c r="I2812" s="56" t="e">
        <f t="shared" si="139"/>
        <v>#REF!</v>
      </c>
      <c r="J2812" s="56" t="e">
        <f>#REF!</f>
        <v>#REF!</v>
      </c>
      <c r="K2812" s="53" t="e">
        <f>IF(OR(#REF!="管理者",#REF!="サービス管理責任者"),0,#REF!)</f>
        <v>#REF!</v>
      </c>
    </row>
    <row r="2813" spans="8:11">
      <c r="H2813" s="57"/>
      <c r="I2813" s="56" t="e">
        <f t="shared" si="139"/>
        <v>#REF!</v>
      </c>
      <c r="J2813" s="56" t="e">
        <f>#REF!</f>
        <v>#REF!</v>
      </c>
      <c r="K2813" s="53" t="e">
        <f>IF(OR(#REF!="管理者",#REF!="サービス管理責任者"),0,#REF!)</f>
        <v>#REF!</v>
      </c>
    </row>
    <row r="2814" spans="8:11">
      <c r="H2814" s="57"/>
      <c r="I2814" s="56" t="e">
        <f t="shared" si="139"/>
        <v>#REF!</v>
      </c>
      <c r="J2814" s="56" t="e">
        <f>#REF!</f>
        <v>#REF!</v>
      </c>
      <c r="K2814" s="53" t="e">
        <f>IF(OR(#REF!="管理者",#REF!="サービス管理責任者"),0,#REF!)</f>
        <v>#REF!</v>
      </c>
    </row>
    <row r="2815" spans="8:11">
      <c r="H2815" s="57"/>
      <c r="I2815" s="56" t="e">
        <f t="shared" si="139"/>
        <v>#REF!</v>
      </c>
      <c r="J2815" s="56" t="e">
        <f>#REF!</f>
        <v>#REF!</v>
      </c>
      <c r="K2815" s="53" t="e">
        <f>IF(OR(#REF!="管理者",#REF!="サービス管理責任者"),0,#REF!)</f>
        <v>#REF!</v>
      </c>
    </row>
    <row r="2816" spans="8:11">
      <c r="H2816" s="57"/>
      <c r="I2816" s="56" t="e">
        <f t="shared" si="139"/>
        <v>#REF!</v>
      </c>
      <c r="J2816" s="56" t="e">
        <f>#REF!</f>
        <v>#REF!</v>
      </c>
      <c r="K2816" s="53" t="e">
        <f>IF(OR(#REF!="管理者",#REF!="サービス管理責任者"),0,#REF!)</f>
        <v>#REF!</v>
      </c>
    </row>
    <row r="2817" spans="8:11">
      <c r="H2817" s="57"/>
      <c r="I2817" s="56" t="e">
        <f t="shared" si="139"/>
        <v>#REF!</v>
      </c>
      <c r="J2817" s="56" t="e">
        <f>#REF!</f>
        <v>#REF!</v>
      </c>
      <c r="K2817" s="53" t="e">
        <f>IF(OR(#REF!="管理者",#REF!="サービス管理責任者"),0,#REF!)</f>
        <v>#REF!</v>
      </c>
    </row>
    <row r="2818" spans="8:11">
      <c r="H2818" s="57"/>
      <c r="I2818" s="56" t="e">
        <f t="shared" si="139"/>
        <v>#REF!</v>
      </c>
      <c r="J2818" s="56" t="e">
        <f>#REF!</f>
        <v>#REF!</v>
      </c>
      <c r="K2818" s="53" t="e">
        <f>IF(OR(#REF!="管理者",#REF!="サービス管理責任者"),0,#REF!)</f>
        <v>#REF!</v>
      </c>
    </row>
    <row r="2819" spans="8:11">
      <c r="H2819" s="57"/>
      <c r="I2819" s="56" t="e">
        <f t="shared" si="139"/>
        <v>#REF!</v>
      </c>
      <c r="J2819" s="56" t="e">
        <f>#REF!</f>
        <v>#REF!</v>
      </c>
      <c r="K2819" s="53" t="e">
        <f>IF(OR(#REF!="管理者",#REF!="サービス管理責任者"),0,#REF!)</f>
        <v>#REF!</v>
      </c>
    </row>
    <row r="2820" spans="8:11">
      <c r="H2820" s="57"/>
      <c r="I2820" s="56" t="e">
        <f t="shared" si="139"/>
        <v>#REF!</v>
      </c>
      <c r="J2820" s="56" t="e">
        <f>#REF!</f>
        <v>#REF!</v>
      </c>
      <c r="K2820" s="53" t="e">
        <f>IF(OR(#REF!="管理者",#REF!="サービス管理責任者"),0,#REF!)</f>
        <v>#REF!</v>
      </c>
    </row>
    <row r="2821" spans="8:11">
      <c r="H2821" s="57"/>
      <c r="I2821" s="56" t="e">
        <f t="shared" ref="I2821:I2884" si="140">IF(J2821=0,I2820,I2820+1)</f>
        <v>#REF!</v>
      </c>
      <c r="J2821" s="56" t="e">
        <f>#REF!</f>
        <v>#REF!</v>
      </c>
      <c r="K2821" s="53" t="e">
        <f>IF(OR(#REF!="管理者",#REF!="サービス管理責任者"),0,#REF!)</f>
        <v>#REF!</v>
      </c>
    </row>
    <row r="2822" spans="8:11">
      <c r="H2822" s="57"/>
      <c r="I2822" s="56" t="e">
        <f t="shared" si="140"/>
        <v>#REF!</v>
      </c>
      <c r="J2822" s="56" t="e">
        <f>#REF!</f>
        <v>#REF!</v>
      </c>
      <c r="K2822" s="53" t="e">
        <f>IF(OR(#REF!="管理者",#REF!="サービス管理責任者"),0,#REF!)</f>
        <v>#REF!</v>
      </c>
    </row>
    <row r="2823" spans="8:11">
      <c r="H2823" s="57"/>
      <c r="I2823" s="56" t="e">
        <f t="shared" si="140"/>
        <v>#REF!</v>
      </c>
      <c r="J2823" s="56" t="e">
        <f>#REF!</f>
        <v>#REF!</v>
      </c>
      <c r="K2823" s="53" t="e">
        <f>IF(OR(#REF!="管理者",#REF!="サービス管理責任者"),0,#REF!)</f>
        <v>#REF!</v>
      </c>
    </row>
    <row r="2824" spans="8:11">
      <c r="H2824" s="57"/>
      <c r="I2824" s="56" t="e">
        <f t="shared" si="140"/>
        <v>#REF!</v>
      </c>
      <c r="J2824" s="56" t="e">
        <f>#REF!</f>
        <v>#REF!</v>
      </c>
      <c r="K2824" s="53" t="e">
        <f>IF(OR(#REF!="管理者",#REF!="サービス管理責任者"),0,#REF!)</f>
        <v>#REF!</v>
      </c>
    </row>
    <row r="2825" spans="8:11">
      <c r="H2825" s="57"/>
      <c r="I2825" s="56" t="e">
        <f t="shared" si="140"/>
        <v>#REF!</v>
      </c>
      <c r="J2825" s="56" t="e">
        <f>#REF!</f>
        <v>#REF!</v>
      </c>
      <c r="K2825" s="53" t="e">
        <f>IF(OR(#REF!="管理者",#REF!="サービス管理責任者"),0,#REF!)</f>
        <v>#REF!</v>
      </c>
    </row>
    <row r="2826" spans="8:11">
      <c r="H2826" s="57"/>
      <c r="I2826" s="56" t="e">
        <f t="shared" si="140"/>
        <v>#REF!</v>
      </c>
      <c r="J2826" s="56" t="e">
        <f>#REF!</f>
        <v>#REF!</v>
      </c>
      <c r="K2826" s="53" t="e">
        <f>IF(OR(#REF!="管理者",#REF!="サービス管理責任者"),0,#REF!)</f>
        <v>#REF!</v>
      </c>
    </row>
    <row r="2827" spans="8:11">
      <c r="H2827" s="57"/>
      <c r="I2827" s="56" t="e">
        <f t="shared" si="140"/>
        <v>#REF!</v>
      </c>
      <c r="J2827" s="56" t="e">
        <f>#REF!</f>
        <v>#REF!</v>
      </c>
      <c r="K2827" s="53" t="e">
        <f>IF(OR(#REF!="管理者",#REF!="サービス管理責任者"),0,#REF!)</f>
        <v>#REF!</v>
      </c>
    </row>
    <row r="2828" spans="8:11">
      <c r="H2828" s="57"/>
      <c r="I2828" s="56" t="e">
        <f t="shared" si="140"/>
        <v>#REF!</v>
      </c>
      <c r="J2828" s="56" t="e">
        <f>#REF!</f>
        <v>#REF!</v>
      </c>
      <c r="K2828" s="53" t="e">
        <f>IF(OR(#REF!="管理者",#REF!="サービス管理責任者"),0,#REF!)</f>
        <v>#REF!</v>
      </c>
    </row>
    <row r="2829" spans="8:11">
      <c r="H2829" s="57"/>
      <c r="I2829" s="56" t="e">
        <f t="shared" si="140"/>
        <v>#REF!</v>
      </c>
      <c r="J2829" s="56" t="e">
        <f>#REF!</f>
        <v>#REF!</v>
      </c>
      <c r="K2829" s="53" t="e">
        <f>IF(OR(#REF!="管理者",#REF!="サービス管理責任者"),0,#REF!)</f>
        <v>#REF!</v>
      </c>
    </row>
    <row r="2830" spans="8:11">
      <c r="H2830" s="57"/>
      <c r="I2830" s="56" t="e">
        <f t="shared" si="140"/>
        <v>#REF!</v>
      </c>
      <c r="J2830" s="56" t="e">
        <f>#REF!</f>
        <v>#REF!</v>
      </c>
      <c r="K2830" s="53" t="e">
        <f>IF(OR(#REF!="管理者",#REF!="サービス管理責任者"),0,#REF!)</f>
        <v>#REF!</v>
      </c>
    </row>
    <row r="2831" spans="8:11">
      <c r="H2831" s="57"/>
      <c r="I2831" s="56" t="e">
        <f t="shared" si="140"/>
        <v>#REF!</v>
      </c>
      <c r="J2831" s="56" t="e">
        <f>#REF!</f>
        <v>#REF!</v>
      </c>
      <c r="K2831" s="53" t="e">
        <f>IF(OR(#REF!="管理者",#REF!="サービス管理責任者"),0,#REF!)</f>
        <v>#REF!</v>
      </c>
    </row>
    <row r="2832" spans="8:11">
      <c r="H2832" s="57"/>
      <c r="I2832" s="56" t="e">
        <f t="shared" si="140"/>
        <v>#REF!</v>
      </c>
      <c r="J2832" s="56" t="e">
        <f>#REF!</f>
        <v>#REF!</v>
      </c>
      <c r="K2832" s="53" t="e">
        <f>IF(OR(#REF!="管理者",#REF!="サービス管理責任者"),0,#REF!)</f>
        <v>#REF!</v>
      </c>
    </row>
    <row r="2833" spans="8:11">
      <c r="H2833" s="57"/>
      <c r="I2833" s="56" t="e">
        <f t="shared" si="140"/>
        <v>#REF!</v>
      </c>
      <c r="J2833" s="56" t="e">
        <f>#REF!</f>
        <v>#REF!</v>
      </c>
      <c r="K2833" s="53" t="e">
        <f>IF(OR(#REF!="管理者",#REF!="サービス管理責任者"),0,#REF!)</f>
        <v>#REF!</v>
      </c>
    </row>
    <row r="2834" spans="8:11">
      <c r="H2834" s="57"/>
      <c r="I2834" s="56" t="e">
        <f t="shared" si="140"/>
        <v>#REF!</v>
      </c>
      <c r="J2834" s="56" t="e">
        <f>#REF!</f>
        <v>#REF!</v>
      </c>
      <c r="K2834" s="53" t="e">
        <f>IF(OR(#REF!="管理者",#REF!="サービス管理責任者"),0,#REF!)</f>
        <v>#REF!</v>
      </c>
    </row>
    <row r="2835" spans="8:11">
      <c r="H2835" s="57"/>
      <c r="I2835" s="56" t="e">
        <f t="shared" si="140"/>
        <v>#REF!</v>
      </c>
      <c r="J2835" s="56" t="e">
        <f>#REF!</f>
        <v>#REF!</v>
      </c>
      <c r="K2835" s="53" t="e">
        <f>IF(OR(#REF!="管理者",#REF!="サービス管理責任者"),0,#REF!)</f>
        <v>#REF!</v>
      </c>
    </row>
    <row r="2836" spans="8:11">
      <c r="H2836" s="57"/>
      <c r="I2836" s="56" t="e">
        <f t="shared" si="140"/>
        <v>#REF!</v>
      </c>
      <c r="J2836" s="56" t="e">
        <f>#REF!</f>
        <v>#REF!</v>
      </c>
      <c r="K2836" s="53" t="e">
        <f>IF(OR(#REF!="管理者",#REF!="サービス管理責任者"),0,#REF!)</f>
        <v>#REF!</v>
      </c>
    </row>
    <row r="2837" spans="8:11">
      <c r="H2837" s="57"/>
      <c r="I2837" s="56" t="e">
        <f t="shared" si="140"/>
        <v>#REF!</v>
      </c>
      <c r="J2837" s="56" t="e">
        <f>#REF!</f>
        <v>#REF!</v>
      </c>
      <c r="K2837" s="53" t="e">
        <f>IF(OR(#REF!="管理者",#REF!="サービス管理責任者"),0,#REF!)</f>
        <v>#REF!</v>
      </c>
    </row>
    <row r="2838" spans="8:11">
      <c r="H2838" s="57"/>
      <c r="I2838" s="56" t="e">
        <f t="shared" si="140"/>
        <v>#REF!</v>
      </c>
      <c r="J2838" s="56" t="e">
        <f>#REF!</f>
        <v>#REF!</v>
      </c>
      <c r="K2838" s="53" t="e">
        <f>IF(OR(#REF!="管理者",#REF!="サービス管理責任者"),0,#REF!)</f>
        <v>#REF!</v>
      </c>
    </row>
    <row r="2839" spans="8:11">
      <c r="H2839" s="57"/>
      <c r="I2839" s="56" t="e">
        <f t="shared" si="140"/>
        <v>#REF!</v>
      </c>
      <c r="J2839" s="56" t="e">
        <f>#REF!</f>
        <v>#REF!</v>
      </c>
      <c r="K2839" s="53" t="e">
        <f>IF(OR(#REF!="管理者",#REF!="サービス管理責任者"),0,#REF!)</f>
        <v>#REF!</v>
      </c>
    </row>
    <row r="2840" spans="8:11">
      <c r="H2840" s="57"/>
      <c r="I2840" s="56" t="e">
        <f t="shared" si="140"/>
        <v>#REF!</v>
      </c>
      <c r="J2840" s="56" t="e">
        <f>#REF!</f>
        <v>#REF!</v>
      </c>
      <c r="K2840" s="53" t="e">
        <f>IF(OR(#REF!="管理者",#REF!="サービス管理責任者"),0,#REF!)</f>
        <v>#REF!</v>
      </c>
    </row>
    <row r="2841" spans="8:11">
      <c r="H2841" s="57"/>
      <c r="I2841" s="56" t="e">
        <f t="shared" si="140"/>
        <v>#REF!</v>
      </c>
      <c r="J2841" s="56" t="e">
        <f>#REF!</f>
        <v>#REF!</v>
      </c>
      <c r="K2841" s="53" t="e">
        <f>IF(OR(#REF!="管理者",#REF!="サービス管理責任者"),0,#REF!)</f>
        <v>#REF!</v>
      </c>
    </row>
    <row r="2842" spans="8:11">
      <c r="H2842" s="57"/>
      <c r="I2842" s="56" t="e">
        <f t="shared" si="140"/>
        <v>#REF!</v>
      </c>
      <c r="J2842" s="56" t="e">
        <f>#REF!</f>
        <v>#REF!</v>
      </c>
      <c r="K2842" s="53" t="e">
        <f>IF(OR(#REF!="管理者",#REF!="サービス管理責任者"),0,#REF!)</f>
        <v>#REF!</v>
      </c>
    </row>
    <row r="2843" spans="8:11">
      <c r="H2843" s="57"/>
      <c r="I2843" s="56" t="e">
        <f t="shared" si="140"/>
        <v>#REF!</v>
      </c>
      <c r="J2843" s="56" t="e">
        <f>#REF!</f>
        <v>#REF!</v>
      </c>
      <c r="K2843" s="53" t="e">
        <f>IF(OR(#REF!="管理者",#REF!="サービス管理責任者"),0,#REF!)</f>
        <v>#REF!</v>
      </c>
    </row>
    <row r="2844" spans="8:11">
      <c r="H2844" s="57"/>
      <c r="I2844" s="56" t="e">
        <f t="shared" si="140"/>
        <v>#REF!</v>
      </c>
      <c r="J2844" s="56" t="e">
        <f>#REF!</f>
        <v>#REF!</v>
      </c>
      <c r="K2844" s="53" t="e">
        <f>IF(OR(#REF!="管理者",#REF!="サービス管理責任者"),0,#REF!)</f>
        <v>#REF!</v>
      </c>
    </row>
    <row r="2845" spans="8:11">
      <c r="H2845" s="57"/>
      <c r="I2845" s="56" t="e">
        <f t="shared" si="140"/>
        <v>#REF!</v>
      </c>
      <c r="J2845" s="56" t="e">
        <f>#REF!</f>
        <v>#REF!</v>
      </c>
      <c r="K2845" s="53" t="e">
        <f>IF(OR(#REF!="管理者",#REF!="サービス管理責任者"),0,#REF!)</f>
        <v>#REF!</v>
      </c>
    </row>
    <row r="2846" spans="8:11">
      <c r="H2846" s="57"/>
      <c r="I2846" s="56" t="e">
        <f t="shared" si="140"/>
        <v>#REF!</v>
      </c>
      <c r="J2846" s="56" t="e">
        <f>#REF!</f>
        <v>#REF!</v>
      </c>
      <c r="K2846" s="53" t="e">
        <f>IF(OR(#REF!="管理者",#REF!="サービス管理責任者"),0,#REF!)</f>
        <v>#REF!</v>
      </c>
    </row>
    <row r="2847" spans="8:11">
      <c r="H2847" s="57"/>
      <c r="I2847" s="56" t="e">
        <f t="shared" si="140"/>
        <v>#REF!</v>
      </c>
      <c r="J2847" s="56" t="e">
        <f>#REF!</f>
        <v>#REF!</v>
      </c>
      <c r="K2847" s="53" t="e">
        <f>IF(OR(#REF!="管理者",#REF!="サービス管理責任者"),0,#REF!)</f>
        <v>#REF!</v>
      </c>
    </row>
    <row r="2848" spans="8:11">
      <c r="H2848" s="57"/>
      <c r="I2848" s="56" t="e">
        <f t="shared" si="140"/>
        <v>#REF!</v>
      </c>
      <c r="J2848" s="56" t="e">
        <f>#REF!</f>
        <v>#REF!</v>
      </c>
      <c r="K2848" s="53" t="e">
        <f>IF(OR(#REF!="管理者",#REF!="サービス管理責任者"),0,#REF!)</f>
        <v>#REF!</v>
      </c>
    </row>
    <row r="2849" spans="8:11">
      <c r="H2849" s="57"/>
      <c r="I2849" s="56" t="e">
        <f t="shared" si="140"/>
        <v>#REF!</v>
      </c>
      <c r="J2849" s="56" t="e">
        <f>#REF!</f>
        <v>#REF!</v>
      </c>
      <c r="K2849" s="53" t="e">
        <f>IF(OR(#REF!="管理者",#REF!="サービス管理責任者"),0,#REF!)</f>
        <v>#REF!</v>
      </c>
    </row>
    <row r="2850" spans="8:11">
      <c r="H2850" s="57"/>
      <c r="I2850" s="56" t="e">
        <f t="shared" si="140"/>
        <v>#REF!</v>
      </c>
      <c r="J2850" s="56" t="e">
        <f>#REF!</f>
        <v>#REF!</v>
      </c>
      <c r="K2850" s="53" t="e">
        <f>IF(OR(#REF!="管理者",#REF!="サービス管理責任者"),0,#REF!)</f>
        <v>#REF!</v>
      </c>
    </row>
    <row r="2851" spans="8:11">
      <c r="H2851" s="57"/>
      <c r="I2851" s="56" t="e">
        <f t="shared" si="140"/>
        <v>#REF!</v>
      </c>
      <c r="J2851" s="56" t="e">
        <f>#REF!</f>
        <v>#REF!</v>
      </c>
      <c r="K2851" s="53" t="e">
        <f>IF(OR(#REF!="管理者",#REF!="サービス管理責任者"),0,#REF!)</f>
        <v>#REF!</v>
      </c>
    </row>
    <row r="2852" spans="8:11">
      <c r="H2852" s="57"/>
      <c r="I2852" s="56" t="e">
        <f t="shared" si="140"/>
        <v>#REF!</v>
      </c>
      <c r="J2852" s="56" t="e">
        <f>#REF!</f>
        <v>#REF!</v>
      </c>
      <c r="K2852" s="53" t="e">
        <f>IF(OR(#REF!="管理者",#REF!="サービス管理責任者"),0,#REF!)</f>
        <v>#REF!</v>
      </c>
    </row>
    <row r="2853" spans="8:11">
      <c r="H2853" s="57"/>
      <c r="I2853" s="56" t="e">
        <f t="shared" si="140"/>
        <v>#REF!</v>
      </c>
      <c r="J2853" s="56" t="e">
        <f>#REF!</f>
        <v>#REF!</v>
      </c>
      <c r="K2853" s="53" t="e">
        <f>IF(OR(#REF!="管理者",#REF!="サービス管理責任者"),0,#REF!)</f>
        <v>#REF!</v>
      </c>
    </row>
    <row r="2854" spans="8:11">
      <c r="H2854" s="57"/>
      <c r="I2854" s="56" t="e">
        <f t="shared" si="140"/>
        <v>#REF!</v>
      </c>
      <c r="J2854" s="56" t="e">
        <f>#REF!</f>
        <v>#REF!</v>
      </c>
      <c r="K2854" s="53" t="e">
        <f>IF(OR(#REF!="管理者",#REF!="サービス管理責任者"),0,#REF!)</f>
        <v>#REF!</v>
      </c>
    </row>
    <row r="2855" spans="8:11">
      <c r="H2855" s="57"/>
      <c r="I2855" s="56" t="e">
        <f t="shared" si="140"/>
        <v>#REF!</v>
      </c>
      <c r="J2855" s="56" t="e">
        <f>#REF!</f>
        <v>#REF!</v>
      </c>
      <c r="K2855" s="53" t="e">
        <f>IF(OR(#REF!="管理者",#REF!="サービス管理責任者"),0,#REF!)</f>
        <v>#REF!</v>
      </c>
    </row>
    <row r="2856" spans="8:11">
      <c r="H2856" s="57"/>
      <c r="I2856" s="56" t="e">
        <f t="shared" si="140"/>
        <v>#REF!</v>
      </c>
      <c r="J2856" s="56" t="e">
        <f>#REF!</f>
        <v>#REF!</v>
      </c>
      <c r="K2856" s="53" t="e">
        <f>IF(OR(#REF!="管理者",#REF!="サービス管理責任者"),0,#REF!)</f>
        <v>#REF!</v>
      </c>
    </row>
    <row r="2857" spans="8:11">
      <c r="H2857" s="57"/>
      <c r="I2857" s="56" t="e">
        <f t="shared" si="140"/>
        <v>#REF!</v>
      </c>
      <c r="J2857" s="56" t="e">
        <f>#REF!</f>
        <v>#REF!</v>
      </c>
      <c r="K2857" s="53" t="e">
        <f>IF(OR(#REF!="管理者",#REF!="サービス管理責任者"),0,#REF!)</f>
        <v>#REF!</v>
      </c>
    </row>
    <row r="2858" spans="8:11">
      <c r="H2858" s="57"/>
      <c r="I2858" s="56" t="e">
        <f t="shared" si="140"/>
        <v>#REF!</v>
      </c>
      <c r="J2858" s="56" t="e">
        <f>#REF!</f>
        <v>#REF!</v>
      </c>
      <c r="K2858" s="53" t="e">
        <f>IF(OR(#REF!="管理者",#REF!="サービス管理責任者"),0,#REF!)</f>
        <v>#REF!</v>
      </c>
    </row>
    <row r="2859" spans="8:11">
      <c r="H2859" s="57"/>
      <c r="I2859" s="56" t="e">
        <f t="shared" si="140"/>
        <v>#REF!</v>
      </c>
      <c r="J2859" s="56" t="e">
        <f>#REF!</f>
        <v>#REF!</v>
      </c>
      <c r="K2859" s="53" t="e">
        <f>IF(OR(#REF!="管理者",#REF!="サービス管理責任者"),0,#REF!)</f>
        <v>#REF!</v>
      </c>
    </row>
    <row r="2860" spans="8:11">
      <c r="H2860" s="57"/>
      <c r="I2860" s="56" t="e">
        <f t="shared" si="140"/>
        <v>#REF!</v>
      </c>
      <c r="J2860" s="56" t="e">
        <f>#REF!</f>
        <v>#REF!</v>
      </c>
      <c r="K2860" s="53" t="e">
        <f>IF(OR(#REF!="管理者",#REF!="サービス管理責任者"),0,#REF!)</f>
        <v>#REF!</v>
      </c>
    </row>
    <row r="2861" spans="8:11">
      <c r="H2861" s="57"/>
      <c r="I2861" s="56" t="e">
        <f t="shared" si="140"/>
        <v>#REF!</v>
      </c>
      <c r="J2861" s="56" t="e">
        <f>#REF!</f>
        <v>#REF!</v>
      </c>
      <c r="K2861" s="53" t="e">
        <f>IF(OR(#REF!="管理者",#REF!="サービス管理責任者"),0,#REF!)</f>
        <v>#REF!</v>
      </c>
    </row>
    <row r="2862" spans="8:11">
      <c r="H2862" s="57"/>
      <c r="I2862" s="56" t="e">
        <f t="shared" si="140"/>
        <v>#REF!</v>
      </c>
      <c r="J2862" s="56" t="e">
        <f>#REF!</f>
        <v>#REF!</v>
      </c>
      <c r="K2862" s="53" t="e">
        <f>IF(OR(#REF!="管理者",#REF!="サービス管理責任者"),0,#REF!)</f>
        <v>#REF!</v>
      </c>
    </row>
    <row r="2863" spans="8:11">
      <c r="H2863" s="57"/>
      <c r="I2863" s="56" t="e">
        <f t="shared" si="140"/>
        <v>#REF!</v>
      </c>
      <c r="J2863" s="56" t="e">
        <f>#REF!</f>
        <v>#REF!</v>
      </c>
      <c r="K2863" s="53" t="e">
        <f>IF(OR(#REF!="管理者",#REF!="サービス管理責任者"),0,#REF!)</f>
        <v>#REF!</v>
      </c>
    </row>
    <row r="2864" spans="8:11">
      <c r="H2864" s="57"/>
      <c r="I2864" s="56" t="e">
        <f t="shared" si="140"/>
        <v>#REF!</v>
      </c>
      <c r="J2864" s="56" t="e">
        <f>#REF!</f>
        <v>#REF!</v>
      </c>
      <c r="K2864" s="53" t="e">
        <f>IF(OR(#REF!="管理者",#REF!="サービス管理責任者"),0,#REF!)</f>
        <v>#REF!</v>
      </c>
    </row>
    <row r="2865" spans="8:11">
      <c r="H2865" s="57"/>
      <c r="I2865" s="56" t="e">
        <f t="shared" si="140"/>
        <v>#REF!</v>
      </c>
      <c r="J2865" s="56" t="e">
        <f>#REF!</f>
        <v>#REF!</v>
      </c>
      <c r="K2865" s="53" t="e">
        <f>IF(OR(#REF!="管理者",#REF!="サービス管理責任者"),0,#REF!)</f>
        <v>#REF!</v>
      </c>
    </row>
    <row r="2866" spans="8:11">
      <c r="H2866" s="57"/>
      <c r="I2866" s="56" t="e">
        <f t="shared" si="140"/>
        <v>#REF!</v>
      </c>
      <c r="J2866" s="56" t="e">
        <f>#REF!</f>
        <v>#REF!</v>
      </c>
      <c r="K2866" s="53" t="e">
        <f>IF(OR(#REF!="管理者",#REF!="サービス管理責任者"),0,#REF!)</f>
        <v>#REF!</v>
      </c>
    </row>
    <row r="2867" spans="8:11">
      <c r="H2867" s="57"/>
      <c r="I2867" s="56" t="e">
        <f t="shared" si="140"/>
        <v>#REF!</v>
      </c>
      <c r="J2867" s="56" t="e">
        <f>#REF!</f>
        <v>#REF!</v>
      </c>
      <c r="K2867" s="53" t="e">
        <f>IF(OR(#REF!="管理者",#REF!="サービス管理責任者"),0,#REF!)</f>
        <v>#REF!</v>
      </c>
    </row>
    <row r="2868" spans="8:11">
      <c r="H2868" s="57"/>
      <c r="I2868" s="56" t="e">
        <f t="shared" si="140"/>
        <v>#REF!</v>
      </c>
      <c r="J2868" s="56" t="e">
        <f>#REF!</f>
        <v>#REF!</v>
      </c>
      <c r="K2868" s="53" t="e">
        <f>IF(OR(#REF!="管理者",#REF!="サービス管理責任者"),0,#REF!)</f>
        <v>#REF!</v>
      </c>
    </row>
    <row r="2869" spans="8:11">
      <c r="H2869" s="57"/>
      <c r="I2869" s="56" t="e">
        <f t="shared" si="140"/>
        <v>#REF!</v>
      </c>
      <c r="J2869" s="56" t="e">
        <f>#REF!</f>
        <v>#REF!</v>
      </c>
      <c r="K2869" s="53" t="e">
        <f>IF(OR(#REF!="管理者",#REF!="サービス管理責任者"),0,#REF!)</f>
        <v>#REF!</v>
      </c>
    </row>
    <row r="2870" spans="8:11">
      <c r="H2870" s="57"/>
      <c r="I2870" s="56" t="e">
        <f t="shared" si="140"/>
        <v>#REF!</v>
      </c>
      <c r="J2870" s="56" t="e">
        <f>#REF!</f>
        <v>#REF!</v>
      </c>
      <c r="K2870" s="53" t="e">
        <f>IF(OR(#REF!="管理者",#REF!="サービス管理責任者"),0,#REF!)</f>
        <v>#REF!</v>
      </c>
    </row>
    <row r="2871" spans="8:11">
      <c r="H2871" s="57"/>
      <c r="I2871" s="56" t="e">
        <f t="shared" si="140"/>
        <v>#REF!</v>
      </c>
      <c r="J2871" s="56" t="e">
        <f>#REF!</f>
        <v>#REF!</v>
      </c>
      <c r="K2871" s="53" t="e">
        <f>IF(OR(#REF!="管理者",#REF!="サービス管理責任者"),0,#REF!)</f>
        <v>#REF!</v>
      </c>
    </row>
    <row r="2872" spans="8:11">
      <c r="H2872" s="57"/>
      <c r="I2872" s="56" t="e">
        <f t="shared" si="140"/>
        <v>#REF!</v>
      </c>
      <c r="J2872" s="56" t="e">
        <f>#REF!</f>
        <v>#REF!</v>
      </c>
      <c r="K2872" s="53" t="e">
        <f>IF(OR(#REF!="管理者",#REF!="サービス管理責任者"),0,#REF!)</f>
        <v>#REF!</v>
      </c>
    </row>
    <row r="2873" spans="8:11">
      <c r="H2873" s="57"/>
      <c r="I2873" s="56" t="e">
        <f t="shared" si="140"/>
        <v>#REF!</v>
      </c>
      <c r="J2873" s="56" t="e">
        <f>#REF!</f>
        <v>#REF!</v>
      </c>
      <c r="K2873" s="53" t="e">
        <f>IF(OR(#REF!="管理者",#REF!="サービス管理責任者"),0,#REF!)</f>
        <v>#REF!</v>
      </c>
    </row>
    <row r="2874" spans="8:11">
      <c r="H2874" s="57"/>
      <c r="I2874" s="56" t="e">
        <f t="shared" si="140"/>
        <v>#REF!</v>
      </c>
      <c r="J2874" s="56" t="e">
        <f>#REF!</f>
        <v>#REF!</v>
      </c>
      <c r="K2874" s="53" t="e">
        <f>IF(OR(#REF!="管理者",#REF!="サービス管理責任者"),0,#REF!)</f>
        <v>#REF!</v>
      </c>
    </row>
    <row r="2875" spans="8:11">
      <c r="H2875" s="57"/>
      <c r="I2875" s="56" t="e">
        <f t="shared" si="140"/>
        <v>#REF!</v>
      </c>
      <c r="J2875" s="56" t="e">
        <f>#REF!</f>
        <v>#REF!</v>
      </c>
      <c r="K2875" s="53" t="e">
        <f>IF(OR(#REF!="管理者",#REF!="サービス管理責任者"),0,#REF!)</f>
        <v>#REF!</v>
      </c>
    </row>
    <row r="2876" spans="8:11">
      <c r="H2876" s="57"/>
      <c r="I2876" s="56" t="e">
        <f t="shared" si="140"/>
        <v>#REF!</v>
      </c>
      <c r="J2876" s="56" t="e">
        <f>#REF!</f>
        <v>#REF!</v>
      </c>
      <c r="K2876" s="53" t="e">
        <f>IF(OR(#REF!="管理者",#REF!="サービス管理責任者"),0,#REF!)</f>
        <v>#REF!</v>
      </c>
    </row>
    <row r="2877" spans="8:11">
      <c r="H2877" s="57"/>
      <c r="I2877" s="56" t="e">
        <f t="shared" si="140"/>
        <v>#REF!</v>
      </c>
      <c r="J2877" s="56" t="e">
        <f>#REF!</f>
        <v>#REF!</v>
      </c>
      <c r="K2877" s="53" t="e">
        <f>IF(OR(#REF!="管理者",#REF!="サービス管理責任者"),0,#REF!)</f>
        <v>#REF!</v>
      </c>
    </row>
    <row r="2878" spans="8:11">
      <c r="H2878" s="57"/>
      <c r="I2878" s="56" t="e">
        <f t="shared" si="140"/>
        <v>#REF!</v>
      </c>
      <c r="J2878" s="56" t="e">
        <f>#REF!</f>
        <v>#REF!</v>
      </c>
      <c r="K2878" s="53" t="e">
        <f>IF(OR(#REF!="管理者",#REF!="サービス管理責任者"),0,#REF!)</f>
        <v>#REF!</v>
      </c>
    </row>
    <row r="2879" spans="8:11">
      <c r="H2879" s="57"/>
      <c r="I2879" s="56" t="e">
        <f t="shared" si="140"/>
        <v>#REF!</v>
      </c>
      <c r="J2879" s="56" t="e">
        <f>#REF!</f>
        <v>#REF!</v>
      </c>
      <c r="K2879" s="53" t="e">
        <f>IF(OR(#REF!="管理者",#REF!="サービス管理責任者"),0,#REF!)</f>
        <v>#REF!</v>
      </c>
    </row>
    <row r="2880" spans="8:11">
      <c r="H2880" s="57"/>
      <c r="I2880" s="56" t="e">
        <f t="shared" si="140"/>
        <v>#REF!</v>
      </c>
      <c r="J2880" s="56" t="e">
        <f>#REF!</f>
        <v>#REF!</v>
      </c>
      <c r="K2880" s="53" t="e">
        <f>IF(OR(#REF!="管理者",#REF!="サービス管理責任者"),0,#REF!)</f>
        <v>#REF!</v>
      </c>
    </row>
    <row r="2881" spans="8:11">
      <c r="H2881" s="57"/>
      <c r="I2881" s="56" t="e">
        <f t="shared" si="140"/>
        <v>#REF!</v>
      </c>
      <c r="J2881" s="56" t="e">
        <f>#REF!</f>
        <v>#REF!</v>
      </c>
      <c r="K2881" s="53" t="e">
        <f>IF(OR(#REF!="管理者",#REF!="サービス管理責任者"),0,#REF!)</f>
        <v>#REF!</v>
      </c>
    </row>
    <row r="2882" spans="8:11">
      <c r="H2882" s="57"/>
      <c r="I2882" s="56" t="e">
        <f t="shared" si="140"/>
        <v>#REF!</v>
      </c>
      <c r="J2882" s="56" t="e">
        <f>#REF!</f>
        <v>#REF!</v>
      </c>
      <c r="K2882" s="53" t="e">
        <f>IF(OR(#REF!="管理者",#REF!="サービス管理責任者"),0,#REF!)</f>
        <v>#REF!</v>
      </c>
    </row>
    <row r="2883" spans="8:11">
      <c r="H2883" s="57"/>
      <c r="I2883" s="56" t="e">
        <f t="shared" si="140"/>
        <v>#REF!</v>
      </c>
      <c r="J2883" s="56" t="e">
        <f>#REF!</f>
        <v>#REF!</v>
      </c>
      <c r="K2883" s="53" t="e">
        <f>IF(OR(#REF!="管理者",#REF!="サービス管理責任者"),0,#REF!)</f>
        <v>#REF!</v>
      </c>
    </row>
    <row r="2884" spans="8:11">
      <c r="H2884" s="57"/>
      <c r="I2884" s="56" t="e">
        <f t="shared" si="140"/>
        <v>#REF!</v>
      </c>
      <c r="J2884" s="56" t="e">
        <f>#REF!</f>
        <v>#REF!</v>
      </c>
      <c r="K2884" s="53" t="e">
        <f>IF(OR(#REF!="管理者",#REF!="サービス管理責任者"),0,#REF!)</f>
        <v>#REF!</v>
      </c>
    </row>
    <row r="2885" spans="8:11">
      <c r="H2885" s="57"/>
      <c r="I2885" s="56" t="e">
        <f t="shared" ref="I2885:I2948" si="141">IF(J2885=0,I2884,I2884+1)</f>
        <v>#REF!</v>
      </c>
      <c r="J2885" s="56" t="e">
        <f>#REF!</f>
        <v>#REF!</v>
      </c>
      <c r="K2885" s="53" t="e">
        <f>IF(OR(#REF!="管理者",#REF!="サービス管理責任者"),0,#REF!)</f>
        <v>#REF!</v>
      </c>
    </row>
    <row r="2886" spans="8:11">
      <c r="H2886" s="57"/>
      <c r="I2886" s="56" t="e">
        <f t="shared" si="141"/>
        <v>#REF!</v>
      </c>
      <c r="J2886" s="56" t="e">
        <f>#REF!</f>
        <v>#REF!</v>
      </c>
      <c r="K2886" s="53" t="e">
        <f>IF(OR(#REF!="管理者",#REF!="サービス管理責任者"),0,#REF!)</f>
        <v>#REF!</v>
      </c>
    </row>
    <row r="2887" spans="8:11">
      <c r="H2887" s="57"/>
      <c r="I2887" s="56" t="e">
        <f t="shared" si="141"/>
        <v>#REF!</v>
      </c>
      <c r="J2887" s="56" t="e">
        <f>#REF!</f>
        <v>#REF!</v>
      </c>
      <c r="K2887" s="53" t="e">
        <f>IF(OR(#REF!="管理者",#REF!="サービス管理責任者"),0,#REF!)</f>
        <v>#REF!</v>
      </c>
    </row>
    <row r="2888" spans="8:11">
      <c r="H2888" s="57"/>
      <c r="I2888" s="56" t="e">
        <f t="shared" si="141"/>
        <v>#REF!</v>
      </c>
      <c r="J2888" s="56" t="e">
        <f>#REF!</f>
        <v>#REF!</v>
      </c>
      <c r="K2888" s="53" t="e">
        <f>IF(OR(#REF!="管理者",#REF!="サービス管理責任者"),0,#REF!)</f>
        <v>#REF!</v>
      </c>
    </row>
    <row r="2889" spans="8:11">
      <c r="H2889" s="57"/>
      <c r="I2889" s="56" t="e">
        <f t="shared" si="141"/>
        <v>#REF!</v>
      </c>
      <c r="J2889" s="56" t="e">
        <f>#REF!</f>
        <v>#REF!</v>
      </c>
      <c r="K2889" s="53" t="e">
        <f>IF(OR(#REF!="管理者",#REF!="サービス管理責任者"),0,#REF!)</f>
        <v>#REF!</v>
      </c>
    </row>
    <row r="2890" spans="8:11">
      <c r="H2890" s="57"/>
      <c r="I2890" s="56" t="e">
        <f t="shared" si="141"/>
        <v>#REF!</v>
      </c>
      <c r="J2890" s="56" t="e">
        <f>#REF!</f>
        <v>#REF!</v>
      </c>
      <c r="K2890" s="53" t="e">
        <f>IF(OR(#REF!="管理者",#REF!="サービス管理責任者"),0,#REF!)</f>
        <v>#REF!</v>
      </c>
    </row>
    <row r="2891" spans="8:11">
      <c r="H2891" s="57"/>
      <c r="I2891" s="56" t="e">
        <f t="shared" si="141"/>
        <v>#REF!</v>
      </c>
      <c r="J2891" s="56" t="e">
        <f>#REF!</f>
        <v>#REF!</v>
      </c>
      <c r="K2891" s="53" t="e">
        <f>IF(OR(#REF!="管理者",#REF!="サービス管理責任者"),0,#REF!)</f>
        <v>#REF!</v>
      </c>
    </row>
    <row r="2892" spans="8:11">
      <c r="H2892" s="57"/>
      <c r="I2892" s="56" t="e">
        <f t="shared" si="141"/>
        <v>#REF!</v>
      </c>
      <c r="J2892" s="56" t="e">
        <f>#REF!</f>
        <v>#REF!</v>
      </c>
      <c r="K2892" s="53" t="e">
        <f>IF(OR(#REF!="管理者",#REF!="サービス管理責任者"),0,#REF!)</f>
        <v>#REF!</v>
      </c>
    </row>
    <row r="2893" spans="8:11">
      <c r="H2893" s="57"/>
      <c r="I2893" s="56" t="e">
        <f t="shared" si="141"/>
        <v>#REF!</v>
      </c>
      <c r="J2893" s="56" t="e">
        <f>#REF!</f>
        <v>#REF!</v>
      </c>
      <c r="K2893" s="53" t="e">
        <f>IF(OR(#REF!="管理者",#REF!="サービス管理責任者"),0,#REF!)</f>
        <v>#REF!</v>
      </c>
    </row>
    <row r="2894" spans="8:11">
      <c r="H2894" s="57"/>
      <c r="I2894" s="56" t="e">
        <f t="shared" si="141"/>
        <v>#REF!</v>
      </c>
      <c r="J2894" s="56" t="e">
        <f>#REF!</f>
        <v>#REF!</v>
      </c>
      <c r="K2894" s="53" t="e">
        <f>IF(OR(#REF!="管理者",#REF!="サービス管理責任者"),0,#REF!)</f>
        <v>#REF!</v>
      </c>
    </row>
    <row r="2895" spans="8:11">
      <c r="H2895" s="57"/>
      <c r="I2895" s="56" t="e">
        <f t="shared" si="141"/>
        <v>#REF!</v>
      </c>
      <c r="J2895" s="56" t="e">
        <f>#REF!</f>
        <v>#REF!</v>
      </c>
      <c r="K2895" s="53" t="e">
        <f>IF(OR(#REF!="管理者",#REF!="サービス管理責任者"),0,#REF!)</f>
        <v>#REF!</v>
      </c>
    </row>
    <row r="2896" spans="8:11">
      <c r="H2896" s="57"/>
      <c r="I2896" s="56" t="e">
        <f t="shared" si="141"/>
        <v>#REF!</v>
      </c>
      <c r="J2896" s="56" t="e">
        <f>#REF!</f>
        <v>#REF!</v>
      </c>
      <c r="K2896" s="53" t="e">
        <f>IF(OR(#REF!="管理者",#REF!="サービス管理責任者"),0,#REF!)</f>
        <v>#REF!</v>
      </c>
    </row>
    <row r="2897" spans="8:11">
      <c r="H2897" s="57"/>
      <c r="I2897" s="56" t="e">
        <f t="shared" si="141"/>
        <v>#REF!</v>
      </c>
      <c r="J2897" s="56" t="e">
        <f>#REF!</f>
        <v>#REF!</v>
      </c>
      <c r="K2897" s="53" t="e">
        <f>IF(OR(#REF!="管理者",#REF!="サービス管理責任者"),0,#REF!)</f>
        <v>#REF!</v>
      </c>
    </row>
    <row r="2898" spans="8:11">
      <c r="H2898" s="57"/>
      <c r="I2898" s="56" t="e">
        <f t="shared" si="141"/>
        <v>#REF!</v>
      </c>
      <c r="J2898" s="56" t="e">
        <f>#REF!</f>
        <v>#REF!</v>
      </c>
      <c r="K2898" s="53" t="e">
        <f>IF(OR(#REF!="管理者",#REF!="サービス管理責任者"),0,#REF!)</f>
        <v>#REF!</v>
      </c>
    </row>
    <row r="2899" spans="8:11">
      <c r="H2899" s="57"/>
      <c r="I2899" s="56" t="e">
        <f t="shared" si="141"/>
        <v>#REF!</v>
      </c>
      <c r="J2899" s="56" t="e">
        <f>#REF!</f>
        <v>#REF!</v>
      </c>
      <c r="K2899" s="53" t="e">
        <f>IF(OR(#REF!="管理者",#REF!="サービス管理責任者"),0,#REF!)</f>
        <v>#REF!</v>
      </c>
    </row>
    <row r="2900" spans="8:11">
      <c r="H2900" s="57"/>
      <c r="I2900" s="56" t="e">
        <f t="shared" si="141"/>
        <v>#REF!</v>
      </c>
      <c r="J2900" s="56" t="e">
        <f>#REF!</f>
        <v>#REF!</v>
      </c>
      <c r="K2900" s="53" t="e">
        <f>IF(OR(#REF!="管理者",#REF!="サービス管理責任者"),0,#REF!)</f>
        <v>#REF!</v>
      </c>
    </row>
    <row r="2901" spans="8:11">
      <c r="H2901" s="57"/>
      <c r="I2901" s="56" t="e">
        <f t="shared" si="141"/>
        <v>#REF!</v>
      </c>
      <c r="J2901" s="56" t="e">
        <f>#REF!</f>
        <v>#REF!</v>
      </c>
      <c r="K2901" s="53" t="e">
        <f>IF(OR(#REF!="管理者",#REF!="サービス管理責任者"),0,#REF!)</f>
        <v>#REF!</v>
      </c>
    </row>
    <row r="2902" spans="8:11">
      <c r="H2902" s="57"/>
      <c r="I2902" s="56" t="e">
        <f t="shared" si="141"/>
        <v>#REF!</v>
      </c>
      <c r="J2902" s="56" t="e">
        <f>#REF!</f>
        <v>#REF!</v>
      </c>
      <c r="K2902" s="53" t="e">
        <f>IF(OR(#REF!="管理者",#REF!="サービス管理責任者"),0,#REF!)</f>
        <v>#REF!</v>
      </c>
    </row>
    <row r="2903" spans="8:11">
      <c r="H2903" s="57"/>
      <c r="I2903" s="56" t="e">
        <f t="shared" si="141"/>
        <v>#REF!</v>
      </c>
      <c r="J2903" s="56" t="e">
        <f>#REF!</f>
        <v>#REF!</v>
      </c>
      <c r="K2903" s="53" t="e">
        <f>IF(OR(#REF!="管理者",#REF!="サービス管理責任者"),0,#REF!)</f>
        <v>#REF!</v>
      </c>
    </row>
    <row r="2904" spans="8:11">
      <c r="H2904" s="57"/>
      <c r="I2904" s="56" t="e">
        <f t="shared" si="141"/>
        <v>#REF!</v>
      </c>
      <c r="J2904" s="56" t="e">
        <f>#REF!</f>
        <v>#REF!</v>
      </c>
      <c r="K2904" s="53" t="e">
        <f>IF(OR(#REF!="管理者",#REF!="サービス管理責任者"),0,#REF!)</f>
        <v>#REF!</v>
      </c>
    </row>
    <row r="2905" spans="8:11">
      <c r="H2905" s="57"/>
      <c r="I2905" s="56" t="e">
        <f t="shared" si="141"/>
        <v>#REF!</v>
      </c>
      <c r="J2905" s="56" t="e">
        <f>#REF!</f>
        <v>#REF!</v>
      </c>
      <c r="K2905" s="53" t="e">
        <f>IF(OR(#REF!="管理者",#REF!="サービス管理責任者"),0,#REF!)</f>
        <v>#REF!</v>
      </c>
    </row>
    <row r="2906" spans="8:11">
      <c r="H2906" s="57"/>
      <c r="I2906" s="56" t="e">
        <f t="shared" si="141"/>
        <v>#REF!</v>
      </c>
      <c r="J2906" s="56" t="e">
        <f>#REF!</f>
        <v>#REF!</v>
      </c>
      <c r="K2906" s="53" t="e">
        <f>IF(OR(#REF!="管理者",#REF!="サービス管理責任者"),0,#REF!)</f>
        <v>#REF!</v>
      </c>
    </row>
    <row r="2907" spans="8:11">
      <c r="H2907" s="57"/>
      <c r="I2907" s="56" t="e">
        <f t="shared" si="141"/>
        <v>#REF!</v>
      </c>
      <c r="J2907" s="56" t="e">
        <f>#REF!</f>
        <v>#REF!</v>
      </c>
      <c r="K2907" s="53" t="e">
        <f>IF(OR(#REF!="管理者",#REF!="サービス管理責任者"),0,#REF!)</f>
        <v>#REF!</v>
      </c>
    </row>
    <row r="2908" spans="8:11">
      <c r="H2908" s="57"/>
      <c r="I2908" s="56" t="e">
        <f t="shared" si="141"/>
        <v>#REF!</v>
      </c>
      <c r="J2908" s="56" t="e">
        <f>#REF!</f>
        <v>#REF!</v>
      </c>
      <c r="K2908" s="53" t="e">
        <f>IF(OR(#REF!="管理者",#REF!="サービス管理責任者"),0,#REF!)</f>
        <v>#REF!</v>
      </c>
    </row>
    <row r="2909" spans="8:11">
      <c r="H2909" s="57"/>
      <c r="I2909" s="56" t="e">
        <f t="shared" si="141"/>
        <v>#REF!</v>
      </c>
      <c r="J2909" s="56" t="e">
        <f>#REF!</f>
        <v>#REF!</v>
      </c>
      <c r="K2909" s="53" t="e">
        <f>IF(OR(#REF!="管理者",#REF!="サービス管理責任者"),0,#REF!)</f>
        <v>#REF!</v>
      </c>
    </row>
    <row r="2910" spans="8:11">
      <c r="H2910" s="57"/>
      <c r="I2910" s="56" t="e">
        <f t="shared" si="141"/>
        <v>#REF!</v>
      </c>
      <c r="J2910" s="56" t="e">
        <f>#REF!</f>
        <v>#REF!</v>
      </c>
      <c r="K2910" s="53" t="e">
        <f>IF(OR(#REF!="管理者",#REF!="サービス管理責任者"),0,#REF!)</f>
        <v>#REF!</v>
      </c>
    </row>
    <row r="2911" spans="8:11">
      <c r="H2911" s="57"/>
      <c r="I2911" s="56" t="e">
        <f t="shared" si="141"/>
        <v>#REF!</v>
      </c>
      <c r="J2911" s="56" t="e">
        <f>#REF!</f>
        <v>#REF!</v>
      </c>
      <c r="K2911" s="53" t="e">
        <f>IF(OR(#REF!="管理者",#REF!="サービス管理責任者"),0,#REF!)</f>
        <v>#REF!</v>
      </c>
    </row>
    <row r="2912" spans="8:11">
      <c r="H2912" s="57"/>
      <c r="I2912" s="56" t="e">
        <f t="shared" si="141"/>
        <v>#REF!</v>
      </c>
      <c r="J2912" s="56" t="e">
        <f>#REF!</f>
        <v>#REF!</v>
      </c>
      <c r="K2912" s="53" t="e">
        <f>IF(OR(#REF!="管理者",#REF!="サービス管理責任者"),0,#REF!)</f>
        <v>#REF!</v>
      </c>
    </row>
    <row r="2913" spans="8:11">
      <c r="H2913" s="57"/>
      <c r="I2913" s="56" t="e">
        <f t="shared" si="141"/>
        <v>#REF!</v>
      </c>
      <c r="J2913" s="56" t="e">
        <f>#REF!</f>
        <v>#REF!</v>
      </c>
      <c r="K2913" s="53" t="e">
        <f>IF(OR(#REF!="管理者",#REF!="サービス管理責任者"),0,#REF!)</f>
        <v>#REF!</v>
      </c>
    </row>
    <row r="2914" spans="8:11">
      <c r="H2914" s="57"/>
      <c r="I2914" s="56" t="e">
        <f t="shared" si="141"/>
        <v>#REF!</v>
      </c>
      <c r="J2914" s="56" t="e">
        <f>#REF!</f>
        <v>#REF!</v>
      </c>
      <c r="K2914" s="53" t="e">
        <f>IF(OR(#REF!="管理者",#REF!="サービス管理責任者"),0,#REF!)</f>
        <v>#REF!</v>
      </c>
    </row>
    <row r="2915" spans="8:11">
      <c r="H2915" s="57"/>
      <c r="I2915" s="56" t="e">
        <f t="shared" si="141"/>
        <v>#REF!</v>
      </c>
      <c r="J2915" s="56" t="e">
        <f>#REF!</f>
        <v>#REF!</v>
      </c>
      <c r="K2915" s="53" t="e">
        <f>IF(OR(#REF!="管理者",#REF!="サービス管理責任者"),0,#REF!)</f>
        <v>#REF!</v>
      </c>
    </row>
    <row r="2916" spans="8:11">
      <c r="H2916" s="57"/>
      <c r="I2916" s="56" t="e">
        <f t="shared" si="141"/>
        <v>#REF!</v>
      </c>
      <c r="J2916" s="56" t="e">
        <f>#REF!</f>
        <v>#REF!</v>
      </c>
      <c r="K2916" s="53" t="e">
        <f>IF(OR(#REF!="管理者",#REF!="サービス管理責任者"),0,#REF!)</f>
        <v>#REF!</v>
      </c>
    </row>
    <row r="2917" spans="8:11">
      <c r="H2917" s="57"/>
      <c r="I2917" s="56" t="e">
        <f t="shared" si="141"/>
        <v>#REF!</v>
      </c>
      <c r="J2917" s="56" t="e">
        <f>#REF!</f>
        <v>#REF!</v>
      </c>
      <c r="K2917" s="53" t="e">
        <f>IF(OR(#REF!="管理者",#REF!="サービス管理責任者"),0,#REF!)</f>
        <v>#REF!</v>
      </c>
    </row>
    <row r="2918" spans="8:11">
      <c r="H2918" s="57"/>
      <c r="I2918" s="56" t="e">
        <f t="shared" si="141"/>
        <v>#REF!</v>
      </c>
      <c r="J2918" s="56" t="e">
        <f>#REF!</f>
        <v>#REF!</v>
      </c>
      <c r="K2918" s="53" t="e">
        <f>IF(OR(#REF!="管理者",#REF!="サービス管理責任者"),0,#REF!)</f>
        <v>#REF!</v>
      </c>
    </row>
    <row r="2919" spans="8:11">
      <c r="H2919" s="57"/>
      <c r="I2919" s="56" t="e">
        <f t="shared" si="141"/>
        <v>#REF!</v>
      </c>
      <c r="J2919" s="56" t="e">
        <f>#REF!</f>
        <v>#REF!</v>
      </c>
      <c r="K2919" s="53" t="e">
        <f>IF(OR(#REF!="管理者",#REF!="サービス管理責任者"),0,#REF!)</f>
        <v>#REF!</v>
      </c>
    </row>
    <row r="2920" spans="8:11">
      <c r="H2920" s="57"/>
      <c r="I2920" s="56" t="e">
        <f t="shared" si="141"/>
        <v>#REF!</v>
      </c>
      <c r="J2920" s="56" t="e">
        <f>#REF!</f>
        <v>#REF!</v>
      </c>
      <c r="K2920" s="53" t="e">
        <f>IF(OR(#REF!="管理者",#REF!="サービス管理責任者"),0,#REF!)</f>
        <v>#REF!</v>
      </c>
    </row>
    <row r="2921" spans="8:11">
      <c r="H2921" s="57"/>
      <c r="I2921" s="56" t="e">
        <f t="shared" si="141"/>
        <v>#REF!</v>
      </c>
      <c r="J2921" s="56" t="e">
        <f>#REF!</f>
        <v>#REF!</v>
      </c>
      <c r="K2921" s="53" t="e">
        <f>IF(OR(#REF!="管理者",#REF!="サービス管理責任者"),0,#REF!)</f>
        <v>#REF!</v>
      </c>
    </row>
    <row r="2922" spans="8:11">
      <c r="H2922" s="57"/>
      <c r="I2922" s="56" t="e">
        <f t="shared" si="141"/>
        <v>#REF!</v>
      </c>
      <c r="J2922" s="56" t="e">
        <f>#REF!</f>
        <v>#REF!</v>
      </c>
      <c r="K2922" s="53" t="e">
        <f>IF(OR(#REF!="管理者",#REF!="サービス管理責任者"),0,#REF!)</f>
        <v>#REF!</v>
      </c>
    </row>
    <row r="2923" spans="8:11">
      <c r="H2923" s="57"/>
      <c r="I2923" s="56" t="e">
        <f t="shared" si="141"/>
        <v>#REF!</v>
      </c>
      <c r="J2923" s="56" t="e">
        <f>#REF!</f>
        <v>#REF!</v>
      </c>
      <c r="K2923" s="53" t="e">
        <f>IF(OR(#REF!="管理者",#REF!="サービス管理責任者"),0,#REF!)</f>
        <v>#REF!</v>
      </c>
    </row>
    <row r="2924" spans="8:11">
      <c r="H2924" s="57"/>
      <c r="I2924" s="56" t="e">
        <f t="shared" si="141"/>
        <v>#REF!</v>
      </c>
      <c r="J2924" s="56" t="e">
        <f>#REF!</f>
        <v>#REF!</v>
      </c>
      <c r="K2924" s="53" t="e">
        <f>IF(OR(#REF!="管理者",#REF!="サービス管理責任者"),0,#REF!)</f>
        <v>#REF!</v>
      </c>
    </row>
    <row r="2925" spans="8:11">
      <c r="H2925" s="57"/>
      <c r="I2925" s="56" t="e">
        <f t="shared" si="141"/>
        <v>#REF!</v>
      </c>
      <c r="J2925" s="56" t="e">
        <f>#REF!</f>
        <v>#REF!</v>
      </c>
      <c r="K2925" s="53" t="e">
        <f>IF(OR(#REF!="管理者",#REF!="サービス管理責任者"),0,#REF!)</f>
        <v>#REF!</v>
      </c>
    </row>
    <row r="2926" spans="8:11">
      <c r="H2926" s="57"/>
      <c r="I2926" s="56" t="e">
        <f t="shared" si="141"/>
        <v>#REF!</v>
      </c>
      <c r="J2926" s="56" t="e">
        <f>#REF!</f>
        <v>#REF!</v>
      </c>
      <c r="K2926" s="53" t="e">
        <f>IF(OR(#REF!="管理者",#REF!="サービス管理責任者"),0,#REF!)</f>
        <v>#REF!</v>
      </c>
    </row>
    <row r="2927" spans="8:11">
      <c r="H2927" s="57"/>
      <c r="I2927" s="56" t="e">
        <f t="shared" si="141"/>
        <v>#REF!</v>
      </c>
      <c r="J2927" s="56" t="e">
        <f>#REF!</f>
        <v>#REF!</v>
      </c>
      <c r="K2927" s="53" t="e">
        <f>IF(OR(#REF!="管理者",#REF!="サービス管理責任者"),0,#REF!)</f>
        <v>#REF!</v>
      </c>
    </row>
    <row r="2928" spans="8:11">
      <c r="H2928" s="57"/>
      <c r="I2928" s="56" t="e">
        <f t="shared" si="141"/>
        <v>#REF!</v>
      </c>
      <c r="J2928" s="56" t="e">
        <f>#REF!</f>
        <v>#REF!</v>
      </c>
      <c r="K2928" s="53" t="e">
        <f>IF(OR(#REF!="管理者",#REF!="サービス管理責任者"),0,#REF!)</f>
        <v>#REF!</v>
      </c>
    </row>
    <row r="2929" spans="8:11">
      <c r="H2929" s="57"/>
      <c r="I2929" s="56" t="e">
        <f t="shared" si="141"/>
        <v>#REF!</v>
      </c>
      <c r="J2929" s="56" t="e">
        <f>#REF!</f>
        <v>#REF!</v>
      </c>
      <c r="K2929" s="53" t="e">
        <f>IF(OR(#REF!="管理者",#REF!="サービス管理責任者"),0,#REF!)</f>
        <v>#REF!</v>
      </c>
    </row>
    <row r="2930" spans="8:11">
      <c r="H2930" s="57"/>
      <c r="I2930" s="56" t="e">
        <f t="shared" si="141"/>
        <v>#REF!</v>
      </c>
      <c r="J2930" s="56" t="e">
        <f>#REF!</f>
        <v>#REF!</v>
      </c>
      <c r="K2930" s="53" t="e">
        <f>IF(OR(#REF!="管理者",#REF!="サービス管理責任者"),0,#REF!)</f>
        <v>#REF!</v>
      </c>
    </row>
    <row r="2931" spans="8:11">
      <c r="H2931" s="57"/>
      <c r="I2931" s="56" t="e">
        <f t="shared" si="141"/>
        <v>#REF!</v>
      </c>
      <c r="J2931" s="56" t="e">
        <f>#REF!</f>
        <v>#REF!</v>
      </c>
      <c r="K2931" s="53" t="e">
        <f>IF(OR(#REF!="管理者",#REF!="サービス管理責任者"),0,#REF!)</f>
        <v>#REF!</v>
      </c>
    </row>
    <row r="2932" spans="8:11">
      <c r="H2932" s="57"/>
      <c r="I2932" s="56" t="e">
        <f t="shared" si="141"/>
        <v>#REF!</v>
      </c>
      <c r="J2932" s="56" t="e">
        <f>#REF!</f>
        <v>#REF!</v>
      </c>
      <c r="K2932" s="53" t="e">
        <f>IF(OR(#REF!="管理者",#REF!="サービス管理責任者"),0,#REF!)</f>
        <v>#REF!</v>
      </c>
    </row>
    <row r="2933" spans="8:11">
      <c r="H2933" s="57"/>
      <c r="I2933" s="56" t="e">
        <f t="shared" si="141"/>
        <v>#REF!</v>
      </c>
      <c r="J2933" s="56" t="e">
        <f>#REF!</f>
        <v>#REF!</v>
      </c>
      <c r="K2933" s="53" t="e">
        <f>IF(OR(#REF!="管理者",#REF!="サービス管理責任者"),0,#REF!)</f>
        <v>#REF!</v>
      </c>
    </row>
    <row r="2934" spans="8:11">
      <c r="H2934" s="57"/>
      <c r="I2934" s="56" t="e">
        <f t="shared" si="141"/>
        <v>#REF!</v>
      </c>
      <c r="J2934" s="56" t="e">
        <f>#REF!</f>
        <v>#REF!</v>
      </c>
      <c r="K2934" s="53" t="e">
        <f>IF(OR(#REF!="管理者",#REF!="サービス管理責任者"),0,#REF!)</f>
        <v>#REF!</v>
      </c>
    </row>
    <row r="2935" spans="8:11">
      <c r="H2935" s="57"/>
      <c r="I2935" s="56" t="e">
        <f t="shared" si="141"/>
        <v>#REF!</v>
      </c>
      <c r="J2935" s="56" t="e">
        <f>#REF!</f>
        <v>#REF!</v>
      </c>
      <c r="K2935" s="53" t="e">
        <f>IF(OR(#REF!="管理者",#REF!="サービス管理責任者"),0,#REF!)</f>
        <v>#REF!</v>
      </c>
    </row>
    <row r="2936" spans="8:11">
      <c r="H2936" s="57"/>
      <c r="I2936" s="56" t="e">
        <f t="shared" si="141"/>
        <v>#REF!</v>
      </c>
      <c r="J2936" s="56" t="e">
        <f>#REF!</f>
        <v>#REF!</v>
      </c>
      <c r="K2936" s="53" t="e">
        <f>IF(OR(#REF!="管理者",#REF!="サービス管理責任者"),0,#REF!)</f>
        <v>#REF!</v>
      </c>
    </row>
    <row r="2937" spans="8:11">
      <c r="H2937" s="57"/>
      <c r="I2937" s="56" t="e">
        <f t="shared" si="141"/>
        <v>#REF!</v>
      </c>
      <c r="J2937" s="56" t="e">
        <f>#REF!</f>
        <v>#REF!</v>
      </c>
      <c r="K2937" s="53" t="e">
        <f>IF(OR(#REF!="管理者",#REF!="サービス管理責任者"),0,#REF!)</f>
        <v>#REF!</v>
      </c>
    </row>
    <row r="2938" spans="8:11">
      <c r="H2938" s="57"/>
      <c r="I2938" s="56" t="e">
        <f t="shared" si="141"/>
        <v>#REF!</v>
      </c>
      <c r="J2938" s="56" t="e">
        <f>#REF!</f>
        <v>#REF!</v>
      </c>
      <c r="K2938" s="53" t="e">
        <f>IF(OR(#REF!="管理者",#REF!="サービス管理責任者"),0,#REF!)</f>
        <v>#REF!</v>
      </c>
    </row>
    <row r="2939" spans="8:11">
      <c r="H2939" s="57"/>
      <c r="I2939" s="56" t="e">
        <f t="shared" si="141"/>
        <v>#REF!</v>
      </c>
      <c r="J2939" s="56" t="e">
        <f>#REF!</f>
        <v>#REF!</v>
      </c>
      <c r="K2939" s="53" t="e">
        <f>IF(OR(#REF!="管理者",#REF!="サービス管理責任者"),0,#REF!)</f>
        <v>#REF!</v>
      </c>
    </row>
    <row r="2940" spans="8:11">
      <c r="H2940" s="57"/>
      <c r="I2940" s="56" t="e">
        <f t="shared" si="141"/>
        <v>#REF!</v>
      </c>
      <c r="J2940" s="56" t="e">
        <f>#REF!</f>
        <v>#REF!</v>
      </c>
      <c r="K2940" s="53" t="e">
        <f>IF(OR(#REF!="管理者",#REF!="サービス管理責任者"),0,#REF!)</f>
        <v>#REF!</v>
      </c>
    </row>
    <row r="2941" spans="8:11">
      <c r="H2941" s="57"/>
      <c r="I2941" s="56" t="e">
        <f t="shared" si="141"/>
        <v>#REF!</v>
      </c>
      <c r="J2941" s="56" t="e">
        <f>#REF!</f>
        <v>#REF!</v>
      </c>
      <c r="K2941" s="53" t="e">
        <f>IF(OR(#REF!="管理者",#REF!="サービス管理責任者"),0,#REF!)</f>
        <v>#REF!</v>
      </c>
    </row>
    <row r="2942" spans="8:11">
      <c r="H2942" s="57"/>
      <c r="I2942" s="56" t="e">
        <f t="shared" si="141"/>
        <v>#REF!</v>
      </c>
      <c r="J2942" s="56" t="e">
        <f>#REF!</f>
        <v>#REF!</v>
      </c>
      <c r="K2942" s="53" t="e">
        <f>IF(OR(#REF!="管理者",#REF!="サービス管理責任者"),0,#REF!)</f>
        <v>#REF!</v>
      </c>
    </row>
    <row r="2943" spans="8:11">
      <c r="H2943" s="57"/>
      <c r="I2943" s="56" t="e">
        <f t="shared" si="141"/>
        <v>#REF!</v>
      </c>
      <c r="J2943" s="56" t="e">
        <f>#REF!</f>
        <v>#REF!</v>
      </c>
      <c r="K2943" s="53" t="e">
        <f>IF(OR(#REF!="管理者",#REF!="サービス管理責任者"),0,#REF!)</f>
        <v>#REF!</v>
      </c>
    </row>
    <row r="2944" spans="8:11">
      <c r="H2944" s="57"/>
      <c r="I2944" s="56" t="e">
        <f t="shared" si="141"/>
        <v>#REF!</v>
      </c>
      <c r="J2944" s="56" t="e">
        <f>#REF!</f>
        <v>#REF!</v>
      </c>
      <c r="K2944" s="53" t="e">
        <f>IF(OR(#REF!="管理者",#REF!="サービス管理責任者"),0,#REF!)</f>
        <v>#REF!</v>
      </c>
    </row>
    <row r="2945" spans="8:11">
      <c r="H2945" s="57"/>
      <c r="I2945" s="56" t="e">
        <f t="shared" si="141"/>
        <v>#REF!</v>
      </c>
      <c r="J2945" s="56" t="e">
        <f>#REF!</f>
        <v>#REF!</v>
      </c>
      <c r="K2945" s="53" t="e">
        <f>IF(OR(#REF!="管理者",#REF!="サービス管理責任者"),0,#REF!)</f>
        <v>#REF!</v>
      </c>
    </row>
    <row r="2946" spans="8:11">
      <c r="H2946" s="57"/>
      <c r="I2946" s="56" t="e">
        <f t="shared" si="141"/>
        <v>#REF!</v>
      </c>
      <c r="J2946" s="56" t="e">
        <f>#REF!</f>
        <v>#REF!</v>
      </c>
      <c r="K2946" s="53" t="e">
        <f>IF(OR(#REF!="管理者",#REF!="サービス管理責任者"),0,#REF!)</f>
        <v>#REF!</v>
      </c>
    </row>
    <row r="2947" spans="8:11">
      <c r="H2947" s="57"/>
      <c r="I2947" s="56" t="e">
        <f t="shared" si="141"/>
        <v>#REF!</v>
      </c>
      <c r="J2947" s="56" t="e">
        <f>#REF!</f>
        <v>#REF!</v>
      </c>
      <c r="K2947" s="53" t="e">
        <f>IF(OR(#REF!="管理者",#REF!="サービス管理責任者"),0,#REF!)</f>
        <v>#REF!</v>
      </c>
    </row>
    <row r="2948" spans="8:11">
      <c r="H2948" s="57"/>
      <c r="I2948" s="56" t="e">
        <f t="shared" si="141"/>
        <v>#REF!</v>
      </c>
      <c r="J2948" s="56" t="e">
        <f>#REF!</f>
        <v>#REF!</v>
      </c>
      <c r="K2948" s="53" t="e">
        <f>IF(OR(#REF!="管理者",#REF!="サービス管理責任者"),0,#REF!)</f>
        <v>#REF!</v>
      </c>
    </row>
    <row r="2949" spans="8:11">
      <c r="H2949" s="57"/>
      <c r="I2949" s="56" t="e">
        <f t="shared" ref="I2949:I3004" si="142">IF(J2949=0,I2948,I2948+1)</f>
        <v>#REF!</v>
      </c>
      <c r="J2949" s="56" t="e">
        <f>#REF!</f>
        <v>#REF!</v>
      </c>
      <c r="K2949" s="53" t="e">
        <f>IF(OR(#REF!="管理者",#REF!="サービス管理責任者"),0,#REF!)</f>
        <v>#REF!</v>
      </c>
    </row>
    <row r="2950" spans="8:11">
      <c r="H2950" s="57"/>
      <c r="I2950" s="56" t="e">
        <f t="shared" si="142"/>
        <v>#REF!</v>
      </c>
      <c r="J2950" s="56" t="e">
        <f>#REF!</f>
        <v>#REF!</v>
      </c>
      <c r="K2950" s="53" t="e">
        <f>IF(OR(#REF!="管理者",#REF!="サービス管理責任者"),0,#REF!)</f>
        <v>#REF!</v>
      </c>
    </row>
    <row r="2951" spans="8:11">
      <c r="H2951" s="57"/>
      <c r="I2951" s="56" t="e">
        <f t="shared" si="142"/>
        <v>#REF!</v>
      </c>
      <c r="J2951" s="56" t="e">
        <f>#REF!</f>
        <v>#REF!</v>
      </c>
      <c r="K2951" s="53" t="e">
        <f>IF(OR(#REF!="管理者",#REF!="サービス管理責任者"),0,#REF!)</f>
        <v>#REF!</v>
      </c>
    </row>
    <row r="2952" spans="8:11">
      <c r="H2952" s="57"/>
      <c r="I2952" s="56" t="e">
        <f t="shared" si="142"/>
        <v>#REF!</v>
      </c>
      <c r="J2952" s="56" t="e">
        <f>#REF!</f>
        <v>#REF!</v>
      </c>
      <c r="K2952" s="53" t="e">
        <f>IF(OR(#REF!="管理者",#REF!="サービス管理責任者"),0,#REF!)</f>
        <v>#REF!</v>
      </c>
    </row>
    <row r="2953" spans="8:11">
      <c r="H2953" s="57"/>
      <c r="I2953" s="56" t="e">
        <f t="shared" si="142"/>
        <v>#REF!</v>
      </c>
      <c r="J2953" s="56" t="e">
        <f>#REF!</f>
        <v>#REF!</v>
      </c>
      <c r="K2953" s="53" t="e">
        <f>IF(OR(#REF!="管理者",#REF!="サービス管理責任者"),0,#REF!)</f>
        <v>#REF!</v>
      </c>
    </row>
    <row r="2954" spans="8:11">
      <c r="H2954" s="57"/>
      <c r="I2954" s="56" t="e">
        <f t="shared" si="142"/>
        <v>#REF!</v>
      </c>
      <c r="J2954" s="56" t="e">
        <f>#REF!</f>
        <v>#REF!</v>
      </c>
      <c r="K2954" s="53" t="e">
        <f>IF(OR(#REF!="管理者",#REF!="サービス管理責任者"),0,#REF!)</f>
        <v>#REF!</v>
      </c>
    </row>
    <row r="2955" spans="8:11">
      <c r="H2955" s="57"/>
      <c r="I2955" s="56" t="e">
        <f t="shared" si="142"/>
        <v>#REF!</v>
      </c>
      <c r="J2955" s="56" t="e">
        <f>#REF!</f>
        <v>#REF!</v>
      </c>
      <c r="K2955" s="53" t="e">
        <f>IF(OR(#REF!="管理者",#REF!="サービス管理責任者"),0,#REF!)</f>
        <v>#REF!</v>
      </c>
    </row>
    <row r="2956" spans="8:11">
      <c r="H2956" s="57"/>
      <c r="I2956" s="56" t="e">
        <f t="shared" si="142"/>
        <v>#REF!</v>
      </c>
      <c r="J2956" s="56" t="e">
        <f>#REF!</f>
        <v>#REF!</v>
      </c>
      <c r="K2956" s="53" t="e">
        <f>IF(OR(#REF!="管理者",#REF!="サービス管理責任者"),0,#REF!)</f>
        <v>#REF!</v>
      </c>
    </row>
    <row r="2957" spans="8:11">
      <c r="H2957" s="57"/>
      <c r="I2957" s="56" t="e">
        <f t="shared" si="142"/>
        <v>#REF!</v>
      </c>
      <c r="J2957" s="56" t="e">
        <f>#REF!</f>
        <v>#REF!</v>
      </c>
      <c r="K2957" s="53" t="e">
        <f>IF(OR(#REF!="管理者",#REF!="サービス管理責任者"),0,#REF!)</f>
        <v>#REF!</v>
      </c>
    </row>
    <row r="2958" spans="8:11">
      <c r="H2958" s="57"/>
      <c r="I2958" s="56" t="e">
        <f t="shared" si="142"/>
        <v>#REF!</v>
      </c>
      <c r="J2958" s="56" t="e">
        <f>#REF!</f>
        <v>#REF!</v>
      </c>
      <c r="K2958" s="53" t="e">
        <f>IF(OR(#REF!="管理者",#REF!="サービス管理責任者"),0,#REF!)</f>
        <v>#REF!</v>
      </c>
    </row>
    <row r="2959" spans="8:11">
      <c r="H2959" s="57"/>
      <c r="I2959" s="56" t="e">
        <f t="shared" si="142"/>
        <v>#REF!</v>
      </c>
      <c r="J2959" s="56" t="e">
        <f>#REF!</f>
        <v>#REF!</v>
      </c>
      <c r="K2959" s="53" t="e">
        <f>IF(OR(#REF!="管理者",#REF!="サービス管理責任者"),0,#REF!)</f>
        <v>#REF!</v>
      </c>
    </row>
    <row r="2960" spans="8:11">
      <c r="H2960" s="57"/>
      <c r="I2960" s="56" t="e">
        <f t="shared" si="142"/>
        <v>#REF!</v>
      </c>
      <c r="J2960" s="56" t="e">
        <f>#REF!</f>
        <v>#REF!</v>
      </c>
      <c r="K2960" s="53" t="e">
        <f>IF(OR(#REF!="管理者",#REF!="サービス管理責任者"),0,#REF!)</f>
        <v>#REF!</v>
      </c>
    </row>
    <row r="2961" spans="8:11">
      <c r="H2961" s="57"/>
      <c r="I2961" s="56" t="e">
        <f t="shared" si="142"/>
        <v>#REF!</v>
      </c>
      <c r="J2961" s="56" t="e">
        <f>#REF!</f>
        <v>#REF!</v>
      </c>
      <c r="K2961" s="53" t="e">
        <f>IF(OR(#REF!="管理者",#REF!="サービス管理責任者"),0,#REF!)</f>
        <v>#REF!</v>
      </c>
    </row>
    <row r="2962" spans="8:11">
      <c r="H2962" s="57"/>
      <c r="I2962" s="56" t="e">
        <f t="shared" si="142"/>
        <v>#REF!</v>
      </c>
      <c r="J2962" s="56" t="e">
        <f>#REF!</f>
        <v>#REF!</v>
      </c>
      <c r="K2962" s="53" t="e">
        <f>IF(OR(#REF!="管理者",#REF!="サービス管理責任者"),0,#REF!)</f>
        <v>#REF!</v>
      </c>
    </row>
    <row r="2963" spans="8:11">
      <c r="H2963" s="57"/>
      <c r="I2963" s="56" t="e">
        <f t="shared" si="142"/>
        <v>#REF!</v>
      </c>
      <c r="J2963" s="56" t="e">
        <f>#REF!</f>
        <v>#REF!</v>
      </c>
      <c r="K2963" s="53" t="e">
        <f>IF(OR(#REF!="管理者",#REF!="サービス管理責任者"),0,#REF!)</f>
        <v>#REF!</v>
      </c>
    </row>
    <row r="2964" spans="8:11">
      <c r="H2964" s="57"/>
      <c r="I2964" s="56" t="e">
        <f t="shared" si="142"/>
        <v>#REF!</v>
      </c>
      <c r="J2964" s="56" t="e">
        <f>#REF!</f>
        <v>#REF!</v>
      </c>
      <c r="K2964" s="53" t="e">
        <f>IF(OR(#REF!="管理者",#REF!="サービス管理責任者"),0,#REF!)</f>
        <v>#REF!</v>
      </c>
    </row>
    <row r="2965" spans="8:11">
      <c r="H2965" s="57"/>
      <c r="I2965" s="56" t="e">
        <f t="shared" si="142"/>
        <v>#REF!</v>
      </c>
      <c r="J2965" s="56" t="e">
        <f>#REF!</f>
        <v>#REF!</v>
      </c>
      <c r="K2965" s="53" t="e">
        <f>IF(OR(#REF!="管理者",#REF!="サービス管理責任者"),0,#REF!)</f>
        <v>#REF!</v>
      </c>
    </row>
    <row r="2966" spans="8:11">
      <c r="H2966" s="57"/>
      <c r="I2966" s="56" t="e">
        <f t="shared" si="142"/>
        <v>#REF!</v>
      </c>
      <c r="J2966" s="56" t="e">
        <f>#REF!</f>
        <v>#REF!</v>
      </c>
      <c r="K2966" s="53" t="e">
        <f>IF(OR(#REF!="管理者",#REF!="サービス管理責任者"),0,#REF!)</f>
        <v>#REF!</v>
      </c>
    </row>
    <row r="2967" spans="8:11">
      <c r="H2967" s="57"/>
      <c r="I2967" s="56" t="e">
        <f t="shared" si="142"/>
        <v>#REF!</v>
      </c>
      <c r="J2967" s="56" t="e">
        <f>#REF!</f>
        <v>#REF!</v>
      </c>
      <c r="K2967" s="53" t="e">
        <f>IF(OR(#REF!="管理者",#REF!="サービス管理責任者"),0,#REF!)</f>
        <v>#REF!</v>
      </c>
    </row>
    <row r="2968" spans="8:11">
      <c r="H2968" s="57"/>
      <c r="I2968" s="56" t="e">
        <f t="shared" si="142"/>
        <v>#REF!</v>
      </c>
      <c r="J2968" s="56" t="e">
        <f>#REF!</f>
        <v>#REF!</v>
      </c>
      <c r="K2968" s="53" t="e">
        <f>IF(OR(#REF!="管理者",#REF!="サービス管理責任者"),0,#REF!)</f>
        <v>#REF!</v>
      </c>
    </row>
    <row r="2969" spans="8:11">
      <c r="H2969" s="57"/>
      <c r="I2969" s="56" t="e">
        <f t="shared" si="142"/>
        <v>#REF!</v>
      </c>
      <c r="J2969" s="56" t="e">
        <f>#REF!</f>
        <v>#REF!</v>
      </c>
      <c r="K2969" s="53" t="e">
        <f>IF(OR(#REF!="管理者",#REF!="サービス管理責任者"),0,#REF!)</f>
        <v>#REF!</v>
      </c>
    </row>
    <row r="2970" spans="8:11">
      <c r="H2970" s="57"/>
      <c r="I2970" s="56" t="e">
        <f t="shared" si="142"/>
        <v>#REF!</v>
      </c>
      <c r="J2970" s="56" t="e">
        <f>#REF!</f>
        <v>#REF!</v>
      </c>
      <c r="K2970" s="53" t="e">
        <f>IF(OR(#REF!="管理者",#REF!="サービス管理責任者"),0,#REF!)</f>
        <v>#REF!</v>
      </c>
    </row>
    <row r="2971" spans="8:11">
      <c r="H2971" s="57"/>
      <c r="I2971" s="56" t="e">
        <f t="shared" si="142"/>
        <v>#REF!</v>
      </c>
      <c r="J2971" s="56" t="e">
        <f>#REF!</f>
        <v>#REF!</v>
      </c>
      <c r="K2971" s="53" t="e">
        <f>IF(OR(#REF!="管理者",#REF!="サービス管理責任者"),0,#REF!)</f>
        <v>#REF!</v>
      </c>
    </row>
    <row r="2972" spans="8:11">
      <c r="H2972" s="57"/>
      <c r="I2972" s="56" t="e">
        <f t="shared" si="142"/>
        <v>#REF!</v>
      </c>
      <c r="J2972" s="56" t="e">
        <f>#REF!</f>
        <v>#REF!</v>
      </c>
      <c r="K2972" s="53" t="e">
        <f>IF(OR(#REF!="管理者",#REF!="サービス管理責任者"),0,#REF!)</f>
        <v>#REF!</v>
      </c>
    </row>
    <row r="2973" spans="8:11">
      <c r="H2973" s="57"/>
      <c r="I2973" s="56" t="e">
        <f t="shared" si="142"/>
        <v>#REF!</v>
      </c>
      <c r="J2973" s="56" t="e">
        <f>#REF!</f>
        <v>#REF!</v>
      </c>
      <c r="K2973" s="53" t="e">
        <f>IF(OR(#REF!="管理者",#REF!="サービス管理責任者"),0,#REF!)</f>
        <v>#REF!</v>
      </c>
    </row>
    <row r="2974" spans="8:11">
      <c r="H2974" s="57"/>
      <c r="I2974" s="56" t="e">
        <f t="shared" si="142"/>
        <v>#REF!</v>
      </c>
      <c r="J2974" s="56" t="e">
        <f>#REF!</f>
        <v>#REF!</v>
      </c>
      <c r="K2974" s="53" t="e">
        <f>IF(OR(#REF!="管理者",#REF!="サービス管理責任者"),0,#REF!)</f>
        <v>#REF!</v>
      </c>
    </row>
    <row r="2975" spans="8:11">
      <c r="H2975" s="57"/>
      <c r="I2975" s="56" t="e">
        <f t="shared" si="142"/>
        <v>#REF!</v>
      </c>
      <c r="J2975" s="56" t="e">
        <f>#REF!</f>
        <v>#REF!</v>
      </c>
      <c r="K2975" s="53" t="e">
        <f>IF(OR(#REF!="管理者",#REF!="サービス管理責任者"),0,#REF!)</f>
        <v>#REF!</v>
      </c>
    </row>
    <row r="2976" spans="8:11">
      <c r="H2976" s="57"/>
      <c r="I2976" s="56" t="e">
        <f t="shared" si="142"/>
        <v>#REF!</v>
      </c>
      <c r="J2976" s="56" t="e">
        <f>#REF!</f>
        <v>#REF!</v>
      </c>
      <c r="K2976" s="53" t="e">
        <f>IF(OR(#REF!="管理者",#REF!="サービス管理責任者"),0,#REF!)</f>
        <v>#REF!</v>
      </c>
    </row>
    <row r="2977" spans="8:11">
      <c r="H2977" s="57"/>
      <c r="I2977" s="56" t="e">
        <f t="shared" si="142"/>
        <v>#REF!</v>
      </c>
      <c r="J2977" s="56" t="e">
        <f>#REF!</f>
        <v>#REF!</v>
      </c>
      <c r="K2977" s="53" t="e">
        <f>IF(OR(#REF!="管理者",#REF!="サービス管理責任者"),0,#REF!)</f>
        <v>#REF!</v>
      </c>
    </row>
    <row r="2978" spans="8:11">
      <c r="H2978" s="57"/>
      <c r="I2978" s="56" t="e">
        <f t="shared" si="142"/>
        <v>#REF!</v>
      </c>
      <c r="J2978" s="56" t="e">
        <f>#REF!</f>
        <v>#REF!</v>
      </c>
      <c r="K2978" s="53" t="e">
        <f>IF(OR(#REF!="管理者",#REF!="サービス管理責任者"),0,#REF!)</f>
        <v>#REF!</v>
      </c>
    </row>
    <row r="2979" spans="8:11">
      <c r="H2979" s="57"/>
      <c r="I2979" s="56" t="e">
        <f t="shared" si="142"/>
        <v>#REF!</v>
      </c>
      <c r="J2979" s="56" t="e">
        <f>#REF!</f>
        <v>#REF!</v>
      </c>
      <c r="K2979" s="53" t="e">
        <f>IF(OR(#REF!="管理者",#REF!="サービス管理責任者"),0,#REF!)</f>
        <v>#REF!</v>
      </c>
    </row>
    <row r="2980" spans="8:11">
      <c r="H2980" s="57"/>
      <c r="I2980" s="56" t="e">
        <f t="shared" si="142"/>
        <v>#REF!</v>
      </c>
      <c r="J2980" s="56" t="e">
        <f>#REF!</f>
        <v>#REF!</v>
      </c>
      <c r="K2980" s="53" t="e">
        <f>IF(OR(#REF!="管理者",#REF!="サービス管理責任者"),0,#REF!)</f>
        <v>#REF!</v>
      </c>
    </row>
    <row r="2981" spans="8:11">
      <c r="H2981" s="57"/>
      <c r="I2981" s="56" t="e">
        <f t="shared" si="142"/>
        <v>#REF!</v>
      </c>
      <c r="J2981" s="56" t="e">
        <f>#REF!</f>
        <v>#REF!</v>
      </c>
      <c r="K2981" s="53" t="e">
        <f>IF(OR(#REF!="管理者",#REF!="サービス管理責任者"),0,#REF!)</f>
        <v>#REF!</v>
      </c>
    </row>
    <row r="2982" spans="8:11">
      <c r="H2982" s="57"/>
      <c r="I2982" s="56" t="e">
        <f t="shared" si="142"/>
        <v>#REF!</v>
      </c>
      <c r="J2982" s="56" t="e">
        <f>#REF!</f>
        <v>#REF!</v>
      </c>
      <c r="K2982" s="53" t="e">
        <f>IF(OR(#REF!="管理者",#REF!="サービス管理責任者"),0,#REF!)</f>
        <v>#REF!</v>
      </c>
    </row>
    <row r="2983" spans="8:11">
      <c r="H2983" s="57"/>
      <c r="I2983" s="56" t="e">
        <f t="shared" si="142"/>
        <v>#REF!</v>
      </c>
      <c r="J2983" s="56" t="e">
        <f>#REF!</f>
        <v>#REF!</v>
      </c>
      <c r="K2983" s="53" t="e">
        <f>IF(OR(#REF!="管理者",#REF!="サービス管理責任者"),0,#REF!)</f>
        <v>#REF!</v>
      </c>
    </row>
    <row r="2984" spans="8:11">
      <c r="H2984" s="57"/>
      <c r="I2984" s="56" t="e">
        <f t="shared" si="142"/>
        <v>#REF!</v>
      </c>
      <c r="J2984" s="56" t="e">
        <f>#REF!</f>
        <v>#REF!</v>
      </c>
      <c r="K2984" s="53" t="e">
        <f>IF(OR(#REF!="管理者",#REF!="サービス管理責任者"),0,#REF!)</f>
        <v>#REF!</v>
      </c>
    </row>
    <row r="2985" spans="8:11">
      <c r="H2985" s="57"/>
      <c r="I2985" s="56" t="e">
        <f t="shared" si="142"/>
        <v>#REF!</v>
      </c>
      <c r="J2985" s="56" t="e">
        <f>#REF!</f>
        <v>#REF!</v>
      </c>
      <c r="K2985" s="53" t="e">
        <f>IF(OR(#REF!="管理者",#REF!="サービス管理責任者"),0,#REF!)</f>
        <v>#REF!</v>
      </c>
    </row>
    <row r="2986" spans="8:11">
      <c r="H2986" s="57"/>
      <c r="I2986" s="56" t="e">
        <f t="shared" si="142"/>
        <v>#REF!</v>
      </c>
      <c r="J2986" s="56" t="e">
        <f>#REF!</f>
        <v>#REF!</v>
      </c>
      <c r="K2986" s="53" t="e">
        <f>IF(OR(#REF!="管理者",#REF!="サービス管理責任者"),0,#REF!)</f>
        <v>#REF!</v>
      </c>
    </row>
    <row r="2987" spans="8:11">
      <c r="H2987" s="57"/>
      <c r="I2987" s="56" t="e">
        <f t="shared" si="142"/>
        <v>#REF!</v>
      </c>
      <c r="J2987" s="56" t="e">
        <f>#REF!</f>
        <v>#REF!</v>
      </c>
      <c r="K2987" s="53" t="e">
        <f>IF(OR(#REF!="管理者",#REF!="サービス管理責任者"),0,#REF!)</f>
        <v>#REF!</v>
      </c>
    </row>
    <row r="2988" spans="8:11">
      <c r="H2988" s="57"/>
      <c r="I2988" s="56" t="e">
        <f t="shared" si="142"/>
        <v>#REF!</v>
      </c>
      <c r="J2988" s="56" t="e">
        <f>#REF!</f>
        <v>#REF!</v>
      </c>
      <c r="K2988" s="53" t="e">
        <f>IF(OR(#REF!="管理者",#REF!="サービス管理責任者"),0,#REF!)</f>
        <v>#REF!</v>
      </c>
    </row>
    <row r="2989" spans="8:11">
      <c r="H2989" s="57"/>
      <c r="I2989" s="56" t="e">
        <f t="shared" si="142"/>
        <v>#REF!</v>
      </c>
      <c r="J2989" s="56" t="e">
        <f>#REF!</f>
        <v>#REF!</v>
      </c>
      <c r="K2989" s="53" t="e">
        <f>IF(OR(#REF!="管理者",#REF!="サービス管理責任者"),0,#REF!)</f>
        <v>#REF!</v>
      </c>
    </row>
    <row r="2990" spans="8:11">
      <c r="H2990" s="57"/>
      <c r="I2990" s="56" t="e">
        <f t="shared" si="142"/>
        <v>#REF!</v>
      </c>
      <c r="J2990" s="56" t="e">
        <f>#REF!</f>
        <v>#REF!</v>
      </c>
      <c r="K2990" s="53" t="e">
        <f>IF(OR(#REF!="管理者",#REF!="サービス管理責任者"),0,#REF!)</f>
        <v>#REF!</v>
      </c>
    </row>
    <row r="2991" spans="8:11">
      <c r="H2991" s="57"/>
      <c r="I2991" s="56" t="e">
        <f t="shared" si="142"/>
        <v>#REF!</v>
      </c>
      <c r="J2991" s="56" t="e">
        <f>#REF!</f>
        <v>#REF!</v>
      </c>
      <c r="K2991" s="53" t="e">
        <f>IF(OR(#REF!="管理者",#REF!="サービス管理責任者"),0,#REF!)</f>
        <v>#REF!</v>
      </c>
    </row>
    <row r="2992" spans="8:11">
      <c r="H2992" s="57"/>
      <c r="I2992" s="56" t="e">
        <f t="shared" si="142"/>
        <v>#REF!</v>
      </c>
      <c r="J2992" s="56" t="e">
        <f>#REF!</f>
        <v>#REF!</v>
      </c>
      <c r="K2992" s="53" t="e">
        <f>IF(OR(#REF!="管理者",#REF!="サービス管理責任者"),0,#REF!)</f>
        <v>#REF!</v>
      </c>
    </row>
    <row r="2993" spans="8:11">
      <c r="H2993" s="57"/>
      <c r="I2993" s="56" t="e">
        <f t="shared" si="142"/>
        <v>#REF!</v>
      </c>
      <c r="J2993" s="56" t="e">
        <f>#REF!</f>
        <v>#REF!</v>
      </c>
      <c r="K2993" s="53" t="e">
        <f>IF(OR(#REF!="管理者",#REF!="サービス管理責任者"),0,#REF!)</f>
        <v>#REF!</v>
      </c>
    </row>
    <row r="2994" spans="8:11">
      <c r="H2994" s="57"/>
      <c r="I2994" s="56" t="e">
        <f t="shared" si="142"/>
        <v>#REF!</v>
      </c>
      <c r="J2994" s="56" t="e">
        <f>#REF!</f>
        <v>#REF!</v>
      </c>
      <c r="K2994" s="53" t="e">
        <f>IF(OR(#REF!="管理者",#REF!="サービス管理責任者"),0,#REF!)</f>
        <v>#REF!</v>
      </c>
    </row>
    <row r="2995" spans="8:11">
      <c r="H2995" s="57"/>
      <c r="I2995" s="56" t="e">
        <f t="shared" si="142"/>
        <v>#REF!</v>
      </c>
      <c r="J2995" s="56" t="e">
        <f>#REF!</f>
        <v>#REF!</v>
      </c>
      <c r="K2995" s="53" t="e">
        <f>IF(OR(#REF!="管理者",#REF!="サービス管理責任者"),0,#REF!)</f>
        <v>#REF!</v>
      </c>
    </row>
    <row r="2996" spans="8:11">
      <c r="H2996" s="57"/>
      <c r="I2996" s="56" t="e">
        <f t="shared" si="142"/>
        <v>#REF!</v>
      </c>
      <c r="J2996" s="56" t="e">
        <f>#REF!</f>
        <v>#REF!</v>
      </c>
      <c r="K2996" s="53" t="e">
        <f>IF(OR(#REF!="管理者",#REF!="サービス管理責任者"),0,#REF!)</f>
        <v>#REF!</v>
      </c>
    </row>
    <row r="2997" spans="8:11">
      <c r="H2997" s="57"/>
      <c r="I2997" s="56" t="e">
        <f t="shared" si="142"/>
        <v>#REF!</v>
      </c>
      <c r="J2997" s="56" t="e">
        <f>#REF!</f>
        <v>#REF!</v>
      </c>
      <c r="K2997" s="53" t="e">
        <f>IF(OR(#REF!="管理者",#REF!="サービス管理責任者"),0,#REF!)</f>
        <v>#REF!</v>
      </c>
    </row>
    <row r="2998" spans="8:11">
      <c r="H2998" s="57"/>
      <c r="I2998" s="56" t="e">
        <f t="shared" si="142"/>
        <v>#REF!</v>
      </c>
      <c r="J2998" s="56" t="e">
        <f>#REF!</f>
        <v>#REF!</v>
      </c>
      <c r="K2998" s="53" t="e">
        <f>IF(OR(#REF!="管理者",#REF!="サービス管理責任者"),0,#REF!)</f>
        <v>#REF!</v>
      </c>
    </row>
    <row r="2999" spans="8:11">
      <c r="H2999" s="57"/>
      <c r="I2999" s="56" t="e">
        <f t="shared" si="142"/>
        <v>#REF!</v>
      </c>
      <c r="J2999" s="56" t="e">
        <f>#REF!</f>
        <v>#REF!</v>
      </c>
      <c r="K2999" s="53" t="e">
        <f>IF(OR(#REF!="管理者",#REF!="サービス管理責任者"),0,#REF!)</f>
        <v>#REF!</v>
      </c>
    </row>
    <row r="3000" spans="8:11">
      <c r="H3000" s="57"/>
      <c r="I3000" s="56" t="e">
        <f t="shared" si="142"/>
        <v>#REF!</v>
      </c>
      <c r="J3000" s="56" t="e">
        <f>#REF!</f>
        <v>#REF!</v>
      </c>
      <c r="K3000" s="53" t="e">
        <f>IF(OR(#REF!="管理者",#REF!="サービス管理責任者"),0,#REF!)</f>
        <v>#REF!</v>
      </c>
    </row>
    <row r="3001" spans="8:11">
      <c r="H3001" s="57"/>
      <c r="I3001" s="56" t="e">
        <f t="shared" si="142"/>
        <v>#REF!</v>
      </c>
      <c r="J3001" s="56" t="e">
        <f>#REF!</f>
        <v>#REF!</v>
      </c>
      <c r="K3001" s="53" t="e">
        <f>IF(OR(#REF!="管理者",#REF!="サービス管理責任者"),0,#REF!)</f>
        <v>#REF!</v>
      </c>
    </row>
    <row r="3002" spans="8:11">
      <c r="H3002" s="57"/>
      <c r="I3002" s="56" t="e">
        <f t="shared" si="142"/>
        <v>#REF!</v>
      </c>
      <c r="J3002" s="56" t="e">
        <f>#REF!</f>
        <v>#REF!</v>
      </c>
      <c r="K3002" s="53" t="e">
        <f>IF(OR(#REF!="管理者",#REF!="サービス管理責任者"),0,#REF!)</f>
        <v>#REF!</v>
      </c>
    </row>
    <row r="3003" spans="8:11">
      <c r="H3003" s="57"/>
      <c r="I3003" s="56" t="e">
        <f t="shared" si="142"/>
        <v>#REF!</v>
      </c>
      <c r="J3003" s="56" t="e">
        <f>#REF!</f>
        <v>#REF!</v>
      </c>
      <c r="K3003" s="53" t="e">
        <f>IF(OR(#REF!="管理者",#REF!="サービス管理責任者"),0,#REF!)</f>
        <v>#REF!</v>
      </c>
    </row>
    <row r="3004" spans="8:11">
      <c r="H3004" s="60" t="s">
        <v>128</v>
      </c>
      <c r="I3004" s="60" t="e">
        <f t="shared" si="142"/>
        <v>#REF!</v>
      </c>
      <c r="J3004" s="60" t="e">
        <f>#REF!</f>
        <v>#REF!</v>
      </c>
      <c r="K3004" s="53" t="e">
        <f>IF(OR(#REF!="管理者",#REF!="サービス管理責任者"),0,#REF!)</f>
        <v>#REF!</v>
      </c>
    </row>
    <row r="3005" spans="8:11">
      <c r="H3005" s="61"/>
      <c r="I3005" s="60" t="e">
        <f t="shared" ref="I3005:I3068" si="143">IF(J3005=0,I3004,I3004+1)</f>
        <v>#REF!</v>
      </c>
      <c r="J3005" s="60" t="e">
        <f>#REF!</f>
        <v>#REF!</v>
      </c>
      <c r="K3005" s="53" t="e">
        <f>IF(OR(#REF!="管理者",#REF!="サービス管理責任者"),0,#REF!)</f>
        <v>#REF!</v>
      </c>
    </row>
    <row r="3006" spans="8:11">
      <c r="H3006" s="61"/>
      <c r="I3006" s="60" t="e">
        <f t="shared" si="143"/>
        <v>#REF!</v>
      </c>
      <c r="J3006" s="60" t="e">
        <f>#REF!</f>
        <v>#REF!</v>
      </c>
      <c r="K3006" s="53" t="e">
        <f>IF(OR(#REF!="管理者",#REF!="サービス管理責任者"),0,#REF!)</f>
        <v>#REF!</v>
      </c>
    </row>
    <row r="3007" spans="8:11">
      <c r="H3007" s="61"/>
      <c r="I3007" s="60" t="e">
        <f t="shared" si="143"/>
        <v>#REF!</v>
      </c>
      <c r="J3007" s="60" t="e">
        <f>#REF!</f>
        <v>#REF!</v>
      </c>
      <c r="K3007" s="53" t="e">
        <f>IF(OR(#REF!="管理者",#REF!="サービス管理責任者"),0,#REF!)</f>
        <v>#REF!</v>
      </c>
    </row>
    <row r="3008" spans="8:11">
      <c r="H3008" s="61"/>
      <c r="I3008" s="60" t="e">
        <f t="shared" si="143"/>
        <v>#REF!</v>
      </c>
      <c r="J3008" s="60" t="e">
        <f>#REF!</f>
        <v>#REF!</v>
      </c>
      <c r="K3008" s="53" t="e">
        <f>IF(OR(#REF!="管理者",#REF!="サービス管理責任者"),0,#REF!)</f>
        <v>#REF!</v>
      </c>
    </row>
    <row r="3009" spans="8:12">
      <c r="H3009" s="61"/>
      <c r="I3009" s="60" t="e">
        <f t="shared" si="143"/>
        <v>#REF!</v>
      </c>
      <c r="J3009" s="60" t="e">
        <f>#REF!</f>
        <v>#REF!</v>
      </c>
      <c r="K3009" s="53" t="e">
        <f>IF(OR(#REF!="管理者",#REF!="サービス管理責任者"),0,#REF!)</f>
        <v>#REF!</v>
      </c>
    </row>
    <row r="3010" spans="8:12">
      <c r="H3010" s="61"/>
      <c r="I3010" s="60" t="e">
        <f t="shared" si="143"/>
        <v>#REF!</v>
      </c>
      <c r="J3010" s="60" t="e">
        <f>#REF!</f>
        <v>#REF!</v>
      </c>
      <c r="K3010" s="53" t="e">
        <f>IF(OR(#REF!="管理者",#REF!="サービス管理責任者"),0,#REF!)</f>
        <v>#REF!</v>
      </c>
    </row>
    <row r="3011" spans="8:12">
      <c r="H3011" s="61"/>
      <c r="I3011" s="60" t="e">
        <f t="shared" si="143"/>
        <v>#REF!</v>
      </c>
      <c r="J3011" s="60" t="e">
        <f>#REF!</f>
        <v>#REF!</v>
      </c>
      <c r="K3011" s="53" t="e">
        <f>IF(OR(#REF!="管理者",#REF!="サービス管理責任者"),0,#REF!)</f>
        <v>#REF!</v>
      </c>
    </row>
    <row r="3012" spans="8:12">
      <c r="H3012" s="61"/>
      <c r="I3012" s="60" t="e">
        <f t="shared" si="143"/>
        <v>#REF!</v>
      </c>
      <c r="J3012" s="60" t="e">
        <f>#REF!</f>
        <v>#REF!</v>
      </c>
      <c r="K3012" s="53" t="e">
        <f>IF(OR(#REF!="管理者",#REF!="サービス管理責任者"),0,#REF!)</f>
        <v>#REF!</v>
      </c>
      <c r="L3012" s="51"/>
    </row>
    <row r="3013" spans="8:12">
      <c r="H3013" s="61"/>
      <c r="I3013" s="60" t="e">
        <f t="shared" si="143"/>
        <v>#REF!</v>
      </c>
      <c r="J3013" s="60" t="e">
        <f>#REF!</f>
        <v>#REF!</v>
      </c>
      <c r="K3013" s="53" t="e">
        <f>IF(OR(#REF!="管理者",#REF!="サービス管理責任者"),0,#REF!)</f>
        <v>#REF!</v>
      </c>
    </row>
    <row r="3014" spans="8:12">
      <c r="H3014" s="61"/>
      <c r="I3014" s="60" t="e">
        <f t="shared" si="143"/>
        <v>#REF!</v>
      </c>
      <c r="J3014" s="60" t="e">
        <f>#REF!</f>
        <v>#REF!</v>
      </c>
      <c r="K3014" s="53" t="e">
        <f>IF(OR(#REF!="管理者",#REF!="サービス管理責任者"),0,#REF!)</f>
        <v>#REF!</v>
      </c>
    </row>
    <row r="3015" spans="8:12">
      <c r="H3015" s="61"/>
      <c r="I3015" s="60" t="e">
        <f t="shared" si="143"/>
        <v>#REF!</v>
      </c>
      <c r="J3015" s="60" t="e">
        <f>#REF!</f>
        <v>#REF!</v>
      </c>
      <c r="K3015" s="53" t="e">
        <f>IF(OR(#REF!="管理者",#REF!="サービス管理責任者"),0,#REF!)</f>
        <v>#REF!</v>
      </c>
    </row>
    <row r="3016" spans="8:12">
      <c r="H3016" s="61"/>
      <c r="I3016" s="60" t="e">
        <f t="shared" si="143"/>
        <v>#REF!</v>
      </c>
      <c r="J3016" s="60" t="e">
        <f>#REF!</f>
        <v>#REF!</v>
      </c>
      <c r="K3016" s="53" t="e">
        <f>IF(OR(#REF!="管理者",#REF!="サービス管理責任者"),0,#REF!)</f>
        <v>#REF!</v>
      </c>
    </row>
    <row r="3017" spans="8:12">
      <c r="H3017" s="61"/>
      <c r="I3017" s="60" t="e">
        <f t="shared" si="143"/>
        <v>#REF!</v>
      </c>
      <c r="J3017" s="60" t="e">
        <f>#REF!</f>
        <v>#REF!</v>
      </c>
      <c r="K3017" s="53" t="e">
        <f>IF(OR(#REF!="管理者",#REF!="サービス管理責任者"),0,#REF!)</f>
        <v>#REF!</v>
      </c>
    </row>
    <row r="3018" spans="8:12">
      <c r="H3018" s="61"/>
      <c r="I3018" s="60" t="e">
        <f t="shared" si="143"/>
        <v>#REF!</v>
      </c>
      <c r="J3018" s="60" t="e">
        <f>#REF!</f>
        <v>#REF!</v>
      </c>
      <c r="K3018" s="53" t="e">
        <f>IF(OR(#REF!="管理者",#REF!="サービス管理責任者"),0,#REF!)</f>
        <v>#REF!</v>
      </c>
    </row>
    <row r="3019" spans="8:12">
      <c r="H3019" s="61"/>
      <c r="I3019" s="60" t="e">
        <f t="shared" si="143"/>
        <v>#REF!</v>
      </c>
      <c r="J3019" s="60" t="e">
        <f>#REF!</f>
        <v>#REF!</v>
      </c>
      <c r="K3019" s="53" t="e">
        <f>IF(OR(#REF!="管理者",#REF!="サービス管理責任者"),0,#REF!)</f>
        <v>#REF!</v>
      </c>
    </row>
    <row r="3020" spans="8:12">
      <c r="H3020" s="61"/>
      <c r="I3020" s="60" t="e">
        <f t="shared" si="143"/>
        <v>#REF!</v>
      </c>
      <c r="J3020" s="60" t="e">
        <f>#REF!</f>
        <v>#REF!</v>
      </c>
      <c r="K3020" s="53" t="e">
        <f>IF(OR(#REF!="管理者",#REF!="サービス管理責任者"),0,#REF!)</f>
        <v>#REF!</v>
      </c>
    </row>
    <row r="3021" spans="8:12">
      <c r="H3021" s="61"/>
      <c r="I3021" s="60" t="e">
        <f t="shared" si="143"/>
        <v>#REF!</v>
      </c>
      <c r="J3021" s="60" t="e">
        <f>#REF!</f>
        <v>#REF!</v>
      </c>
      <c r="K3021" s="53" t="e">
        <f>IF(OR(#REF!="管理者",#REF!="サービス管理責任者"),0,#REF!)</f>
        <v>#REF!</v>
      </c>
    </row>
    <row r="3022" spans="8:12">
      <c r="H3022" s="61"/>
      <c r="I3022" s="60" t="e">
        <f t="shared" si="143"/>
        <v>#REF!</v>
      </c>
      <c r="J3022" s="60" t="e">
        <f>#REF!</f>
        <v>#REF!</v>
      </c>
      <c r="K3022" s="53" t="e">
        <f>IF(OR(#REF!="管理者",#REF!="サービス管理責任者"),0,#REF!)</f>
        <v>#REF!</v>
      </c>
    </row>
    <row r="3023" spans="8:12">
      <c r="H3023" s="61"/>
      <c r="I3023" s="60" t="e">
        <f t="shared" si="143"/>
        <v>#REF!</v>
      </c>
      <c r="J3023" s="60" t="e">
        <f>#REF!</f>
        <v>#REF!</v>
      </c>
      <c r="K3023" s="53" t="e">
        <f>IF(OR(#REF!="管理者",#REF!="サービス管理責任者"),0,#REF!)</f>
        <v>#REF!</v>
      </c>
    </row>
    <row r="3024" spans="8:12">
      <c r="H3024" s="61"/>
      <c r="I3024" s="60" t="e">
        <f t="shared" si="143"/>
        <v>#REF!</v>
      </c>
      <c r="J3024" s="60" t="e">
        <f>#REF!</f>
        <v>#REF!</v>
      </c>
      <c r="K3024" s="53" t="e">
        <f>IF(OR(#REF!="管理者",#REF!="サービス管理責任者"),0,#REF!)</f>
        <v>#REF!</v>
      </c>
    </row>
    <row r="3025" spans="8:11">
      <c r="H3025" s="61"/>
      <c r="I3025" s="60" t="e">
        <f t="shared" si="143"/>
        <v>#REF!</v>
      </c>
      <c r="J3025" s="60" t="e">
        <f>#REF!</f>
        <v>#REF!</v>
      </c>
      <c r="K3025" s="53" t="e">
        <f>IF(OR(#REF!="管理者",#REF!="サービス管理責任者"),0,#REF!)</f>
        <v>#REF!</v>
      </c>
    </row>
    <row r="3026" spans="8:11">
      <c r="H3026" s="61"/>
      <c r="I3026" s="60" t="e">
        <f t="shared" si="143"/>
        <v>#REF!</v>
      </c>
      <c r="J3026" s="60" t="e">
        <f>#REF!</f>
        <v>#REF!</v>
      </c>
      <c r="K3026" s="53" t="e">
        <f>IF(OR(#REF!="管理者",#REF!="サービス管理責任者"),0,#REF!)</f>
        <v>#REF!</v>
      </c>
    </row>
    <row r="3027" spans="8:11">
      <c r="H3027" s="61"/>
      <c r="I3027" s="60" t="e">
        <f t="shared" si="143"/>
        <v>#REF!</v>
      </c>
      <c r="J3027" s="60" t="e">
        <f>#REF!</f>
        <v>#REF!</v>
      </c>
      <c r="K3027" s="53" t="e">
        <f>IF(OR(#REF!="管理者",#REF!="サービス管理責任者"),0,#REF!)</f>
        <v>#REF!</v>
      </c>
    </row>
    <row r="3028" spans="8:11">
      <c r="H3028" s="61"/>
      <c r="I3028" s="60" t="e">
        <f t="shared" si="143"/>
        <v>#REF!</v>
      </c>
      <c r="J3028" s="60" t="e">
        <f>#REF!</f>
        <v>#REF!</v>
      </c>
      <c r="K3028" s="53" t="e">
        <f>IF(OR(#REF!="管理者",#REF!="サービス管理責任者"),0,#REF!)</f>
        <v>#REF!</v>
      </c>
    </row>
    <row r="3029" spans="8:11">
      <c r="H3029" s="61"/>
      <c r="I3029" s="60" t="e">
        <f t="shared" si="143"/>
        <v>#REF!</v>
      </c>
      <c r="J3029" s="60" t="e">
        <f>#REF!</f>
        <v>#REF!</v>
      </c>
      <c r="K3029" s="53" t="e">
        <f>IF(OR(#REF!="管理者",#REF!="サービス管理責任者"),0,#REF!)</f>
        <v>#REF!</v>
      </c>
    </row>
    <row r="3030" spans="8:11">
      <c r="H3030" s="61"/>
      <c r="I3030" s="60" t="e">
        <f t="shared" si="143"/>
        <v>#REF!</v>
      </c>
      <c r="J3030" s="60" t="e">
        <f>#REF!</f>
        <v>#REF!</v>
      </c>
      <c r="K3030" s="53" t="e">
        <f>IF(OR(#REF!="管理者",#REF!="サービス管理責任者"),0,#REF!)</f>
        <v>#REF!</v>
      </c>
    </row>
    <row r="3031" spans="8:11">
      <c r="H3031" s="61"/>
      <c r="I3031" s="60" t="e">
        <f t="shared" si="143"/>
        <v>#REF!</v>
      </c>
      <c r="J3031" s="60" t="e">
        <f>#REF!</f>
        <v>#REF!</v>
      </c>
      <c r="K3031" s="53" t="e">
        <f>IF(OR(#REF!="管理者",#REF!="サービス管理責任者"),0,#REF!)</f>
        <v>#REF!</v>
      </c>
    </row>
    <row r="3032" spans="8:11">
      <c r="H3032" s="61"/>
      <c r="I3032" s="60" t="e">
        <f t="shared" si="143"/>
        <v>#REF!</v>
      </c>
      <c r="J3032" s="60" t="e">
        <f>#REF!</f>
        <v>#REF!</v>
      </c>
      <c r="K3032" s="53" t="e">
        <f>IF(OR(#REF!="管理者",#REF!="サービス管理責任者"),0,#REF!)</f>
        <v>#REF!</v>
      </c>
    </row>
    <row r="3033" spans="8:11">
      <c r="H3033" s="61"/>
      <c r="I3033" s="60" t="e">
        <f t="shared" si="143"/>
        <v>#REF!</v>
      </c>
      <c r="J3033" s="60" t="e">
        <f>#REF!</f>
        <v>#REF!</v>
      </c>
      <c r="K3033" s="53" t="e">
        <f>IF(OR(#REF!="管理者",#REF!="サービス管理責任者"),0,#REF!)</f>
        <v>#REF!</v>
      </c>
    </row>
    <row r="3034" spans="8:11">
      <c r="H3034" s="61"/>
      <c r="I3034" s="60" t="e">
        <f t="shared" si="143"/>
        <v>#REF!</v>
      </c>
      <c r="J3034" s="60" t="e">
        <f>#REF!</f>
        <v>#REF!</v>
      </c>
      <c r="K3034" s="53" t="e">
        <f>IF(OR(#REF!="管理者",#REF!="サービス管理責任者"),0,#REF!)</f>
        <v>#REF!</v>
      </c>
    </row>
    <row r="3035" spans="8:11">
      <c r="H3035" s="61"/>
      <c r="I3035" s="60" t="e">
        <f t="shared" si="143"/>
        <v>#REF!</v>
      </c>
      <c r="J3035" s="60" t="e">
        <f>#REF!</f>
        <v>#REF!</v>
      </c>
      <c r="K3035" s="53" t="e">
        <f>IF(OR(#REF!="管理者",#REF!="サービス管理責任者"),0,#REF!)</f>
        <v>#REF!</v>
      </c>
    </row>
    <row r="3036" spans="8:11">
      <c r="H3036" s="61"/>
      <c r="I3036" s="60" t="e">
        <f t="shared" si="143"/>
        <v>#REF!</v>
      </c>
      <c r="J3036" s="60" t="e">
        <f>#REF!</f>
        <v>#REF!</v>
      </c>
      <c r="K3036" s="53" t="e">
        <f>IF(OR(#REF!="管理者",#REF!="サービス管理責任者"),0,#REF!)</f>
        <v>#REF!</v>
      </c>
    </row>
    <row r="3037" spans="8:11">
      <c r="H3037" s="61"/>
      <c r="I3037" s="60" t="e">
        <f t="shared" si="143"/>
        <v>#REF!</v>
      </c>
      <c r="J3037" s="60" t="e">
        <f>#REF!</f>
        <v>#REF!</v>
      </c>
      <c r="K3037" s="53" t="e">
        <f>IF(OR(#REF!="管理者",#REF!="サービス管理責任者"),0,#REF!)</f>
        <v>#REF!</v>
      </c>
    </row>
    <row r="3038" spans="8:11">
      <c r="H3038" s="61"/>
      <c r="I3038" s="60" t="e">
        <f t="shared" si="143"/>
        <v>#REF!</v>
      </c>
      <c r="J3038" s="60" t="e">
        <f>#REF!</f>
        <v>#REF!</v>
      </c>
      <c r="K3038" s="53" t="e">
        <f>IF(OR(#REF!="管理者",#REF!="サービス管理責任者"),0,#REF!)</f>
        <v>#REF!</v>
      </c>
    </row>
    <row r="3039" spans="8:11">
      <c r="H3039" s="61"/>
      <c r="I3039" s="60" t="e">
        <f t="shared" si="143"/>
        <v>#REF!</v>
      </c>
      <c r="J3039" s="60" t="e">
        <f>#REF!</f>
        <v>#REF!</v>
      </c>
      <c r="K3039" s="53" t="e">
        <f>IF(OR(#REF!="管理者",#REF!="サービス管理責任者"),0,#REF!)</f>
        <v>#REF!</v>
      </c>
    </row>
    <row r="3040" spans="8:11">
      <c r="H3040" s="61"/>
      <c r="I3040" s="60" t="e">
        <f t="shared" si="143"/>
        <v>#REF!</v>
      </c>
      <c r="J3040" s="60" t="e">
        <f>#REF!</f>
        <v>#REF!</v>
      </c>
      <c r="K3040" s="53" t="e">
        <f>IF(OR(#REF!="管理者",#REF!="サービス管理責任者"),0,#REF!)</f>
        <v>#REF!</v>
      </c>
    </row>
    <row r="3041" spans="8:11">
      <c r="H3041" s="61"/>
      <c r="I3041" s="60" t="e">
        <f t="shared" si="143"/>
        <v>#REF!</v>
      </c>
      <c r="J3041" s="60" t="e">
        <f>#REF!</f>
        <v>#REF!</v>
      </c>
      <c r="K3041" s="53" t="e">
        <f>IF(OR(#REF!="管理者",#REF!="サービス管理責任者"),0,#REF!)</f>
        <v>#REF!</v>
      </c>
    </row>
    <row r="3042" spans="8:11">
      <c r="H3042" s="61"/>
      <c r="I3042" s="60" t="e">
        <f t="shared" si="143"/>
        <v>#REF!</v>
      </c>
      <c r="J3042" s="60" t="e">
        <f>#REF!</f>
        <v>#REF!</v>
      </c>
      <c r="K3042" s="53" t="e">
        <f>IF(OR(#REF!="管理者",#REF!="サービス管理責任者"),0,#REF!)</f>
        <v>#REF!</v>
      </c>
    </row>
    <row r="3043" spans="8:11">
      <c r="H3043" s="61"/>
      <c r="I3043" s="60" t="e">
        <f t="shared" si="143"/>
        <v>#REF!</v>
      </c>
      <c r="J3043" s="60" t="e">
        <f>#REF!</f>
        <v>#REF!</v>
      </c>
      <c r="K3043" s="53" t="e">
        <f>IF(OR(#REF!="管理者",#REF!="サービス管理責任者"),0,#REF!)</f>
        <v>#REF!</v>
      </c>
    </row>
    <row r="3044" spans="8:11">
      <c r="H3044" s="61"/>
      <c r="I3044" s="60" t="e">
        <f t="shared" si="143"/>
        <v>#REF!</v>
      </c>
      <c r="J3044" s="60" t="e">
        <f>#REF!</f>
        <v>#REF!</v>
      </c>
      <c r="K3044" s="53" t="e">
        <f>IF(OR(#REF!="管理者",#REF!="サービス管理責任者"),0,#REF!)</f>
        <v>#REF!</v>
      </c>
    </row>
    <row r="3045" spans="8:11">
      <c r="H3045" s="61"/>
      <c r="I3045" s="60" t="e">
        <f t="shared" si="143"/>
        <v>#REF!</v>
      </c>
      <c r="J3045" s="60" t="e">
        <f>#REF!</f>
        <v>#REF!</v>
      </c>
      <c r="K3045" s="53" t="e">
        <f>IF(OR(#REF!="管理者",#REF!="サービス管理責任者"),0,#REF!)</f>
        <v>#REF!</v>
      </c>
    </row>
    <row r="3046" spans="8:11">
      <c r="H3046" s="61"/>
      <c r="I3046" s="60" t="e">
        <f t="shared" si="143"/>
        <v>#REF!</v>
      </c>
      <c r="J3046" s="60" t="e">
        <f>#REF!</f>
        <v>#REF!</v>
      </c>
      <c r="K3046" s="53" t="e">
        <f>IF(OR(#REF!="管理者",#REF!="サービス管理責任者"),0,#REF!)</f>
        <v>#REF!</v>
      </c>
    </row>
    <row r="3047" spans="8:11">
      <c r="H3047" s="61"/>
      <c r="I3047" s="60" t="e">
        <f t="shared" si="143"/>
        <v>#REF!</v>
      </c>
      <c r="J3047" s="60" t="e">
        <f>#REF!</f>
        <v>#REF!</v>
      </c>
      <c r="K3047" s="53" t="e">
        <f>IF(OR(#REF!="管理者",#REF!="サービス管理責任者"),0,#REF!)</f>
        <v>#REF!</v>
      </c>
    </row>
    <row r="3048" spans="8:11">
      <c r="H3048" s="61"/>
      <c r="I3048" s="60" t="e">
        <f t="shared" si="143"/>
        <v>#REF!</v>
      </c>
      <c r="J3048" s="60" t="e">
        <f>#REF!</f>
        <v>#REF!</v>
      </c>
      <c r="K3048" s="53" t="e">
        <f>IF(OR(#REF!="管理者",#REF!="サービス管理責任者"),0,#REF!)</f>
        <v>#REF!</v>
      </c>
    </row>
    <row r="3049" spans="8:11">
      <c r="H3049" s="61"/>
      <c r="I3049" s="60" t="e">
        <f t="shared" si="143"/>
        <v>#REF!</v>
      </c>
      <c r="J3049" s="60" t="e">
        <f>#REF!</f>
        <v>#REF!</v>
      </c>
      <c r="K3049" s="53" t="e">
        <f>IF(OR(#REF!="管理者",#REF!="サービス管理責任者"),0,#REF!)</f>
        <v>#REF!</v>
      </c>
    </row>
    <row r="3050" spans="8:11">
      <c r="H3050" s="61"/>
      <c r="I3050" s="60" t="e">
        <f t="shared" si="143"/>
        <v>#REF!</v>
      </c>
      <c r="J3050" s="60" t="e">
        <f>#REF!</f>
        <v>#REF!</v>
      </c>
      <c r="K3050" s="53" t="e">
        <f>IF(OR(#REF!="管理者",#REF!="サービス管理責任者"),0,#REF!)</f>
        <v>#REF!</v>
      </c>
    </row>
    <row r="3051" spans="8:11">
      <c r="H3051" s="61"/>
      <c r="I3051" s="60" t="e">
        <f t="shared" si="143"/>
        <v>#REF!</v>
      </c>
      <c r="J3051" s="60" t="e">
        <f>#REF!</f>
        <v>#REF!</v>
      </c>
      <c r="K3051" s="53" t="e">
        <f>IF(OR(#REF!="管理者",#REF!="サービス管理責任者"),0,#REF!)</f>
        <v>#REF!</v>
      </c>
    </row>
    <row r="3052" spans="8:11">
      <c r="H3052" s="61"/>
      <c r="I3052" s="60" t="e">
        <f t="shared" si="143"/>
        <v>#REF!</v>
      </c>
      <c r="J3052" s="60" t="e">
        <f>#REF!</f>
        <v>#REF!</v>
      </c>
      <c r="K3052" s="53" t="e">
        <f>IF(OR(#REF!="管理者",#REF!="サービス管理責任者"),0,#REF!)</f>
        <v>#REF!</v>
      </c>
    </row>
    <row r="3053" spans="8:11">
      <c r="H3053" s="61"/>
      <c r="I3053" s="60" t="e">
        <f t="shared" si="143"/>
        <v>#REF!</v>
      </c>
      <c r="J3053" s="60" t="e">
        <f>#REF!</f>
        <v>#REF!</v>
      </c>
      <c r="K3053" s="53" t="e">
        <f>IF(OR(#REF!="管理者",#REF!="サービス管理責任者"),0,#REF!)</f>
        <v>#REF!</v>
      </c>
    </row>
    <row r="3054" spans="8:11">
      <c r="H3054" s="61"/>
      <c r="I3054" s="60" t="e">
        <f t="shared" si="143"/>
        <v>#REF!</v>
      </c>
      <c r="J3054" s="60" t="e">
        <f>#REF!</f>
        <v>#REF!</v>
      </c>
      <c r="K3054" s="53" t="e">
        <f>IF(OR(#REF!="管理者",#REF!="サービス管理責任者"),0,#REF!)</f>
        <v>#REF!</v>
      </c>
    </row>
    <row r="3055" spans="8:11">
      <c r="H3055" s="61"/>
      <c r="I3055" s="60" t="e">
        <f t="shared" si="143"/>
        <v>#REF!</v>
      </c>
      <c r="J3055" s="60" t="e">
        <f>#REF!</f>
        <v>#REF!</v>
      </c>
      <c r="K3055" s="53" t="e">
        <f>IF(OR(#REF!="管理者",#REF!="サービス管理責任者"),0,#REF!)</f>
        <v>#REF!</v>
      </c>
    </row>
    <row r="3056" spans="8:11">
      <c r="H3056" s="61"/>
      <c r="I3056" s="60" t="e">
        <f t="shared" si="143"/>
        <v>#REF!</v>
      </c>
      <c r="J3056" s="60" t="e">
        <f>#REF!</f>
        <v>#REF!</v>
      </c>
      <c r="K3056" s="53" t="e">
        <f>IF(OR(#REF!="管理者",#REF!="サービス管理責任者"),0,#REF!)</f>
        <v>#REF!</v>
      </c>
    </row>
    <row r="3057" spans="8:11">
      <c r="H3057" s="61"/>
      <c r="I3057" s="60" t="e">
        <f t="shared" si="143"/>
        <v>#REF!</v>
      </c>
      <c r="J3057" s="60" t="e">
        <f>#REF!</f>
        <v>#REF!</v>
      </c>
      <c r="K3057" s="53" t="e">
        <f>IF(OR(#REF!="管理者",#REF!="サービス管理責任者"),0,#REF!)</f>
        <v>#REF!</v>
      </c>
    </row>
    <row r="3058" spans="8:11">
      <c r="H3058" s="61"/>
      <c r="I3058" s="60" t="e">
        <f t="shared" si="143"/>
        <v>#REF!</v>
      </c>
      <c r="J3058" s="60" t="e">
        <f>#REF!</f>
        <v>#REF!</v>
      </c>
      <c r="K3058" s="53" t="e">
        <f>IF(OR(#REF!="管理者",#REF!="サービス管理責任者"),0,#REF!)</f>
        <v>#REF!</v>
      </c>
    </row>
    <row r="3059" spans="8:11">
      <c r="H3059" s="61"/>
      <c r="I3059" s="60" t="e">
        <f t="shared" si="143"/>
        <v>#REF!</v>
      </c>
      <c r="J3059" s="60" t="e">
        <f>#REF!</f>
        <v>#REF!</v>
      </c>
      <c r="K3059" s="53" t="e">
        <f>IF(OR(#REF!="管理者",#REF!="サービス管理責任者"),0,#REF!)</f>
        <v>#REF!</v>
      </c>
    </row>
    <row r="3060" spans="8:11">
      <c r="H3060" s="61"/>
      <c r="I3060" s="60" t="e">
        <f t="shared" si="143"/>
        <v>#REF!</v>
      </c>
      <c r="J3060" s="60" t="e">
        <f>#REF!</f>
        <v>#REF!</v>
      </c>
      <c r="K3060" s="53" t="e">
        <f>IF(OR(#REF!="管理者",#REF!="サービス管理責任者"),0,#REF!)</f>
        <v>#REF!</v>
      </c>
    </row>
    <row r="3061" spans="8:11">
      <c r="H3061" s="61"/>
      <c r="I3061" s="60" t="e">
        <f t="shared" si="143"/>
        <v>#REF!</v>
      </c>
      <c r="J3061" s="60" t="e">
        <f>#REF!</f>
        <v>#REF!</v>
      </c>
      <c r="K3061" s="53" t="e">
        <f>IF(OR(#REF!="管理者",#REF!="サービス管理責任者"),0,#REF!)</f>
        <v>#REF!</v>
      </c>
    </row>
    <row r="3062" spans="8:11">
      <c r="H3062" s="61"/>
      <c r="I3062" s="60" t="e">
        <f t="shared" si="143"/>
        <v>#REF!</v>
      </c>
      <c r="J3062" s="60" t="e">
        <f>#REF!</f>
        <v>#REF!</v>
      </c>
      <c r="K3062" s="53" t="e">
        <f>IF(OR(#REF!="管理者",#REF!="サービス管理責任者"),0,#REF!)</f>
        <v>#REF!</v>
      </c>
    </row>
    <row r="3063" spans="8:11">
      <c r="H3063" s="61"/>
      <c r="I3063" s="60" t="e">
        <f t="shared" si="143"/>
        <v>#REF!</v>
      </c>
      <c r="J3063" s="60" t="e">
        <f>#REF!</f>
        <v>#REF!</v>
      </c>
      <c r="K3063" s="53" t="e">
        <f>IF(OR(#REF!="管理者",#REF!="サービス管理責任者"),0,#REF!)</f>
        <v>#REF!</v>
      </c>
    </row>
    <row r="3064" spans="8:11">
      <c r="H3064" s="61"/>
      <c r="I3064" s="60" t="e">
        <f t="shared" si="143"/>
        <v>#REF!</v>
      </c>
      <c r="J3064" s="60" t="e">
        <f>#REF!</f>
        <v>#REF!</v>
      </c>
      <c r="K3064" s="53" t="e">
        <f>IF(OR(#REF!="管理者",#REF!="サービス管理責任者"),0,#REF!)</f>
        <v>#REF!</v>
      </c>
    </row>
    <row r="3065" spans="8:11">
      <c r="H3065" s="61"/>
      <c r="I3065" s="60" t="e">
        <f t="shared" si="143"/>
        <v>#REF!</v>
      </c>
      <c r="J3065" s="60" t="e">
        <f>#REF!</f>
        <v>#REF!</v>
      </c>
      <c r="K3065" s="53" t="e">
        <f>IF(OR(#REF!="管理者",#REF!="サービス管理責任者"),0,#REF!)</f>
        <v>#REF!</v>
      </c>
    </row>
    <row r="3066" spans="8:11">
      <c r="H3066" s="61"/>
      <c r="I3066" s="60" t="e">
        <f t="shared" si="143"/>
        <v>#REF!</v>
      </c>
      <c r="J3066" s="60" t="e">
        <f>#REF!</f>
        <v>#REF!</v>
      </c>
      <c r="K3066" s="53" t="e">
        <f>IF(OR(#REF!="管理者",#REF!="サービス管理責任者"),0,#REF!)</f>
        <v>#REF!</v>
      </c>
    </row>
    <row r="3067" spans="8:11">
      <c r="H3067" s="61"/>
      <c r="I3067" s="60" t="e">
        <f t="shared" si="143"/>
        <v>#REF!</v>
      </c>
      <c r="J3067" s="60" t="e">
        <f>#REF!</f>
        <v>#REF!</v>
      </c>
      <c r="K3067" s="53" t="e">
        <f>IF(OR(#REF!="管理者",#REF!="サービス管理責任者"),0,#REF!)</f>
        <v>#REF!</v>
      </c>
    </row>
    <row r="3068" spans="8:11">
      <c r="H3068" s="61"/>
      <c r="I3068" s="60" t="e">
        <f t="shared" si="143"/>
        <v>#REF!</v>
      </c>
      <c r="J3068" s="60" t="e">
        <f>#REF!</f>
        <v>#REF!</v>
      </c>
      <c r="K3068" s="53" t="e">
        <f>IF(OR(#REF!="管理者",#REF!="サービス管理責任者"),0,#REF!)</f>
        <v>#REF!</v>
      </c>
    </row>
    <row r="3069" spans="8:11">
      <c r="H3069" s="61"/>
      <c r="I3069" s="60" t="e">
        <f t="shared" ref="I3069:I3132" si="144">IF(J3069=0,I3068,I3068+1)</f>
        <v>#REF!</v>
      </c>
      <c r="J3069" s="60" t="e">
        <f>#REF!</f>
        <v>#REF!</v>
      </c>
      <c r="K3069" s="53" t="e">
        <f>IF(OR(#REF!="管理者",#REF!="サービス管理責任者"),0,#REF!)</f>
        <v>#REF!</v>
      </c>
    </row>
    <row r="3070" spans="8:11">
      <c r="H3070" s="61"/>
      <c r="I3070" s="60" t="e">
        <f t="shared" si="144"/>
        <v>#REF!</v>
      </c>
      <c r="J3070" s="60" t="e">
        <f>#REF!</f>
        <v>#REF!</v>
      </c>
      <c r="K3070" s="53" t="e">
        <f>IF(OR(#REF!="管理者",#REF!="サービス管理責任者"),0,#REF!)</f>
        <v>#REF!</v>
      </c>
    </row>
    <row r="3071" spans="8:11">
      <c r="H3071" s="61"/>
      <c r="I3071" s="60" t="e">
        <f t="shared" si="144"/>
        <v>#REF!</v>
      </c>
      <c r="J3071" s="60" t="e">
        <f>#REF!</f>
        <v>#REF!</v>
      </c>
      <c r="K3071" s="53" t="e">
        <f>IF(OR(#REF!="管理者",#REF!="サービス管理責任者"),0,#REF!)</f>
        <v>#REF!</v>
      </c>
    </row>
    <row r="3072" spans="8:11">
      <c r="H3072" s="61"/>
      <c r="I3072" s="60" t="e">
        <f t="shared" si="144"/>
        <v>#REF!</v>
      </c>
      <c r="J3072" s="60" t="e">
        <f>#REF!</f>
        <v>#REF!</v>
      </c>
      <c r="K3072" s="53" t="e">
        <f>IF(OR(#REF!="管理者",#REF!="サービス管理責任者"),0,#REF!)</f>
        <v>#REF!</v>
      </c>
    </row>
    <row r="3073" spans="8:11">
      <c r="H3073" s="61"/>
      <c r="I3073" s="60" t="e">
        <f t="shared" si="144"/>
        <v>#REF!</v>
      </c>
      <c r="J3073" s="60" t="e">
        <f>#REF!</f>
        <v>#REF!</v>
      </c>
      <c r="K3073" s="53" t="e">
        <f>IF(OR(#REF!="管理者",#REF!="サービス管理責任者"),0,#REF!)</f>
        <v>#REF!</v>
      </c>
    </row>
    <row r="3074" spans="8:11">
      <c r="H3074" s="61"/>
      <c r="I3074" s="60" t="e">
        <f t="shared" si="144"/>
        <v>#REF!</v>
      </c>
      <c r="J3074" s="60" t="e">
        <f>#REF!</f>
        <v>#REF!</v>
      </c>
      <c r="K3074" s="53" t="e">
        <f>IF(OR(#REF!="管理者",#REF!="サービス管理責任者"),0,#REF!)</f>
        <v>#REF!</v>
      </c>
    </row>
    <row r="3075" spans="8:11">
      <c r="H3075" s="61"/>
      <c r="I3075" s="60" t="e">
        <f t="shared" si="144"/>
        <v>#REF!</v>
      </c>
      <c r="J3075" s="60" t="e">
        <f>#REF!</f>
        <v>#REF!</v>
      </c>
      <c r="K3075" s="53" t="e">
        <f>IF(OR(#REF!="管理者",#REF!="サービス管理責任者"),0,#REF!)</f>
        <v>#REF!</v>
      </c>
    </row>
    <row r="3076" spans="8:11">
      <c r="H3076" s="61"/>
      <c r="I3076" s="60" t="e">
        <f t="shared" si="144"/>
        <v>#REF!</v>
      </c>
      <c r="J3076" s="60" t="e">
        <f>#REF!</f>
        <v>#REF!</v>
      </c>
      <c r="K3076" s="53" t="e">
        <f>IF(OR(#REF!="管理者",#REF!="サービス管理責任者"),0,#REF!)</f>
        <v>#REF!</v>
      </c>
    </row>
    <row r="3077" spans="8:11">
      <c r="H3077" s="61"/>
      <c r="I3077" s="60" t="e">
        <f t="shared" si="144"/>
        <v>#REF!</v>
      </c>
      <c r="J3077" s="60" t="e">
        <f>#REF!</f>
        <v>#REF!</v>
      </c>
      <c r="K3077" s="53" t="e">
        <f>IF(OR(#REF!="管理者",#REF!="サービス管理責任者"),0,#REF!)</f>
        <v>#REF!</v>
      </c>
    </row>
    <row r="3078" spans="8:11">
      <c r="H3078" s="61"/>
      <c r="I3078" s="60" t="e">
        <f t="shared" si="144"/>
        <v>#REF!</v>
      </c>
      <c r="J3078" s="60" t="e">
        <f>#REF!</f>
        <v>#REF!</v>
      </c>
      <c r="K3078" s="53" t="e">
        <f>IF(OR(#REF!="管理者",#REF!="サービス管理責任者"),0,#REF!)</f>
        <v>#REF!</v>
      </c>
    </row>
    <row r="3079" spans="8:11">
      <c r="H3079" s="61"/>
      <c r="I3079" s="60" t="e">
        <f t="shared" si="144"/>
        <v>#REF!</v>
      </c>
      <c r="J3079" s="60" t="e">
        <f>#REF!</f>
        <v>#REF!</v>
      </c>
      <c r="K3079" s="53" t="e">
        <f>IF(OR(#REF!="管理者",#REF!="サービス管理責任者"),0,#REF!)</f>
        <v>#REF!</v>
      </c>
    </row>
    <row r="3080" spans="8:11">
      <c r="H3080" s="61"/>
      <c r="I3080" s="60" t="e">
        <f t="shared" si="144"/>
        <v>#REF!</v>
      </c>
      <c r="J3080" s="60" t="e">
        <f>#REF!</f>
        <v>#REF!</v>
      </c>
      <c r="K3080" s="53" t="e">
        <f>IF(OR(#REF!="管理者",#REF!="サービス管理責任者"),0,#REF!)</f>
        <v>#REF!</v>
      </c>
    </row>
    <row r="3081" spans="8:11">
      <c r="H3081" s="61"/>
      <c r="I3081" s="60" t="e">
        <f t="shared" si="144"/>
        <v>#REF!</v>
      </c>
      <c r="J3081" s="60" t="e">
        <f>#REF!</f>
        <v>#REF!</v>
      </c>
      <c r="K3081" s="53" t="e">
        <f>IF(OR(#REF!="管理者",#REF!="サービス管理責任者"),0,#REF!)</f>
        <v>#REF!</v>
      </c>
    </row>
    <row r="3082" spans="8:11">
      <c r="H3082" s="61"/>
      <c r="I3082" s="60" t="e">
        <f t="shared" si="144"/>
        <v>#REF!</v>
      </c>
      <c r="J3082" s="60" t="e">
        <f>#REF!</f>
        <v>#REF!</v>
      </c>
      <c r="K3082" s="53" t="e">
        <f>IF(OR(#REF!="管理者",#REF!="サービス管理責任者"),0,#REF!)</f>
        <v>#REF!</v>
      </c>
    </row>
    <row r="3083" spans="8:11">
      <c r="H3083" s="61"/>
      <c r="I3083" s="60" t="e">
        <f t="shared" si="144"/>
        <v>#REF!</v>
      </c>
      <c r="J3083" s="60" t="e">
        <f>#REF!</f>
        <v>#REF!</v>
      </c>
      <c r="K3083" s="53" t="e">
        <f>IF(OR(#REF!="管理者",#REF!="サービス管理責任者"),0,#REF!)</f>
        <v>#REF!</v>
      </c>
    </row>
    <row r="3084" spans="8:11">
      <c r="H3084" s="61"/>
      <c r="I3084" s="60" t="e">
        <f t="shared" si="144"/>
        <v>#REF!</v>
      </c>
      <c r="J3084" s="60" t="e">
        <f>#REF!</f>
        <v>#REF!</v>
      </c>
      <c r="K3084" s="53" t="e">
        <f>IF(OR(#REF!="管理者",#REF!="サービス管理責任者"),0,#REF!)</f>
        <v>#REF!</v>
      </c>
    </row>
    <row r="3085" spans="8:11">
      <c r="H3085" s="61"/>
      <c r="I3085" s="60" t="e">
        <f t="shared" si="144"/>
        <v>#REF!</v>
      </c>
      <c r="J3085" s="60" t="e">
        <f>#REF!</f>
        <v>#REF!</v>
      </c>
      <c r="K3085" s="53" t="e">
        <f>IF(OR(#REF!="管理者",#REF!="サービス管理責任者"),0,#REF!)</f>
        <v>#REF!</v>
      </c>
    </row>
    <row r="3086" spans="8:11">
      <c r="H3086" s="61"/>
      <c r="I3086" s="60" t="e">
        <f t="shared" si="144"/>
        <v>#REF!</v>
      </c>
      <c r="J3086" s="60" t="e">
        <f>#REF!</f>
        <v>#REF!</v>
      </c>
      <c r="K3086" s="53" t="e">
        <f>IF(OR(#REF!="管理者",#REF!="サービス管理責任者"),0,#REF!)</f>
        <v>#REF!</v>
      </c>
    </row>
    <row r="3087" spans="8:11">
      <c r="H3087" s="61"/>
      <c r="I3087" s="60" t="e">
        <f t="shared" si="144"/>
        <v>#REF!</v>
      </c>
      <c r="J3087" s="60" t="e">
        <f>#REF!</f>
        <v>#REF!</v>
      </c>
      <c r="K3087" s="53" t="e">
        <f>IF(OR(#REF!="管理者",#REF!="サービス管理責任者"),0,#REF!)</f>
        <v>#REF!</v>
      </c>
    </row>
    <row r="3088" spans="8:11">
      <c r="H3088" s="61"/>
      <c r="I3088" s="60" t="e">
        <f t="shared" si="144"/>
        <v>#REF!</v>
      </c>
      <c r="J3088" s="60" t="e">
        <f>#REF!</f>
        <v>#REF!</v>
      </c>
      <c r="K3088" s="53" t="e">
        <f>IF(OR(#REF!="管理者",#REF!="サービス管理責任者"),0,#REF!)</f>
        <v>#REF!</v>
      </c>
    </row>
    <row r="3089" spans="8:11">
      <c r="H3089" s="61"/>
      <c r="I3089" s="60" t="e">
        <f t="shared" si="144"/>
        <v>#REF!</v>
      </c>
      <c r="J3089" s="60" t="e">
        <f>#REF!</f>
        <v>#REF!</v>
      </c>
      <c r="K3089" s="53" t="e">
        <f>IF(OR(#REF!="管理者",#REF!="サービス管理責任者"),0,#REF!)</f>
        <v>#REF!</v>
      </c>
    </row>
    <row r="3090" spans="8:11">
      <c r="H3090" s="61"/>
      <c r="I3090" s="60" t="e">
        <f t="shared" si="144"/>
        <v>#REF!</v>
      </c>
      <c r="J3090" s="60" t="e">
        <f>#REF!</f>
        <v>#REF!</v>
      </c>
      <c r="K3090" s="53" t="e">
        <f>IF(OR(#REF!="管理者",#REF!="サービス管理責任者"),0,#REF!)</f>
        <v>#REF!</v>
      </c>
    </row>
    <row r="3091" spans="8:11">
      <c r="H3091" s="61"/>
      <c r="I3091" s="60" t="e">
        <f t="shared" si="144"/>
        <v>#REF!</v>
      </c>
      <c r="J3091" s="60" t="e">
        <f>#REF!</f>
        <v>#REF!</v>
      </c>
      <c r="K3091" s="53" t="e">
        <f>IF(OR(#REF!="管理者",#REF!="サービス管理責任者"),0,#REF!)</f>
        <v>#REF!</v>
      </c>
    </row>
    <row r="3092" spans="8:11">
      <c r="H3092" s="61"/>
      <c r="I3092" s="60" t="e">
        <f t="shared" si="144"/>
        <v>#REF!</v>
      </c>
      <c r="J3092" s="60" t="e">
        <f>#REF!</f>
        <v>#REF!</v>
      </c>
      <c r="K3092" s="53" t="e">
        <f>IF(OR(#REF!="管理者",#REF!="サービス管理責任者"),0,#REF!)</f>
        <v>#REF!</v>
      </c>
    </row>
    <row r="3093" spans="8:11">
      <c r="H3093" s="61"/>
      <c r="I3093" s="60" t="e">
        <f t="shared" si="144"/>
        <v>#REF!</v>
      </c>
      <c r="J3093" s="60" t="e">
        <f>#REF!</f>
        <v>#REF!</v>
      </c>
      <c r="K3093" s="53" t="e">
        <f>IF(OR(#REF!="管理者",#REF!="サービス管理責任者"),0,#REF!)</f>
        <v>#REF!</v>
      </c>
    </row>
    <row r="3094" spans="8:11">
      <c r="H3094" s="61"/>
      <c r="I3094" s="60" t="e">
        <f t="shared" si="144"/>
        <v>#REF!</v>
      </c>
      <c r="J3094" s="60" t="e">
        <f>#REF!</f>
        <v>#REF!</v>
      </c>
      <c r="K3094" s="53" t="e">
        <f>IF(OR(#REF!="管理者",#REF!="サービス管理責任者"),0,#REF!)</f>
        <v>#REF!</v>
      </c>
    </row>
    <row r="3095" spans="8:11">
      <c r="H3095" s="61"/>
      <c r="I3095" s="60" t="e">
        <f t="shared" si="144"/>
        <v>#REF!</v>
      </c>
      <c r="J3095" s="60" t="e">
        <f>#REF!</f>
        <v>#REF!</v>
      </c>
      <c r="K3095" s="53" t="e">
        <f>IF(OR(#REF!="管理者",#REF!="サービス管理責任者"),0,#REF!)</f>
        <v>#REF!</v>
      </c>
    </row>
    <row r="3096" spans="8:11">
      <c r="H3096" s="61"/>
      <c r="I3096" s="60" t="e">
        <f t="shared" si="144"/>
        <v>#REF!</v>
      </c>
      <c r="J3096" s="60" t="e">
        <f>#REF!</f>
        <v>#REF!</v>
      </c>
      <c r="K3096" s="53" t="e">
        <f>IF(OR(#REF!="管理者",#REF!="サービス管理責任者"),0,#REF!)</f>
        <v>#REF!</v>
      </c>
    </row>
    <row r="3097" spans="8:11">
      <c r="H3097" s="61"/>
      <c r="I3097" s="60" t="e">
        <f t="shared" si="144"/>
        <v>#REF!</v>
      </c>
      <c r="J3097" s="60" t="e">
        <f>#REF!</f>
        <v>#REF!</v>
      </c>
      <c r="K3097" s="53" t="e">
        <f>IF(OR(#REF!="管理者",#REF!="サービス管理責任者"),0,#REF!)</f>
        <v>#REF!</v>
      </c>
    </row>
    <row r="3098" spans="8:11">
      <c r="H3098" s="61"/>
      <c r="I3098" s="60" t="e">
        <f t="shared" si="144"/>
        <v>#REF!</v>
      </c>
      <c r="J3098" s="60" t="e">
        <f>#REF!</f>
        <v>#REF!</v>
      </c>
      <c r="K3098" s="53" t="e">
        <f>IF(OR(#REF!="管理者",#REF!="サービス管理責任者"),0,#REF!)</f>
        <v>#REF!</v>
      </c>
    </row>
    <row r="3099" spans="8:11">
      <c r="H3099" s="61"/>
      <c r="I3099" s="60" t="e">
        <f t="shared" si="144"/>
        <v>#REF!</v>
      </c>
      <c r="J3099" s="60" t="e">
        <f>#REF!</f>
        <v>#REF!</v>
      </c>
      <c r="K3099" s="53" t="e">
        <f>IF(OR(#REF!="管理者",#REF!="サービス管理責任者"),0,#REF!)</f>
        <v>#REF!</v>
      </c>
    </row>
    <row r="3100" spans="8:11">
      <c r="H3100" s="61"/>
      <c r="I3100" s="60" t="e">
        <f t="shared" si="144"/>
        <v>#REF!</v>
      </c>
      <c r="J3100" s="60" t="e">
        <f>#REF!</f>
        <v>#REF!</v>
      </c>
      <c r="K3100" s="53" t="e">
        <f>IF(OR(#REF!="管理者",#REF!="サービス管理責任者"),0,#REF!)</f>
        <v>#REF!</v>
      </c>
    </row>
    <row r="3101" spans="8:11">
      <c r="H3101" s="61"/>
      <c r="I3101" s="60" t="e">
        <f t="shared" si="144"/>
        <v>#REF!</v>
      </c>
      <c r="J3101" s="60" t="e">
        <f>#REF!</f>
        <v>#REF!</v>
      </c>
      <c r="K3101" s="53" t="e">
        <f>IF(OR(#REF!="管理者",#REF!="サービス管理責任者"),0,#REF!)</f>
        <v>#REF!</v>
      </c>
    </row>
    <row r="3102" spans="8:11">
      <c r="H3102" s="61"/>
      <c r="I3102" s="60" t="e">
        <f t="shared" si="144"/>
        <v>#REF!</v>
      </c>
      <c r="J3102" s="60" t="e">
        <f>#REF!</f>
        <v>#REF!</v>
      </c>
      <c r="K3102" s="53" t="e">
        <f>IF(OR(#REF!="管理者",#REF!="サービス管理責任者"),0,#REF!)</f>
        <v>#REF!</v>
      </c>
    </row>
    <row r="3103" spans="8:11">
      <c r="H3103" s="61"/>
      <c r="I3103" s="60" t="e">
        <f t="shared" si="144"/>
        <v>#REF!</v>
      </c>
      <c r="J3103" s="60" t="e">
        <f>#REF!</f>
        <v>#REF!</v>
      </c>
      <c r="K3103" s="53" t="e">
        <f>IF(OR(#REF!="管理者",#REF!="サービス管理責任者"),0,#REF!)</f>
        <v>#REF!</v>
      </c>
    </row>
    <row r="3104" spans="8:11">
      <c r="H3104" s="61"/>
      <c r="I3104" s="60" t="e">
        <f t="shared" si="144"/>
        <v>#REF!</v>
      </c>
      <c r="J3104" s="60" t="e">
        <f>#REF!</f>
        <v>#REF!</v>
      </c>
      <c r="K3104" s="53" t="e">
        <f>IF(OR(#REF!="管理者",#REF!="サービス管理責任者"),0,#REF!)</f>
        <v>#REF!</v>
      </c>
    </row>
    <row r="3105" spans="8:11">
      <c r="H3105" s="61"/>
      <c r="I3105" s="60" t="e">
        <f t="shared" si="144"/>
        <v>#REF!</v>
      </c>
      <c r="J3105" s="60" t="e">
        <f>#REF!</f>
        <v>#REF!</v>
      </c>
      <c r="K3105" s="53" t="e">
        <f>IF(OR(#REF!="管理者",#REF!="サービス管理責任者"),0,#REF!)</f>
        <v>#REF!</v>
      </c>
    </row>
    <row r="3106" spans="8:11">
      <c r="H3106" s="61"/>
      <c r="I3106" s="60" t="e">
        <f t="shared" si="144"/>
        <v>#REF!</v>
      </c>
      <c r="J3106" s="60" t="e">
        <f>#REF!</f>
        <v>#REF!</v>
      </c>
      <c r="K3106" s="53" t="e">
        <f>IF(OR(#REF!="管理者",#REF!="サービス管理責任者"),0,#REF!)</f>
        <v>#REF!</v>
      </c>
    </row>
    <row r="3107" spans="8:11">
      <c r="H3107" s="61"/>
      <c r="I3107" s="60" t="e">
        <f t="shared" si="144"/>
        <v>#REF!</v>
      </c>
      <c r="J3107" s="60" t="e">
        <f>#REF!</f>
        <v>#REF!</v>
      </c>
      <c r="K3107" s="53" t="e">
        <f>IF(OR(#REF!="管理者",#REF!="サービス管理責任者"),0,#REF!)</f>
        <v>#REF!</v>
      </c>
    </row>
    <row r="3108" spans="8:11">
      <c r="H3108" s="61"/>
      <c r="I3108" s="60" t="e">
        <f t="shared" si="144"/>
        <v>#REF!</v>
      </c>
      <c r="J3108" s="60" t="e">
        <f>#REF!</f>
        <v>#REF!</v>
      </c>
      <c r="K3108" s="53" t="e">
        <f>IF(OR(#REF!="管理者",#REF!="サービス管理責任者"),0,#REF!)</f>
        <v>#REF!</v>
      </c>
    </row>
    <row r="3109" spans="8:11">
      <c r="H3109" s="61"/>
      <c r="I3109" s="60" t="e">
        <f t="shared" si="144"/>
        <v>#REF!</v>
      </c>
      <c r="J3109" s="60" t="e">
        <f>#REF!</f>
        <v>#REF!</v>
      </c>
      <c r="K3109" s="53" t="e">
        <f>IF(OR(#REF!="管理者",#REF!="サービス管理責任者"),0,#REF!)</f>
        <v>#REF!</v>
      </c>
    </row>
    <row r="3110" spans="8:11">
      <c r="H3110" s="61"/>
      <c r="I3110" s="60" t="e">
        <f t="shared" si="144"/>
        <v>#REF!</v>
      </c>
      <c r="J3110" s="60" t="e">
        <f>#REF!</f>
        <v>#REF!</v>
      </c>
      <c r="K3110" s="53" t="e">
        <f>IF(OR(#REF!="管理者",#REF!="サービス管理責任者"),0,#REF!)</f>
        <v>#REF!</v>
      </c>
    </row>
    <row r="3111" spans="8:11">
      <c r="H3111" s="61"/>
      <c r="I3111" s="60" t="e">
        <f t="shared" si="144"/>
        <v>#REF!</v>
      </c>
      <c r="J3111" s="60" t="e">
        <f>#REF!</f>
        <v>#REF!</v>
      </c>
      <c r="K3111" s="53" t="e">
        <f>IF(OR(#REF!="管理者",#REF!="サービス管理責任者"),0,#REF!)</f>
        <v>#REF!</v>
      </c>
    </row>
    <row r="3112" spans="8:11">
      <c r="H3112" s="61"/>
      <c r="I3112" s="60" t="e">
        <f t="shared" si="144"/>
        <v>#REF!</v>
      </c>
      <c r="J3112" s="60" t="e">
        <f>#REF!</f>
        <v>#REF!</v>
      </c>
      <c r="K3112" s="53" t="e">
        <f>IF(OR(#REF!="管理者",#REF!="サービス管理責任者"),0,#REF!)</f>
        <v>#REF!</v>
      </c>
    </row>
    <row r="3113" spans="8:11">
      <c r="H3113" s="61"/>
      <c r="I3113" s="60" t="e">
        <f t="shared" si="144"/>
        <v>#REF!</v>
      </c>
      <c r="J3113" s="60" t="e">
        <f>#REF!</f>
        <v>#REF!</v>
      </c>
      <c r="K3113" s="53" t="e">
        <f>IF(OR(#REF!="管理者",#REF!="サービス管理責任者"),0,#REF!)</f>
        <v>#REF!</v>
      </c>
    </row>
    <row r="3114" spans="8:11">
      <c r="H3114" s="61"/>
      <c r="I3114" s="60" t="e">
        <f t="shared" si="144"/>
        <v>#REF!</v>
      </c>
      <c r="J3114" s="60" t="e">
        <f>#REF!</f>
        <v>#REF!</v>
      </c>
      <c r="K3114" s="53" t="e">
        <f>IF(OR(#REF!="管理者",#REF!="サービス管理責任者"),0,#REF!)</f>
        <v>#REF!</v>
      </c>
    </row>
    <row r="3115" spans="8:11">
      <c r="H3115" s="61"/>
      <c r="I3115" s="60" t="e">
        <f t="shared" si="144"/>
        <v>#REF!</v>
      </c>
      <c r="J3115" s="60" t="e">
        <f>#REF!</f>
        <v>#REF!</v>
      </c>
      <c r="K3115" s="53" t="e">
        <f>IF(OR(#REF!="管理者",#REF!="サービス管理責任者"),0,#REF!)</f>
        <v>#REF!</v>
      </c>
    </row>
    <row r="3116" spans="8:11">
      <c r="H3116" s="61"/>
      <c r="I3116" s="60" t="e">
        <f t="shared" si="144"/>
        <v>#REF!</v>
      </c>
      <c r="J3116" s="60" t="e">
        <f>#REF!</f>
        <v>#REF!</v>
      </c>
      <c r="K3116" s="53" t="e">
        <f>IF(OR(#REF!="管理者",#REF!="サービス管理責任者"),0,#REF!)</f>
        <v>#REF!</v>
      </c>
    </row>
    <row r="3117" spans="8:11">
      <c r="H3117" s="61"/>
      <c r="I3117" s="60" t="e">
        <f t="shared" si="144"/>
        <v>#REF!</v>
      </c>
      <c r="J3117" s="60" t="e">
        <f>#REF!</f>
        <v>#REF!</v>
      </c>
      <c r="K3117" s="53" t="e">
        <f>IF(OR(#REF!="管理者",#REF!="サービス管理責任者"),0,#REF!)</f>
        <v>#REF!</v>
      </c>
    </row>
    <row r="3118" spans="8:11">
      <c r="H3118" s="61"/>
      <c r="I3118" s="60" t="e">
        <f t="shared" si="144"/>
        <v>#REF!</v>
      </c>
      <c r="J3118" s="60" t="e">
        <f>#REF!</f>
        <v>#REF!</v>
      </c>
      <c r="K3118" s="53" t="e">
        <f>IF(OR(#REF!="管理者",#REF!="サービス管理責任者"),0,#REF!)</f>
        <v>#REF!</v>
      </c>
    </row>
    <row r="3119" spans="8:11">
      <c r="H3119" s="61"/>
      <c r="I3119" s="60" t="e">
        <f t="shared" si="144"/>
        <v>#REF!</v>
      </c>
      <c r="J3119" s="60" t="e">
        <f>#REF!</f>
        <v>#REF!</v>
      </c>
      <c r="K3119" s="53" t="e">
        <f>IF(OR(#REF!="管理者",#REF!="サービス管理責任者"),0,#REF!)</f>
        <v>#REF!</v>
      </c>
    </row>
    <row r="3120" spans="8:11">
      <c r="H3120" s="61"/>
      <c r="I3120" s="60" t="e">
        <f t="shared" si="144"/>
        <v>#REF!</v>
      </c>
      <c r="J3120" s="60" t="e">
        <f>#REF!</f>
        <v>#REF!</v>
      </c>
      <c r="K3120" s="53" t="e">
        <f>IF(OR(#REF!="管理者",#REF!="サービス管理責任者"),0,#REF!)</f>
        <v>#REF!</v>
      </c>
    </row>
    <row r="3121" spans="8:11">
      <c r="H3121" s="61"/>
      <c r="I3121" s="60" t="e">
        <f t="shared" si="144"/>
        <v>#REF!</v>
      </c>
      <c r="J3121" s="60" t="e">
        <f>#REF!</f>
        <v>#REF!</v>
      </c>
      <c r="K3121" s="53" t="e">
        <f>IF(OR(#REF!="管理者",#REF!="サービス管理責任者"),0,#REF!)</f>
        <v>#REF!</v>
      </c>
    </row>
    <row r="3122" spans="8:11">
      <c r="H3122" s="61"/>
      <c r="I3122" s="60" t="e">
        <f t="shared" si="144"/>
        <v>#REF!</v>
      </c>
      <c r="J3122" s="60" t="e">
        <f>#REF!</f>
        <v>#REF!</v>
      </c>
      <c r="K3122" s="53" t="e">
        <f>IF(OR(#REF!="管理者",#REF!="サービス管理責任者"),0,#REF!)</f>
        <v>#REF!</v>
      </c>
    </row>
    <row r="3123" spans="8:11">
      <c r="H3123" s="61"/>
      <c r="I3123" s="60" t="e">
        <f t="shared" si="144"/>
        <v>#REF!</v>
      </c>
      <c r="J3123" s="60" t="e">
        <f>#REF!</f>
        <v>#REF!</v>
      </c>
      <c r="K3123" s="53" t="e">
        <f>IF(OR(#REF!="管理者",#REF!="サービス管理責任者"),0,#REF!)</f>
        <v>#REF!</v>
      </c>
    </row>
    <row r="3124" spans="8:11">
      <c r="H3124" s="61"/>
      <c r="I3124" s="60" t="e">
        <f t="shared" si="144"/>
        <v>#REF!</v>
      </c>
      <c r="J3124" s="60" t="e">
        <f>#REF!</f>
        <v>#REF!</v>
      </c>
      <c r="K3124" s="53" t="e">
        <f>IF(OR(#REF!="管理者",#REF!="サービス管理責任者"),0,#REF!)</f>
        <v>#REF!</v>
      </c>
    </row>
    <row r="3125" spans="8:11">
      <c r="H3125" s="61"/>
      <c r="I3125" s="60" t="e">
        <f t="shared" si="144"/>
        <v>#REF!</v>
      </c>
      <c r="J3125" s="60" t="e">
        <f>#REF!</f>
        <v>#REF!</v>
      </c>
      <c r="K3125" s="53" t="e">
        <f>IF(OR(#REF!="管理者",#REF!="サービス管理責任者"),0,#REF!)</f>
        <v>#REF!</v>
      </c>
    </row>
    <row r="3126" spans="8:11">
      <c r="H3126" s="61"/>
      <c r="I3126" s="60" t="e">
        <f t="shared" si="144"/>
        <v>#REF!</v>
      </c>
      <c r="J3126" s="60" t="e">
        <f>#REF!</f>
        <v>#REF!</v>
      </c>
      <c r="K3126" s="53" t="e">
        <f>IF(OR(#REF!="管理者",#REF!="サービス管理責任者"),0,#REF!)</f>
        <v>#REF!</v>
      </c>
    </row>
    <row r="3127" spans="8:11">
      <c r="H3127" s="61"/>
      <c r="I3127" s="60" t="e">
        <f t="shared" si="144"/>
        <v>#REF!</v>
      </c>
      <c r="J3127" s="60" t="e">
        <f>#REF!</f>
        <v>#REF!</v>
      </c>
      <c r="K3127" s="53" t="e">
        <f>IF(OR(#REF!="管理者",#REF!="サービス管理責任者"),0,#REF!)</f>
        <v>#REF!</v>
      </c>
    </row>
    <row r="3128" spans="8:11">
      <c r="H3128" s="61"/>
      <c r="I3128" s="60" t="e">
        <f t="shared" si="144"/>
        <v>#REF!</v>
      </c>
      <c r="J3128" s="60" t="e">
        <f>#REF!</f>
        <v>#REF!</v>
      </c>
      <c r="K3128" s="53" t="e">
        <f>IF(OR(#REF!="管理者",#REF!="サービス管理責任者"),0,#REF!)</f>
        <v>#REF!</v>
      </c>
    </row>
    <row r="3129" spans="8:11">
      <c r="H3129" s="61"/>
      <c r="I3129" s="60" t="e">
        <f t="shared" si="144"/>
        <v>#REF!</v>
      </c>
      <c r="J3129" s="60" t="e">
        <f>#REF!</f>
        <v>#REF!</v>
      </c>
      <c r="K3129" s="53" t="e">
        <f>IF(OR(#REF!="管理者",#REF!="サービス管理責任者"),0,#REF!)</f>
        <v>#REF!</v>
      </c>
    </row>
    <row r="3130" spans="8:11">
      <c r="H3130" s="61"/>
      <c r="I3130" s="60" t="e">
        <f t="shared" si="144"/>
        <v>#REF!</v>
      </c>
      <c r="J3130" s="60" t="e">
        <f>#REF!</f>
        <v>#REF!</v>
      </c>
      <c r="K3130" s="53" t="e">
        <f>IF(OR(#REF!="管理者",#REF!="サービス管理責任者"),0,#REF!)</f>
        <v>#REF!</v>
      </c>
    </row>
    <row r="3131" spans="8:11">
      <c r="H3131" s="61"/>
      <c r="I3131" s="60" t="e">
        <f t="shared" si="144"/>
        <v>#REF!</v>
      </c>
      <c r="J3131" s="60" t="e">
        <f>#REF!</f>
        <v>#REF!</v>
      </c>
      <c r="K3131" s="53" t="e">
        <f>IF(OR(#REF!="管理者",#REF!="サービス管理責任者"),0,#REF!)</f>
        <v>#REF!</v>
      </c>
    </row>
    <row r="3132" spans="8:11">
      <c r="H3132" s="61"/>
      <c r="I3132" s="60" t="e">
        <f t="shared" si="144"/>
        <v>#REF!</v>
      </c>
      <c r="J3132" s="60" t="e">
        <f>#REF!</f>
        <v>#REF!</v>
      </c>
      <c r="K3132" s="53" t="e">
        <f>IF(OR(#REF!="管理者",#REF!="サービス管理責任者"),0,#REF!)</f>
        <v>#REF!</v>
      </c>
    </row>
    <row r="3133" spans="8:11">
      <c r="H3133" s="61"/>
      <c r="I3133" s="60" t="e">
        <f t="shared" ref="I3133:I3196" si="145">IF(J3133=0,I3132,I3132+1)</f>
        <v>#REF!</v>
      </c>
      <c r="J3133" s="60" t="e">
        <f>#REF!</f>
        <v>#REF!</v>
      </c>
      <c r="K3133" s="53" t="e">
        <f>IF(OR(#REF!="管理者",#REF!="サービス管理責任者"),0,#REF!)</f>
        <v>#REF!</v>
      </c>
    </row>
    <row r="3134" spans="8:11">
      <c r="H3134" s="61"/>
      <c r="I3134" s="60" t="e">
        <f t="shared" si="145"/>
        <v>#REF!</v>
      </c>
      <c r="J3134" s="60" t="e">
        <f>#REF!</f>
        <v>#REF!</v>
      </c>
      <c r="K3134" s="53" t="e">
        <f>IF(OR(#REF!="管理者",#REF!="サービス管理責任者"),0,#REF!)</f>
        <v>#REF!</v>
      </c>
    </row>
    <row r="3135" spans="8:11">
      <c r="H3135" s="61"/>
      <c r="I3135" s="60" t="e">
        <f t="shared" si="145"/>
        <v>#REF!</v>
      </c>
      <c r="J3135" s="60" t="e">
        <f>#REF!</f>
        <v>#REF!</v>
      </c>
      <c r="K3135" s="53" t="e">
        <f>IF(OR(#REF!="管理者",#REF!="サービス管理責任者"),0,#REF!)</f>
        <v>#REF!</v>
      </c>
    </row>
    <row r="3136" spans="8:11">
      <c r="H3136" s="61"/>
      <c r="I3136" s="60" t="e">
        <f t="shared" si="145"/>
        <v>#REF!</v>
      </c>
      <c r="J3136" s="60" t="e">
        <f>#REF!</f>
        <v>#REF!</v>
      </c>
      <c r="K3136" s="53" t="e">
        <f>IF(OR(#REF!="管理者",#REF!="サービス管理責任者"),0,#REF!)</f>
        <v>#REF!</v>
      </c>
    </row>
    <row r="3137" spans="8:11">
      <c r="H3137" s="61"/>
      <c r="I3137" s="60" t="e">
        <f t="shared" si="145"/>
        <v>#REF!</v>
      </c>
      <c r="J3137" s="60" t="e">
        <f>#REF!</f>
        <v>#REF!</v>
      </c>
      <c r="K3137" s="53" t="e">
        <f>IF(OR(#REF!="管理者",#REF!="サービス管理責任者"),0,#REF!)</f>
        <v>#REF!</v>
      </c>
    </row>
    <row r="3138" spans="8:11">
      <c r="H3138" s="61"/>
      <c r="I3138" s="60" t="e">
        <f t="shared" si="145"/>
        <v>#REF!</v>
      </c>
      <c r="J3138" s="60" t="e">
        <f>#REF!</f>
        <v>#REF!</v>
      </c>
      <c r="K3138" s="53" t="e">
        <f>IF(OR(#REF!="管理者",#REF!="サービス管理責任者"),0,#REF!)</f>
        <v>#REF!</v>
      </c>
    </row>
    <row r="3139" spans="8:11">
      <c r="H3139" s="61"/>
      <c r="I3139" s="60" t="e">
        <f t="shared" si="145"/>
        <v>#REF!</v>
      </c>
      <c r="J3139" s="60" t="e">
        <f>#REF!</f>
        <v>#REF!</v>
      </c>
      <c r="K3139" s="53" t="e">
        <f>IF(OR(#REF!="管理者",#REF!="サービス管理責任者"),0,#REF!)</f>
        <v>#REF!</v>
      </c>
    </row>
    <row r="3140" spans="8:11">
      <c r="H3140" s="61"/>
      <c r="I3140" s="60" t="e">
        <f t="shared" si="145"/>
        <v>#REF!</v>
      </c>
      <c r="J3140" s="60" t="e">
        <f>#REF!</f>
        <v>#REF!</v>
      </c>
      <c r="K3140" s="53" t="e">
        <f>IF(OR(#REF!="管理者",#REF!="サービス管理責任者"),0,#REF!)</f>
        <v>#REF!</v>
      </c>
    </row>
    <row r="3141" spans="8:11">
      <c r="H3141" s="61"/>
      <c r="I3141" s="60" t="e">
        <f t="shared" si="145"/>
        <v>#REF!</v>
      </c>
      <c r="J3141" s="60" t="e">
        <f>#REF!</f>
        <v>#REF!</v>
      </c>
      <c r="K3141" s="53" t="e">
        <f>IF(OR(#REF!="管理者",#REF!="サービス管理責任者"),0,#REF!)</f>
        <v>#REF!</v>
      </c>
    </row>
    <row r="3142" spans="8:11">
      <c r="H3142" s="61"/>
      <c r="I3142" s="60" t="e">
        <f t="shared" si="145"/>
        <v>#REF!</v>
      </c>
      <c r="J3142" s="60" t="e">
        <f>#REF!</f>
        <v>#REF!</v>
      </c>
      <c r="K3142" s="53" t="e">
        <f>IF(OR(#REF!="管理者",#REF!="サービス管理責任者"),0,#REF!)</f>
        <v>#REF!</v>
      </c>
    </row>
    <row r="3143" spans="8:11">
      <c r="H3143" s="61"/>
      <c r="I3143" s="60" t="e">
        <f t="shared" si="145"/>
        <v>#REF!</v>
      </c>
      <c r="J3143" s="60" t="e">
        <f>#REF!</f>
        <v>#REF!</v>
      </c>
      <c r="K3143" s="53" t="e">
        <f>IF(OR(#REF!="管理者",#REF!="サービス管理責任者"),0,#REF!)</f>
        <v>#REF!</v>
      </c>
    </row>
    <row r="3144" spans="8:11">
      <c r="H3144" s="61"/>
      <c r="I3144" s="60" t="e">
        <f t="shared" si="145"/>
        <v>#REF!</v>
      </c>
      <c r="J3144" s="60" t="e">
        <f>#REF!</f>
        <v>#REF!</v>
      </c>
      <c r="K3144" s="53" t="e">
        <f>IF(OR(#REF!="管理者",#REF!="サービス管理責任者"),0,#REF!)</f>
        <v>#REF!</v>
      </c>
    </row>
    <row r="3145" spans="8:11">
      <c r="H3145" s="61"/>
      <c r="I3145" s="60" t="e">
        <f t="shared" si="145"/>
        <v>#REF!</v>
      </c>
      <c r="J3145" s="60" t="e">
        <f>#REF!</f>
        <v>#REF!</v>
      </c>
      <c r="K3145" s="53" t="e">
        <f>IF(OR(#REF!="管理者",#REF!="サービス管理責任者"),0,#REF!)</f>
        <v>#REF!</v>
      </c>
    </row>
    <row r="3146" spans="8:11">
      <c r="H3146" s="61"/>
      <c r="I3146" s="60" t="e">
        <f t="shared" si="145"/>
        <v>#REF!</v>
      </c>
      <c r="J3146" s="60" t="e">
        <f>#REF!</f>
        <v>#REF!</v>
      </c>
      <c r="K3146" s="53" t="e">
        <f>IF(OR(#REF!="管理者",#REF!="サービス管理責任者"),0,#REF!)</f>
        <v>#REF!</v>
      </c>
    </row>
    <row r="3147" spans="8:11">
      <c r="H3147" s="61"/>
      <c r="I3147" s="60" t="e">
        <f t="shared" si="145"/>
        <v>#REF!</v>
      </c>
      <c r="J3147" s="60" t="e">
        <f>#REF!</f>
        <v>#REF!</v>
      </c>
      <c r="K3147" s="53" t="e">
        <f>IF(OR(#REF!="管理者",#REF!="サービス管理責任者"),0,#REF!)</f>
        <v>#REF!</v>
      </c>
    </row>
    <row r="3148" spans="8:11">
      <c r="H3148" s="61"/>
      <c r="I3148" s="60" t="e">
        <f t="shared" si="145"/>
        <v>#REF!</v>
      </c>
      <c r="J3148" s="60" t="e">
        <f>#REF!</f>
        <v>#REF!</v>
      </c>
      <c r="K3148" s="53" t="e">
        <f>IF(OR(#REF!="管理者",#REF!="サービス管理責任者"),0,#REF!)</f>
        <v>#REF!</v>
      </c>
    </row>
    <row r="3149" spans="8:11">
      <c r="H3149" s="61"/>
      <c r="I3149" s="60" t="e">
        <f t="shared" si="145"/>
        <v>#REF!</v>
      </c>
      <c r="J3149" s="60" t="e">
        <f>#REF!</f>
        <v>#REF!</v>
      </c>
      <c r="K3149" s="53" t="e">
        <f>IF(OR(#REF!="管理者",#REF!="サービス管理責任者"),0,#REF!)</f>
        <v>#REF!</v>
      </c>
    </row>
    <row r="3150" spans="8:11">
      <c r="H3150" s="61"/>
      <c r="I3150" s="60" t="e">
        <f t="shared" si="145"/>
        <v>#REF!</v>
      </c>
      <c r="J3150" s="60" t="e">
        <f>#REF!</f>
        <v>#REF!</v>
      </c>
      <c r="K3150" s="53" t="e">
        <f>IF(OR(#REF!="管理者",#REF!="サービス管理責任者"),0,#REF!)</f>
        <v>#REF!</v>
      </c>
    </row>
    <row r="3151" spans="8:11">
      <c r="H3151" s="61"/>
      <c r="I3151" s="60" t="e">
        <f t="shared" si="145"/>
        <v>#REF!</v>
      </c>
      <c r="J3151" s="60" t="e">
        <f>#REF!</f>
        <v>#REF!</v>
      </c>
      <c r="K3151" s="53" t="e">
        <f>IF(OR(#REF!="管理者",#REF!="サービス管理責任者"),0,#REF!)</f>
        <v>#REF!</v>
      </c>
    </row>
    <row r="3152" spans="8:11">
      <c r="H3152" s="61"/>
      <c r="I3152" s="60" t="e">
        <f t="shared" si="145"/>
        <v>#REF!</v>
      </c>
      <c r="J3152" s="60" t="e">
        <f>#REF!</f>
        <v>#REF!</v>
      </c>
      <c r="K3152" s="53" t="e">
        <f>IF(OR(#REF!="管理者",#REF!="サービス管理責任者"),0,#REF!)</f>
        <v>#REF!</v>
      </c>
    </row>
    <row r="3153" spans="8:11">
      <c r="H3153" s="61"/>
      <c r="I3153" s="60" t="e">
        <f t="shared" si="145"/>
        <v>#REF!</v>
      </c>
      <c r="J3153" s="60" t="e">
        <f>#REF!</f>
        <v>#REF!</v>
      </c>
      <c r="K3153" s="53" t="e">
        <f>IF(OR(#REF!="管理者",#REF!="サービス管理責任者"),0,#REF!)</f>
        <v>#REF!</v>
      </c>
    </row>
    <row r="3154" spans="8:11">
      <c r="H3154" s="61"/>
      <c r="I3154" s="60" t="e">
        <f t="shared" si="145"/>
        <v>#REF!</v>
      </c>
      <c r="J3154" s="60" t="e">
        <f>#REF!</f>
        <v>#REF!</v>
      </c>
      <c r="K3154" s="53" t="e">
        <f>IF(OR(#REF!="管理者",#REF!="サービス管理責任者"),0,#REF!)</f>
        <v>#REF!</v>
      </c>
    </row>
    <row r="3155" spans="8:11">
      <c r="H3155" s="61"/>
      <c r="I3155" s="60" t="e">
        <f t="shared" si="145"/>
        <v>#REF!</v>
      </c>
      <c r="J3155" s="60" t="e">
        <f>#REF!</f>
        <v>#REF!</v>
      </c>
      <c r="K3155" s="53" t="e">
        <f>IF(OR(#REF!="管理者",#REF!="サービス管理責任者"),0,#REF!)</f>
        <v>#REF!</v>
      </c>
    </row>
    <row r="3156" spans="8:11">
      <c r="H3156" s="61"/>
      <c r="I3156" s="60" t="e">
        <f t="shared" si="145"/>
        <v>#REF!</v>
      </c>
      <c r="J3156" s="60" t="e">
        <f>#REF!</f>
        <v>#REF!</v>
      </c>
      <c r="K3156" s="53" t="e">
        <f>IF(OR(#REF!="管理者",#REF!="サービス管理責任者"),0,#REF!)</f>
        <v>#REF!</v>
      </c>
    </row>
    <row r="3157" spans="8:11">
      <c r="H3157" s="61"/>
      <c r="I3157" s="60" t="e">
        <f t="shared" si="145"/>
        <v>#REF!</v>
      </c>
      <c r="J3157" s="60" t="e">
        <f>#REF!</f>
        <v>#REF!</v>
      </c>
      <c r="K3157" s="53" t="e">
        <f>IF(OR(#REF!="管理者",#REF!="サービス管理責任者"),0,#REF!)</f>
        <v>#REF!</v>
      </c>
    </row>
    <row r="3158" spans="8:11">
      <c r="H3158" s="61"/>
      <c r="I3158" s="60" t="e">
        <f t="shared" si="145"/>
        <v>#REF!</v>
      </c>
      <c r="J3158" s="60" t="e">
        <f>#REF!</f>
        <v>#REF!</v>
      </c>
      <c r="K3158" s="53" t="e">
        <f>IF(OR(#REF!="管理者",#REF!="サービス管理責任者"),0,#REF!)</f>
        <v>#REF!</v>
      </c>
    </row>
    <row r="3159" spans="8:11">
      <c r="H3159" s="61"/>
      <c r="I3159" s="60" t="e">
        <f t="shared" si="145"/>
        <v>#REF!</v>
      </c>
      <c r="J3159" s="60" t="e">
        <f>#REF!</f>
        <v>#REF!</v>
      </c>
      <c r="K3159" s="53" t="e">
        <f>IF(OR(#REF!="管理者",#REF!="サービス管理責任者"),0,#REF!)</f>
        <v>#REF!</v>
      </c>
    </row>
    <row r="3160" spans="8:11">
      <c r="H3160" s="61"/>
      <c r="I3160" s="60" t="e">
        <f t="shared" si="145"/>
        <v>#REF!</v>
      </c>
      <c r="J3160" s="60" t="e">
        <f>#REF!</f>
        <v>#REF!</v>
      </c>
      <c r="K3160" s="53" t="e">
        <f>IF(OR(#REF!="管理者",#REF!="サービス管理責任者"),0,#REF!)</f>
        <v>#REF!</v>
      </c>
    </row>
    <row r="3161" spans="8:11">
      <c r="H3161" s="61"/>
      <c r="I3161" s="60" t="e">
        <f t="shared" si="145"/>
        <v>#REF!</v>
      </c>
      <c r="J3161" s="60" t="e">
        <f>#REF!</f>
        <v>#REF!</v>
      </c>
      <c r="K3161" s="53" t="e">
        <f>IF(OR(#REF!="管理者",#REF!="サービス管理責任者"),0,#REF!)</f>
        <v>#REF!</v>
      </c>
    </row>
    <row r="3162" spans="8:11">
      <c r="H3162" s="61"/>
      <c r="I3162" s="60" t="e">
        <f t="shared" si="145"/>
        <v>#REF!</v>
      </c>
      <c r="J3162" s="60" t="e">
        <f>#REF!</f>
        <v>#REF!</v>
      </c>
      <c r="K3162" s="53" t="e">
        <f>IF(OR(#REF!="管理者",#REF!="サービス管理責任者"),0,#REF!)</f>
        <v>#REF!</v>
      </c>
    </row>
    <row r="3163" spans="8:11">
      <c r="H3163" s="61"/>
      <c r="I3163" s="60" t="e">
        <f t="shared" si="145"/>
        <v>#REF!</v>
      </c>
      <c r="J3163" s="60" t="e">
        <f>#REF!</f>
        <v>#REF!</v>
      </c>
      <c r="K3163" s="53" t="e">
        <f>IF(OR(#REF!="管理者",#REF!="サービス管理責任者"),0,#REF!)</f>
        <v>#REF!</v>
      </c>
    </row>
    <row r="3164" spans="8:11">
      <c r="H3164" s="61"/>
      <c r="I3164" s="60" t="e">
        <f t="shared" si="145"/>
        <v>#REF!</v>
      </c>
      <c r="J3164" s="60" t="e">
        <f>#REF!</f>
        <v>#REF!</v>
      </c>
      <c r="K3164" s="53" t="e">
        <f>IF(OR(#REF!="管理者",#REF!="サービス管理責任者"),0,#REF!)</f>
        <v>#REF!</v>
      </c>
    </row>
    <row r="3165" spans="8:11">
      <c r="H3165" s="61"/>
      <c r="I3165" s="60" t="e">
        <f t="shared" si="145"/>
        <v>#REF!</v>
      </c>
      <c r="J3165" s="60" t="e">
        <f>#REF!</f>
        <v>#REF!</v>
      </c>
      <c r="K3165" s="53" t="e">
        <f>IF(OR(#REF!="管理者",#REF!="サービス管理責任者"),0,#REF!)</f>
        <v>#REF!</v>
      </c>
    </row>
    <row r="3166" spans="8:11">
      <c r="H3166" s="61"/>
      <c r="I3166" s="60" t="e">
        <f t="shared" si="145"/>
        <v>#REF!</v>
      </c>
      <c r="J3166" s="60" t="e">
        <f>#REF!</f>
        <v>#REF!</v>
      </c>
      <c r="K3166" s="53" t="e">
        <f>IF(OR(#REF!="管理者",#REF!="サービス管理責任者"),0,#REF!)</f>
        <v>#REF!</v>
      </c>
    </row>
    <row r="3167" spans="8:11">
      <c r="H3167" s="61"/>
      <c r="I3167" s="60" t="e">
        <f t="shared" si="145"/>
        <v>#REF!</v>
      </c>
      <c r="J3167" s="60" t="e">
        <f>#REF!</f>
        <v>#REF!</v>
      </c>
      <c r="K3167" s="53" t="e">
        <f>IF(OR(#REF!="管理者",#REF!="サービス管理責任者"),0,#REF!)</f>
        <v>#REF!</v>
      </c>
    </row>
    <row r="3168" spans="8:11">
      <c r="H3168" s="61"/>
      <c r="I3168" s="60" t="e">
        <f t="shared" si="145"/>
        <v>#REF!</v>
      </c>
      <c r="J3168" s="60" t="e">
        <f>#REF!</f>
        <v>#REF!</v>
      </c>
      <c r="K3168" s="53" t="e">
        <f>IF(OR(#REF!="管理者",#REF!="サービス管理責任者"),0,#REF!)</f>
        <v>#REF!</v>
      </c>
    </row>
    <row r="3169" spans="8:11">
      <c r="H3169" s="61"/>
      <c r="I3169" s="60" t="e">
        <f t="shared" si="145"/>
        <v>#REF!</v>
      </c>
      <c r="J3169" s="60" t="e">
        <f>#REF!</f>
        <v>#REF!</v>
      </c>
      <c r="K3169" s="53" t="e">
        <f>IF(OR(#REF!="管理者",#REF!="サービス管理責任者"),0,#REF!)</f>
        <v>#REF!</v>
      </c>
    </row>
    <row r="3170" spans="8:11">
      <c r="H3170" s="61"/>
      <c r="I3170" s="60" t="e">
        <f t="shared" si="145"/>
        <v>#REF!</v>
      </c>
      <c r="J3170" s="60" t="e">
        <f>#REF!</f>
        <v>#REF!</v>
      </c>
      <c r="K3170" s="53" t="e">
        <f>IF(OR(#REF!="管理者",#REF!="サービス管理責任者"),0,#REF!)</f>
        <v>#REF!</v>
      </c>
    </row>
    <row r="3171" spans="8:11">
      <c r="H3171" s="61"/>
      <c r="I3171" s="60" t="e">
        <f t="shared" si="145"/>
        <v>#REF!</v>
      </c>
      <c r="J3171" s="60" t="e">
        <f>#REF!</f>
        <v>#REF!</v>
      </c>
      <c r="K3171" s="53" t="e">
        <f>IF(OR(#REF!="管理者",#REF!="サービス管理責任者"),0,#REF!)</f>
        <v>#REF!</v>
      </c>
    </row>
    <row r="3172" spans="8:11">
      <c r="H3172" s="61"/>
      <c r="I3172" s="60" t="e">
        <f t="shared" si="145"/>
        <v>#REF!</v>
      </c>
      <c r="J3172" s="60" t="e">
        <f>#REF!</f>
        <v>#REF!</v>
      </c>
      <c r="K3172" s="53" t="e">
        <f>IF(OR(#REF!="管理者",#REF!="サービス管理責任者"),0,#REF!)</f>
        <v>#REF!</v>
      </c>
    </row>
    <row r="3173" spans="8:11">
      <c r="H3173" s="61"/>
      <c r="I3173" s="60" t="e">
        <f t="shared" si="145"/>
        <v>#REF!</v>
      </c>
      <c r="J3173" s="60" t="e">
        <f>#REF!</f>
        <v>#REF!</v>
      </c>
      <c r="K3173" s="53" t="e">
        <f>IF(OR(#REF!="管理者",#REF!="サービス管理責任者"),0,#REF!)</f>
        <v>#REF!</v>
      </c>
    </row>
    <row r="3174" spans="8:11">
      <c r="H3174" s="61"/>
      <c r="I3174" s="60" t="e">
        <f t="shared" si="145"/>
        <v>#REF!</v>
      </c>
      <c r="J3174" s="60" t="e">
        <f>#REF!</f>
        <v>#REF!</v>
      </c>
      <c r="K3174" s="53" t="e">
        <f>IF(OR(#REF!="管理者",#REF!="サービス管理責任者"),0,#REF!)</f>
        <v>#REF!</v>
      </c>
    </row>
    <row r="3175" spans="8:11">
      <c r="H3175" s="61"/>
      <c r="I3175" s="60" t="e">
        <f t="shared" si="145"/>
        <v>#REF!</v>
      </c>
      <c r="J3175" s="60" t="e">
        <f>#REF!</f>
        <v>#REF!</v>
      </c>
      <c r="K3175" s="53" t="e">
        <f>IF(OR(#REF!="管理者",#REF!="サービス管理責任者"),0,#REF!)</f>
        <v>#REF!</v>
      </c>
    </row>
    <row r="3176" spans="8:11">
      <c r="H3176" s="61"/>
      <c r="I3176" s="60" t="e">
        <f t="shared" si="145"/>
        <v>#REF!</v>
      </c>
      <c r="J3176" s="60" t="e">
        <f>#REF!</f>
        <v>#REF!</v>
      </c>
      <c r="K3176" s="53" t="e">
        <f>IF(OR(#REF!="管理者",#REF!="サービス管理責任者"),0,#REF!)</f>
        <v>#REF!</v>
      </c>
    </row>
    <row r="3177" spans="8:11">
      <c r="H3177" s="61"/>
      <c r="I3177" s="60" t="e">
        <f t="shared" si="145"/>
        <v>#REF!</v>
      </c>
      <c r="J3177" s="60" t="e">
        <f>#REF!</f>
        <v>#REF!</v>
      </c>
      <c r="K3177" s="53" t="e">
        <f>IF(OR(#REF!="管理者",#REF!="サービス管理責任者"),0,#REF!)</f>
        <v>#REF!</v>
      </c>
    </row>
    <row r="3178" spans="8:11">
      <c r="H3178" s="61"/>
      <c r="I3178" s="60" t="e">
        <f t="shared" si="145"/>
        <v>#REF!</v>
      </c>
      <c r="J3178" s="60" t="e">
        <f>#REF!</f>
        <v>#REF!</v>
      </c>
      <c r="K3178" s="53" t="e">
        <f>IF(OR(#REF!="管理者",#REF!="サービス管理責任者"),0,#REF!)</f>
        <v>#REF!</v>
      </c>
    </row>
    <row r="3179" spans="8:11">
      <c r="H3179" s="61"/>
      <c r="I3179" s="60" t="e">
        <f t="shared" si="145"/>
        <v>#REF!</v>
      </c>
      <c r="J3179" s="60" t="e">
        <f>#REF!</f>
        <v>#REF!</v>
      </c>
      <c r="K3179" s="53" t="e">
        <f>IF(OR(#REF!="管理者",#REF!="サービス管理責任者"),0,#REF!)</f>
        <v>#REF!</v>
      </c>
    </row>
    <row r="3180" spans="8:11">
      <c r="H3180" s="61"/>
      <c r="I3180" s="60" t="e">
        <f t="shared" si="145"/>
        <v>#REF!</v>
      </c>
      <c r="J3180" s="60" t="e">
        <f>#REF!</f>
        <v>#REF!</v>
      </c>
      <c r="K3180" s="53" t="e">
        <f>IF(OR(#REF!="管理者",#REF!="サービス管理責任者"),0,#REF!)</f>
        <v>#REF!</v>
      </c>
    </row>
    <row r="3181" spans="8:11">
      <c r="H3181" s="61"/>
      <c r="I3181" s="60" t="e">
        <f t="shared" si="145"/>
        <v>#REF!</v>
      </c>
      <c r="J3181" s="60" t="e">
        <f>#REF!</f>
        <v>#REF!</v>
      </c>
      <c r="K3181" s="53" t="e">
        <f>IF(OR(#REF!="管理者",#REF!="サービス管理責任者"),0,#REF!)</f>
        <v>#REF!</v>
      </c>
    </row>
    <row r="3182" spans="8:11">
      <c r="H3182" s="61"/>
      <c r="I3182" s="60" t="e">
        <f t="shared" si="145"/>
        <v>#REF!</v>
      </c>
      <c r="J3182" s="60" t="e">
        <f>#REF!</f>
        <v>#REF!</v>
      </c>
      <c r="K3182" s="53" t="e">
        <f>IF(OR(#REF!="管理者",#REF!="サービス管理責任者"),0,#REF!)</f>
        <v>#REF!</v>
      </c>
    </row>
    <row r="3183" spans="8:11">
      <c r="H3183" s="61"/>
      <c r="I3183" s="60" t="e">
        <f t="shared" si="145"/>
        <v>#REF!</v>
      </c>
      <c r="J3183" s="60" t="e">
        <f>#REF!</f>
        <v>#REF!</v>
      </c>
      <c r="K3183" s="53" t="e">
        <f>IF(OR(#REF!="管理者",#REF!="サービス管理責任者"),0,#REF!)</f>
        <v>#REF!</v>
      </c>
    </row>
    <row r="3184" spans="8:11">
      <c r="H3184" s="61"/>
      <c r="I3184" s="60" t="e">
        <f t="shared" si="145"/>
        <v>#REF!</v>
      </c>
      <c r="J3184" s="60" t="e">
        <f>#REF!</f>
        <v>#REF!</v>
      </c>
      <c r="K3184" s="53" t="e">
        <f>IF(OR(#REF!="管理者",#REF!="サービス管理責任者"),0,#REF!)</f>
        <v>#REF!</v>
      </c>
    </row>
    <row r="3185" spans="8:11">
      <c r="H3185" s="61"/>
      <c r="I3185" s="60" t="e">
        <f t="shared" si="145"/>
        <v>#REF!</v>
      </c>
      <c r="J3185" s="60" t="e">
        <f>#REF!</f>
        <v>#REF!</v>
      </c>
      <c r="K3185" s="53" t="e">
        <f>IF(OR(#REF!="管理者",#REF!="サービス管理責任者"),0,#REF!)</f>
        <v>#REF!</v>
      </c>
    </row>
    <row r="3186" spans="8:11">
      <c r="H3186" s="61"/>
      <c r="I3186" s="60" t="e">
        <f t="shared" si="145"/>
        <v>#REF!</v>
      </c>
      <c r="J3186" s="60" t="e">
        <f>#REF!</f>
        <v>#REF!</v>
      </c>
      <c r="K3186" s="53" t="e">
        <f>IF(OR(#REF!="管理者",#REF!="サービス管理責任者"),0,#REF!)</f>
        <v>#REF!</v>
      </c>
    </row>
    <row r="3187" spans="8:11">
      <c r="H3187" s="61"/>
      <c r="I3187" s="60" t="e">
        <f t="shared" si="145"/>
        <v>#REF!</v>
      </c>
      <c r="J3187" s="60" t="e">
        <f>#REF!</f>
        <v>#REF!</v>
      </c>
      <c r="K3187" s="53" t="e">
        <f>IF(OR(#REF!="管理者",#REF!="サービス管理責任者"),0,#REF!)</f>
        <v>#REF!</v>
      </c>
    </row>
    <row r="3188" spans="8:11">
      <c r="H3188" s="61"/>
      <c r="I3188" s="60" t="e">
        <f t="shared" si="145"/>
        <v>#REF!</v>
      </c>
      <c r="J3188" s="60" t="e">
        <f>#REF!</f>
        <v>#REF!</v>
      </c>
      <c r="K3188" s="53" t="e">
        <f>IF(OR(#REF!="管理者",#REF!="サービス管理責任者"),0,#REF!)</f>
        <v>#REF!</v>
      </c>
    </row>
    <row r="3189" spans="8:11">
      <c r="H3189" s="61"/>
      <c r="I3189" s="60" t="e">
        <f t="shared" si="145"/>
        <v>#REF!</v>
      </c>
      <c r="J3189" s="60" t="e">
        <f>#REF!</f>
        <v>#REF!</v>
      </c>
      <c r="K3189" s="53" t="e">
        <f>IF(OR(#REF!="管理者",#REF!="サービス管理責任者"),0,#REF!)</f>
        <v>#REF!</v>
      </c>
    </row>
    <row r="3190" spans="8:11">
      <c r="H3190" s="61"/>
      <c r="I3190" s="60" t="e">
        <f t="shared" si="145"/>
        <v>#REF!</v>
      </c>
      <c r="J3190" s="60" t="e">
        <f>#REF!</f>
        <v>#REF!</v>
      </c>
      <c r="K3190" s="53" t="e">
        <f>IF(OR(#REF!="管理者",#REF!="サービス管理責任者"),0,#REF!)</f>
        <v>#REF!</v>
      </c>
    </row>
    <row r="3191" spans="8:11">
      <c r="H3191" s="61"/>
      <c r="I3191" s="60" t="e">
        <f t="shared" si="145"/>
        <v>#REF!</v>
      </c>
      <c r="J3191" s="60" t="e">
        <f>#REF!</f>
        <v>#REF!</v>
      </c>
      <c r="K3191" s="53" t="e">
        <f>IF(OR(#REF!="管理者",#REF!="サービス管理責任者"),0,#REF!)</f>
        <v>#REF!</v>
      </c>
    </row>
    <row r="3192" spans="8:11">
      <c r="H3192" s="61"/>
      <c r="I3192" s="60" t="e">
        <f t="shared" si="145"/>
        <v>#REF!</v>
      </c>
      <c r="J3192" s="60" t="e">
        <f>#REF!</f>
        <v>#REF!</v>
      </c>
      <c r="K3192" s="53" t="e">
        <f>IF(OR(#REF!="管理者",#REF!="サービス管理責任者"),0,#REF!)</f>
        <v>#REF!</v>
      </c>
    </row>
    <row r="3193" spans="8:11">
      <c r="H3193" s="61"/>
      <c r="I3193" s="60" t="e">
        <f t="shared" si="145"/>
        <v>#REF!</v>
      </c>
      <c r="J3193" s="60" t="e">
        <f>#REF!</f>
        <v>#REF!</v>
      </c>
      <c r="K3193" s="53" t="e">
        <f>IF(OR(#REF!="管理者",#REF!="サービス管理責任者"),0,#REF!)</f>
        <v>#REF!</v>
      </c>
    </row>
    <row r="3194" spans="8:11">
      <c r="H3194" s="61"/>
      <c r="I3194" s="60" t="e">
        <f t="shared" si="145"/>
        <v>#REF!</v>
      </c>
      <c r="J3194" s="60" t="e">
        <f>#REF!</f>
        <v>#REF!</v>
      </c>
      <c r="K3194" s="53" t="e">
        <f>IF(OR(#REF!="管理者",#REF!="サービス管理責任者"),0,#REF!)</f>
        <v>#REF!</v>
      </c>
    </row>
    <row r="3195" spans="8:11">
      <c r="H3195" s="61"/>
      <c r="I3195" s="60" t="e">
        <f t="shared" si="145"/>
        <v>#REF!</v>
      </c>
      <c r="J3195" s="60" t="e">
        <f>#REF!</f>
        <v>#REF!</v>
      </c>
      <c r="K3195" s="53" t="e">
        <f>IF(OR(#REF!="管理者",#REF!="サービス管理責任者"),0,#REF!)</f>
        <v>#REF!</v>
      </c>
    </row>
    <row r="3196" spans="8:11">
      <c r="H3196" s="61"/>
      <c r="I3196" s="60" t="e">
        <f t="shared" si="145"/>
        <v>#REF!</v>
      </c>
      <c r="J3196" s="60" t="e">
        <f>#REF!</f>
        <v>#REF!</v>
      </c>
      <c r="K3196" s="53" t="e">
        <f>IF(OR(#REF!="管理者",#REF!="サービス管理責任者"),0,#REF!)</f>
        <v>#REF!</v>
      </c>
    </row>
    <row r="3197" spans="8:11">
      <c r="H3197" s="61"/>
      <c r="I3197" s="60" t="e">
        <f t="shared" ref="I3197:I3260" si="146">IF(J3197=0,I3196,I3196+1)</f>
        <v>#REF!</v>
      </c>
      <c r="J3197" s="60" t="e">
        <f>#REF!</f>
        <v>#REF!</v>
      </c>
      <c r="K3197" s="53" t="e">
        <f>IF(OR(#REF!="管理者",#REF!="サービス管理責任者"),0,#REF!)</f>
        <v>#REF!</v>
      </c>
    </row>
    <row r="3198" spans="8:11">
      <c r="H3198" s="61"/>
      <c r="I3198" s="60" t="e">
        <f t="shared" si="146"/>
        <v>#REF!</v>
      </c>
      <c r="J3198" s="60" t="e">
        <f>#REF!</f>
        <v>#REF!</v>
      </c>
      <c r="K3198" s="53" t="e">
        <f>IF(OR(#REF!="管理者",#REF!="サービス管理責任者"),0,#REF!)</f>
        <v>#REF!</v>
      </c>
    </row>
    <row r="3199" spans="8:11">
      <c r="H3199" s="61"/>
      <c r="I3199" s="60" t="e">
        <f t="shared" si="146"/>
        <v>#REF!</v>
      </c>
      <c r="J3199" s="60" t="e">
        <f>#REF!</f>
        <v>#REF!</v>
      </c>
      <c r="K3199" s="53" t="e">
        <f>IF(OR(#REF!="管理者",#REF!="サービス管理責任者"),0,#REF!)</f>
        <v>#REF!</v>
      </c>
    </row>
    <row r="3200" spans="8:11">
      <c r="H3200" s="61"/>
      <c r="I3200" s="60" t="e">
        <f t="shared" si="146"/>
        <v>#REF!</v>
      </c>
      <c r="J3200" s="60" t="e">
        <f>#REF!</f>
        <v>#REF!</v>
      </c>
      <c r="K3200" s="53" t="e">
        <f>IF(OR(#REF!="管理者",#REF!="サービス管理責任者"),0,#REF!)</f>
        <v>#REF!</v>
      </c>
    </row>
    <row r="3201" spans="8:11">
      <c r="H3201" s="61"/>
      <c r="I3201" s="60" t="e">
        <f t="shared" si="146"/>
        <v>#REF!</v>
      </c>
      <c r="J3201" s="60" t="e">
        <f>#REF!</f>
        <v>#REF!</v>
      </c>
      <c r="K3201" s="53" t="e">
        <f>IF(OR(#REF!="管理者",#REF!="サービス管理責任者"),0,#REF!)</f>
        <v>#REF!</v>
      </c>
    </row>
    <row r="3202" spans="8:11">
      <c r="H3202" s="61"/>
      <c r="I3202" s="60" t="e">
        <f t="shared" si="146"/>
        <v>#REF!</v>
      </c>
      <c r="J3202" s="60" t="e">
        <f>#REF!</f>
        <v>#REF!</v>
      </c>
      <c r="K3202" s="53" t="e">
        <f>IF(OR(#REF!="管理者",#REF!="サービス管理責任者"),0,#REF!)</f>
        <v>#REF!</v>
      </c>
    </row>
    <row r="3203" spans="8:11">
      <c r="H3203" s="61"/>
      <c r="I3203" s="60" t="e">
        <f t="shared" si="146"/>
        <v>#REF!</v>
      </c>
      <c r="J3203" s="60" t="e">
        <f>#REF!</f>
        <v>#REF!</v>
      </c>
      <c r="K3203" s="53" t="e">
        <f>IF(OR(#REF!="管理者",#REF!="サービス管理責任者"),0,#REF!)</f>
        <v>#REF!</v>
      </c>
    </row>
    <row r="3204" spans="8:11">
      <c r="H3204" s="61"/>
      <c r="I3204" s="60" t="e">
        <f t="shared" si="146"/>
        <v>#REF!</v>
      </c>
      <c r="J3204" s="60" t="e">
        <f>#REF!</f>
        <v>#REF!</v>
      </c>
      <c r="K3204" s="53" t="e">
        <f>IF(OR(#REF!="管理者",#REF!="サービス管理責任者"),0,#REF!)</f>
        <v>#REF!</v>
      </c>
    </row>
    <row r="3205" spans="8:11">
      <c r="H3205" s="61"/>
      <c r="I3205" s="60" t="e">
        <f t="shared" si="146"/>
        <v>#REF!</v>
      </c>
      <c r="J3205" s="60" t="e">
        <f>#REF!</f>
        <v>#REF!</v>
      </c>
      <c r="K3205" s="53" t="e">
        <f>IF(OR(#REF!="管理者",#REF!="サービス管理責任者"),0,#REF!)</f>
        <v>#REF!</v>
      </c>
    </row>
    <row r="3206" spans="8:11">
      <c r="H3206" s="61"/>
      <c r="I3206" s="60" t="e">
        <f t="shared" si="146"/>
        <v>#REF!</v>
      </c>
      <c r="J3206" s="60" t="e">
        <f>#REF!</f>
        <v>#REF!</v>
      </c>
      <c r="K3206" s="53" t="e">
        <f>IF(OR(#REF!="管理者",#REF!="サービス管理責任者"),0,#REF!)</f>
        <v>#REF!</v>
      </c>
    </row>
    <row r="3207" spans="8:11">
      <c r="H3207" s="61"/>
      <c r="I3207" s="60" t="e">
        <f t="shared" si="146"/>
        <v>#REF!</v>
      </c>
      <c r="J3207" s="60" t="e">
        <f>#REF!</f>
        <v>#REF!</v>
      </c>
      <c r="K3207" s="53" t="e">
        <f>IF(OR(#REF!="管理者",#REF!="サービス管理責任者"),0,#REF!)</f>
        <v>#REF!</v>
      </c>
    </row>
    <row r="3208" spans="8:11">
      <c r="H3208" s="61"/>
      <c r="I3208" s="60" t="e">
        <f t="shared" si="146"/>
        <v>#REF!</v>
      </c>
      <c r="J3208" s="60" t="e">
        <f>#REF!</f>
        <v>#REF!</v>
      </c>
      <c r="K3208" s="53" t="e">
        <f>IF(OR(#REF!="管理者",#REF!="サービス管理責任者"),0,#REF!)</f>
        <v>#REF!</v>
      </c>
    </row>
    <row r="3209" spans="8:11">
      <c r="H3209" s="61"/>
      <c r="I3209" s="60" t="e">
        <f t="shared" si="146"/>
        <v>#REF!</v>
      </c>
      <c r="J3209" s="60" t="e">
        <f>#REF!</f>
        <v>#REF!</v>
      </c>
      <c r="K3209" s="53" t="e">
        <f>IF(OR(#REF!="管理者",#REF!="サービス管理責任者"),0,#REF!)</f>
        <v>#REF!</v>
      </c>
    </row>
    <row r="3210" spans="8:11">
      <c r="H3210" s="61"/>
      <c r="I3210" s="60" t="e">
        <f t="shared" si="146"/>
        <v>#REF!</v>
      </c>
      <c r="J3210" s="60" t="e">
        <f>#REF!</f>
        <v>#REF!</v>
      </c>
      <c r="K3210" s="53" t="e">
        <f>IF(OR(#REF!="管理者",#REF!="サービス管理責任者"),0,#REF!)</f>
        <v>#REF!</v>
      </c>
    </row>
    <row r="3211" spans="8:11">
      <c r="H3211" s="61"/>
      <c r="I3211" s="60" t="e">
        <f t="shared" si="146"/>
        <v>#REF!</v>
      </c>
      <c r="J3211" s="60" t="e">
        <f>#REF!</f>
        <v>#REF!</v>
      </c>
      <c r="K3211" s="53" t="e">
        <f>IF(OR(#REF!="管理者",#REF!="サービス管理責任者"),0,#REF!)</f>
        <v>#REF!</v>
      </c>
    </row>
    <row r="3212" spans="8:11">
      <c r="H3212" s="61"/>
      <c r="I3212" s="60" t="e">
        <f t="shared" si="146"/>
        <v>#REF!</v>
      </c>
      <c r="J3212" s="60" t="e">
        <f>#REF!</f>
        <v>#REF!</v>
      </c>
      <c r="K3212" s="53" t="e">
        <f>IF(OR(#REF!="管理者",#REF!="サービス管理責任者"),0,#REF!)</f>
        <v>#REF!</v>
      </c>
    </row>
    <row r="3213" spans="8:11">
      <c r="H3213" s="61"/>
      <c r="I3213" s="60" t="e">
        <f t="shared" si="146"/>
        <v>#REF!</v>
      </c>
      <c r="J3213" s="60" t="e">
        <f>#REF!</f>
        <v>#REF!</v>
      </c>
      <c r="K3213" s="53" t="e">
        <f>IF(OR(#REF!="管理者",#REF!="サービス管理責任者"),0,#REF!)</f>
        <v>#REF!</v>
      </c>
    </row>
    <row r="3214" spans="8:11">
      <c r="H3214" s="61"/>
      <c r="I3214" s="60" t="e">
        <f t="shared" si="146"/>
        <v>#REF!</v>
      </c>
      <c r="J3214" s="60" t="e">
        <f>#REF!</f>
        <v>#REF!</v>
      </c>
      <c r="K3214" s="53" t="e">
        <f>IF(OR(#REF!="管理者",#REF!="サービス管理責任者"),0,#REF!)</f>
        <v>#REF!</v>
      </c>
    </row>
    <row r="3215" spans="8:11">
      <c r="H3215" s="61"/>
      <c r="I3215" s="60" t="e">
        <f t="shared" si="146"/>
        <v>#REF!</v>
      </c>
      <c r="J3215" s="60" t="e">
        <f>#REF!</f>
        <v>#REF!</v>
      </c>
      <c r="K3215" s="53" t="e">
        <f>IF(OR(#REF!="管理者",#REF!="サービス管理責任者"),0,#REF!)</f>
        <v>#REF!</v>
      </c>
    </row>
    <row r="3216" spans="8:11">
      <c r="H3216" s="61"/>
      <c r="I3216" s="60" t="e">
        <f t="shared" si="146"/>
        <v>#REF!</v>
      </c>
      <c r="J3216" s="60" t="e">
        <f>#REF!</f>
        <v>#REF!</v>
      </c>
      <c r="K3216" s="53" t="e">
        <f>IF(OR(#REF!="管理者",#REF!="サービス管理責任者"),0,#REF!)</f>
        <v>#REF!</v>
      </c>
    </row>
    <row r="3217" spans="8:11">
      <c r="H3217" s="61"/>
      <c r="I3217" s="60" t="e">
        <f t="shared" si="146"/>
        <v>#REF!</v>
      </c>
      <c r="J3217" s="60" t="e">
        <f>#REF!</f>
        <v>#REF!</v>
      </c>
      <c r="K3217" s="53" t="e">
        <f>IF(OR(#REF!="管理者",#REF!="サービス管理責任者"),0,#REF!)</f>
        <v>#REF!</v>
      </c>
    </row>
    <row r="3218" spans="8:11">
      <c r="H3218" s="61"/>
      <c r="I3218" s="60" t="e">
        <f t="shared" si="146"/>
        <v>#REF!</v>
      </c>
      <c r="J3218" s="60" t="e">
        <f>#REF!</f>
        <v>#REF!</v>
      </c>
      <c r="K3218" s="53" t="e">
        <f>IF(OR(#REF!="管理者",#REF!="サービス管理責任者"),0,#REF!)</f>
        <v>#REF!</v>
      </c>
    </row>
    <row r="3219" spans="8:11">
      <c r="H3219" s="61"/>
      <c r="I3219" s="60" t="e">
        <f t="shared" si="146"/>
        <v>#REF!</v>
      </c>
      <c r="J3219" s="60" t="e">
        <f>#REF!</f>
        <v>#REF!</v>
      </c>
      <c r="K3219" s="53" t="e">
        <f>IF(OR(#REF!="管理者",#REF!="サービス管理責任者"),0,#REF!)</f>
        <v>#REF!</v>
      </c>
    </row>
    <row r="3220" spans="8:11">
      <c r="H3220" s="61"/>
      <c r="I3220" s="60" t="e">
        <f t="shared" si="146"/>
        <v>#REF!</v>
      </c>
      <c r="J3220" s="60" t="e">
        <f>#REF!</f>
        <v>#REF!</v>
      </c>
      <c r="K3220" s="53" t="e">
        <f>IF(OR(#REF!="管理者",#REF!="サービス管理責任者"),0,#REF!)</f>
        <v>#REF!</v>
      </c>
    </row>
    <row r="3221" spans="8:11">
      <c r="H3221" s="61"/>
      <c r="I3221" s="60" t="e">
        <f t="shared" si="146"/>
        <v>#REF!</v>
      </c>
      <c r="J3221" s="60" t="e">
        <f>#REF!</f>
        <v>#REF!</v>
      </c>
      <c r="K3221" s="53" t="e">
        <f>IF(OR(#REF!="管理者",#REF!="サービス管理責任者"),0,#REF!)</f>
        <v>#REF!</v>
      </c>
    </row>
    <row r="3222" spans="8:11">
      <c r="H3222" s="61"/>
      <c r="I3222" s="60" t="e">
        <f t="shared" si="146"/>
        <v>#REF!</v>
      </c>
      <c r="J3222" s="60" t="e">
        <f>#REF!</f>
        <v>#REF!</v>
      </c>
      <c r="K3222" s="53" t="e">
        <f>IF(OR(#REF!="管理者",#REF!="サービス管理責任者"),0,#REF!)</f>
        <v>#REF!</v>
      </c>
    </row>
    <row r="3223" spans="8:11">
      <c r="H3223" s="61"/>
      <c r="I3223" s="60" t="e">
        <f t="shared" si="146"/>
        <v>#REF!</v>
      </c>
      <c r="J3223" s="60" t="e">
        <f>#REF!</f>
        <v>#REF!</v>
      </c>
      <c r="K3223" s="53" t="e">
        <f>IF(OR(#REF!="管理者",#REF!="サービス管理責任者"),0,#REF!)</f>
        <v>#REF!</v>
      </c>
    </row>
    <row r="3224" spans="8:11">
      <c r="H3224" s="61"/>
      <c r="I3224" s="60" t="e">
        <f t="shared" si="146"/>
        <v>#REF!</v>
      </c>
      <c r="J3224" s="60" t="e">
        <f>#REF!</f>
        <v>#REF!</v>
      </c>
      <c r="K3224" s="53" t="e">
        <f>IF(OR(#REF!="管理者",#REF!="サービス管理責任者"),0,#REF!)</f>
        <v>#REF!</v>
      </c>
    </row>
    <row r="3225" spans="8:11">
      <c r="H3225" s="61"/>
      <c r="I3225" s="60" t="e">
        <f t="shared" si="146"/>
        <v>#REF!</v>
      </c>
      <c r="J3225" s="60" t="e">
        <f>#REF!</f>
        <v>#REF!</v>
      </c>
      <c r="K3225" s="53" t="e">
        <f>IF(OR(#REF!="管理者",#REF!="サービス管理責任者"),0,#REF!)</f>
        <v>#REF!</v>
      </c>
    </row>
    <row r="3226" spans="8:11">
      <c r="H3226" s="61"/>
      <c r="I3226" s="60" t="e">
        <f t="shared" si="146"/>
        <v>#REF!</v>
      </c>
      <c r="J3226" s="60" t="e">
        <f>#REF!</f>
        <v>#REF!</v>
      </c>
      <c r="K3226" s="53" t="e">
        <f>IF(OR(#REF!="管理者",#REF!="サービス管理責任者"),0,#REF!)</f>
        <v>#REF!</v>
      </c>
    </row>
    <row r="3227" spans="8:11">
      <c r="H3227" s="61"/>
      <c r="I3227" s="60" t="e">
        <f t="shared" si="146"/>
        <v>#REF!</v>
      </c>
      <c r="J3227" s="60" t="e">
        <f>#REF!</f>
        <v>#REF!</v>
      </c>
      <c r="K3227" s="53" t="e">
        <f>IF(OR(#REF!="管理者",#REF!="サービス管理責任者"),0,#REF!)</f>
        <v>#REF!</v>
      </c>
    </row>
    <row r="3228" spans="8:11">
      <c r="H3228" s="61"/>
      <c r="I3228" s="60" t="e">
        <f t="shared" si="146"/>
        <v>#REF!</v>
      </c>
      <c r="J3228" s="60" t="e">
        <f>#REF!</f>
        <v>#REF!</v>
      </c>
      <c r="K3228" s="53" t="e">
        <f>IF(OR(#REF!="管理者",#REF!="サービス管理責任者"),0,#REF!)</f>
        <v>#REF!</v>
      </c>
    </row>
    <row r="3229" spans="8:11">
      <c r="H3229" s="61"/>
      <c r="I3229" s="60" t="e">
        <f t="shared" si="146"/>
        <v>#REF!</v>
      </c>
      <c r="J3229" s="60" t="e">
        <f>#REF!</f>
        <v>#REF!</v>
      </c>
      <c r="K3229" s="53" t="e">
        <f>IF(OR(#REF!="管理者",#REF!="サービス管理責任者"),0,#REF!)</f>
        <v>#REF!</v>
      </c>
    </row>
    <row r="3230" spans="8:11">
      <c r="H3230" s="61"/>
      <c r="I3230" s="60" t="e">
        <f t="shared" si="146"/>
        <v>#REF!</v>
      </c>
      <c r="J3230" s="60" t="e">
        <f>#REF!</f>
        <v>#REF!</v>
      </c>
      <c r="K3230" s="53" t="e">
        <f>IF(OR(#REF!="管理者",#REF!="サービス管理責任者"),0,#REF!)</f>
        <v>#REF!</v>
      </c>
    </row>
    <row r="3231" spans="8:11">
      <c r="H3231" s="61"/>
      <c r="I3231" s="60" t="e">
        <f t="shared" si="146"/>
        <v>#REF!</v>
      </c>
      <c r="J3231" s="60" t="e">
        <f>#REF!</f>
        <v>#REF!</v>
      </c>
      <c r="K3231" s="53" t="e">
        <f>IF(OR(#REF!="管理者",#REF!="サービス管理責任者"),0,#REF!)</f>
        <v>#REF!</v>
      </c>
    </row>
    <row r="3232" spans="8:11">
      <c r="H3232" s="61"/>
      <c r="I3232" s="60" t="e">
        <f t="shared" si="146"/>
        <v>#REF!</v>
      </c>
      <c r="J3232" s="60" t="e">
        <f>#REF!</f>
        <v>#REF!</v>
      </c>
      <c r="K3232" s="53" t="e">
        <f>IF(OR(#REF!="管理者",#REF!="サービス管理責任者"),0,#REF!)</f>
        <v>#REF!</v>
      </c>
    </row>
    <row r="3233" spans="8:11">
      <c r="H3233" s="61"/>
      <c r="I3233" s="60" t="e">
        <f t="shared" si="146"/>
        <v>#REF!</v>
      </c>
      <c r="J3233" s="60" t="e">
        <f>#REF!</f>
        <v>#REF!</v>
      </c>
      <c r="K3233" s="53" t="e">
        <f>IF(OR(#REF!="管理者",#REF!="サービス管理責任者"),0,#REF!)</f>
        <v>#REF!</v>
      </c>
    </row>
    <row r="3234" spans="8:11">
      <c r="H3234" s="61"/>
      <c r="I3234" s="60" t="e">
        <f t="shared" si="146"/>
        <v>#REF!</v>
      </c>
      <c r="J3234" s="60" t="e">
        <f>#REF!</f>
        <v>#REF!</v>
      </c>
      <c r="K3234" s="53" t="e">
        <f>IF(OR(#REF!="管理者",#REF!="サービス管理責任者"),0,#REF!)</f>
        <v>#REF!</v>
      </c>
    </row>
    <row r="3235" spans="8:11">
      <c r="H3235" s="61"/>
      <c r="I3235" s="60" t="e">
        <f t="shared" si="146"/>
        <v>#REF!</v>
      </c>
      <c r="J3235" s="60" t="e">
        <f>#REF!</f>
        <v>#REF!</v>
      </c>
      <c r="K3235" s="53" t="e">
        <f>IF(OR(#REF!="管理者",#REF!="サービス管理責任者"),0,#REF!)</f>
        <v>#REF!</v>
      </c>
    </row>
    <row r="3236" spans="8:11">
      <c r="H3236" s="61"/>
      <c r="I3236" s="60" t="e">
        <f t="shared" si="146"/>
        <v>#REF!</v>
      </c>
      <c r="J3236" s="60" t="e">
        <f>#REF!</f>
        <v>#REF!</v>
      </c>
      <c r="K3236" s="53" t="e">
        <f>IF(OR(#REF!="管理者",#REF!="サービス管理責任者"),0,#REF!)</f>
        <v>#REF!</v>
      </c>
    </row>
    <row r="3237" spans="8:11">
      <c r="H3237" s="61"/>
      <c r="I3237" s="60" t="e">
        <f t="shared" si="146"/>
        <v>#REF!</v>
      </c>
      <c r="J3237" s="60" t="e">
        <f>#REF!</f>
        <v>#REF!</v>
      </c>
      <c r="K3237" s="53" t="e">
        <f>IF(OR(#REF!="管理者",#REF!="サービス管理責任者"),0,#REF!)</f>
        <v>#REF!</v>
      </c>
    </row>
    <row r="3238" spans="8:11">
      <c r="H3238" s="61"/>
      <c r="I3238" s="60" t="e">
        <f t="shared" si="146"/>
        <v>#REF!</v>
      </c>
      <c r="J3238" s="60" t="e">
        <f>#REF!</f>
        <v>#REF!</v>
      </c>
      <c r="K3238" s="53" t="e">
        <f>IF(OR(#REF!="管理者",#REF!="サービス管理責任者"),0,#REF!)</f>
        <v>#REF!</v>
      </c>
    </row>
    <row r="3239" spans="8:11">
      <c r="H3239" s="61"/>
      <c r="I3239" s="60" t="e">
        <f t="shared" si="146"/>
        <v>#REF!</v>
      </c>
      <c r="J3239" s="60" t="e">
        <f>#REF!</f>
        <v>#REF!</v>
      </c>
      <c r="K3239" s="53" t="e">
        <f>IF(OR(#REF!="管理者",#REF!="サービス管理責任者"),0,#REF!)</f>
        <v>#REF!</v>
      </c>
    </row>
    <row r="3240" spans="8:11">
      <c r="H3240" s="61"/>
      <c r="I3240" s="60" t="e">
        <f t="shared" si="146"/>
        <v>#REF!</v>
      </c>
      <c r="J3240" s="60" t="e">
        <f>#REF!</f>
        <v>#REF!</v>
      </c>
      <c r="K3240" s="53" t="e">
        <f>IF(OR(#REF!="管理者",#REF!="サービス管理責任者"),0,#REF!)</f>
        <v>#REF!</v>
      </c>
    </row>
    <row r="3241" spans="8:11">
      <c r="H3241" s="61"/>
      <c r="I3241" s="60" t="e">
        <f t="shared" si="146"/>
        <v>#REF!</v>
      </c>
      <c r="J3241" s="60" t="e">
        <f>#REF!</f>
        <v>#REF!</v>
      </c>
      <c r="K3241" s="53" t="e">
        <f>IF(OR(#REF!="管理者",#REF!="サービス管理責任者"),0,#REF!)</f>
        <v>#REF!</v>
      </c>
    </row>
    <row r="3242" spans="8:11">
      <c r="H3242" s="61"/>
      <c r="I3242" s="60" t="e">
        <f t="shared" si="146"/>
        <v>#REF!</v>
      </c>
      <c r="J3242" s="60" t="e">
        <f>#REF!</f>
        <v>#REF!</v>
      </c>
      <c r="K3242" s="53" t="e">
        <f>IF(OR(#REF!="管理者",#REF!="サービス管理責任者"),0,#REF!)</f>
        <v>#REF!</v>
      </c>
    </row>
    <row r="3243" spans="8:11">
      <c r="H3243" s="61"/>
      <c r="I3243" s="60" t="e">
        <f t="shared" si="146"/>
        <v>#REF!</v>
      </c>
      <c r="J3243" s="60" t="e">
        <f>#REF!</f>
        <v>#REF!</v>
      </c>
      <c r="K3243" s="53" t="e">
        <f>IF(OR(#REF!="管理者",#REF!="サービス管理責任者"),0,#REF!)</f>
        <v>#REF!</v>
      </c>
    </row>
    <row r="3244" spans="8:11">
      <c r="H3244" s="61"/>
      <c r="I3244" s="60" t="e">
        <f t="shared" si="146"/>
        <v>#REF!</v>
      </c>
      <c r="J3244" s="60" t="e">
        <f>#REF!</f>
        <v>#REF!</v>
      </c>
      <c r="K3244" s="53" t="e">
        <f>IF(OR(#REF!="管理者",#REF!="サービス管理責任者"),0,#REF!)</f>
        <v>#REF!</v>
      </c>
    </row>
    <row r="3245" spans="8:11">
      <c r="H3245" s="61"/>
      <c r="I3245" s="60" t="e">
        <f t="shared" si="146"/>
        <v>#REF!</v>
      </c>
      <c r="J3245" s="60" t="e">
        <f>#REF!</f>
        <v>#REF!</v>
      </c>
      <c r="K3245" s="53" t="e">
        <f>IF(OR(#REF!="管理者",#REF!="サービス管理責任者"),0,#REF!)</f>
        <v>#REF!</v>
      </c>
    </row>
    <row r="3246" spans="8:11">
      <c r="H3246" s="61"/>
      <c r="I3246" s="60" t="e">
        <f t="shared" si="146"/>
        <v>#REF!</v>
      </c>
      <c r="J3246" s="60" t="e">
        <f>#REF!</f>
        <v>#REF!</v>
      </c>
      <c r="K3246" s="53" t="e">
        <f>IF(OR(#REF!="管理者",#REF!="サービス管理責任者"),0,#REF!)</f>
        <v>#REF!</v>
      </c>
    </row>
    <row r="3247" spans="8:11">
      <c r="H3247" s="61"/>
      <c r="I3247" s="60" t="e">
        <f t="shared" si="146"/>
        <v>#REF!</v>
      </c>
      <c r="J3247" s="60" t="e">
        <f>#REF!</f>
        <v>#REF!</v>
      </c>
      <c r="K3247" s="53" t="e">
        <f>IF(OR(#REF!="管理者",#REF!="サービス管理責任者"),0,#REF!)</f>
        <v>#REF!</v>
      </c>
    </row>
    <row r="3248" spans="8:11">
      <c r="H3248" s="61"/>
      <c r="I3248" s="60" t="e">
        <f t="shared" si="146"/>
        <v>#REF!</v>
      </c>
      <c r="J3248" s="60" t="e">
        <f>#REF!</f>
        <v>#REF!</v>
      </c>
      <c r="K3248" s="53" t="e">
        <f>IF(OR(#REF!="管理者",#REF!="サービス管理責任者"),0,#REF!)</f>
        <v>#REF!</v>
      </c>
    </row>
    <row r="3249" spans="8:11">
      <c r="H3249" s="61"/>
      <c r="I3249" s="60" t="e">
        <f t="shared" si="146"/>
        <v>#REF!</v>
      </c>
      <c r="J3249" s="60" t="e">
        <f>#REF!</f>
        <v>#REF!</v>
      </c>
      <c r="K3249" s="53" t="e">
        <f>IF(OR(#REF!="管理者",#REF!="サービス管理責任者"),0,#REF!)</f>
        <v>#REF!</v>
      </c>
    </row>
    <row r="3250" spans="8:11">
      <c r="H3250" s="61"/>
      <c r="I3250" s="60" t="e">
        <f t="shared" si="146"/>
        <v>#REF!</v>
      </c>
      <c r="J3250" s="60" t="e">
        <f>#REF!</f>
        <v>#REF!</v>
      </c>
      <c r="K3250" s="53" t="e">
        <f>IF(OR(#REF!="管理者",#REF!="サービス管理責任者"),0,#REF!)</f>
        <v>#REF!</v>
      </c>
    </row>
    <row r="3251" spans="8:11">
      <c r="H3251" s="61"/>
      <c r="I3251" s="60" t="e">
        <f t="shared" si="146"/>
        <v>#REF!</v>
      </c>
      <c r="J3251" s="60" t="e">
        <f>#REF!</f>
        <v>#REF!</v>
      </c>
      <c r="K3251" s="53" t="e">
        <f>IF(OR(#REF!="管理者",#REF!="サービス管理責任者"),0,#REF!)</f>
        <v>#REF!</v>
      </c>
    </row>
    <row r="3252" spans="8:11">
      <c r="H3252" s="61"/>
      <c r="I3252" s="60" t="e">
        <f t="shared" si="146"/>
        <v>#REF!</v>
      </c>
      <c r="J3252" s="60" t="e">
        <f>#REF!</f>
        <v>#REF!</v>
      </c>
      <c r="K3252" s="53" t="e">
        <f>IF(OR(#REF!="管理者",#REF!="サービス管理責任者"),0,#REF!)</f>
        <v>#REF!</v>
      </c>
    </row>
    <row r="3253" spans="8:11">
      <c r="H3253" s="61"/>
      <c r="I3253" s="60" t="e">
        <f t="shared" si="146"/>
        <v>#REF!</v>
      </c>
      <c r="J3253" s="60" t="e">
        <f>#REF!</f>
        <v>#REF!</v>
      </c>
      <c r="K3253" s="53" t="e">
        <f>IF(OR(#REF!="管理者",#REF!="サービス管理責任者"),0,#REF!)</f>
        <v>#REF!</v>
      </c>
    </row>
    <row r="3254" spans="8:11">
      <c r="H3254" s="61"/>
      <c r="I3254" s="60" t="e">
        <f t="shared" si="146"/>
        <v>#REF!</v>
      </c>
      <c r="J3254" s="60" t="e">
        <f>#REF!</f>
        <v>#REF!</v>
      </c>
      <c r="K3254" s="53" t="e">
        <f>IF(OR(#REF!="管理者",#REF!="サービス管理責任者"),0,#REF!)</f>
        <v>#REF!</v>
      </c>
    </row>
    <row r="3255" spans="8:11">
      <c r="H3255" s="61"/>
      <c r="I3255" s="60" t="e">
        <f t="shared" si="146"/>
        <v>#REF!</v>
      </c>
      <c r="J3255" s="60" t="e">
        <f>#REF!</f>
        <v>#REF!</v>
      </c>
      <c r="K3255" s="53" t="e">
        <f>IF(OR(#REF!="管理者",#REF!="サービス管理責任者"),0,#REF!)</f>
        <v>#REF!</v>
      </c>
    </row>
    <row r="3256" spans="8:11">
      <c r="H3256" s="61"/>
      <c r="I3256" s="60" t="e">
        <f t="shared" si="146"/>
        <v>#REF!</v>
      </c>
      <c r="J3256" s="60" t="e">
        <f>#REF!</f>
        <v>#REF!</v>
      </c>
      <c r="K3256" s="53" t="e">
        <f>IF(OR(#REF!="管理者",#REF!="サービス管理責任者"),0,#REF!)</f>
        <v>#REF!</v>
      </c>
    </row>
    <row r="3257" spans="8:11">
      <c r="H3257" s="61"/>
      <c r="I3257" s="60" t="e">
        <f t="shared" si="146"/>
        <v>#REF!</v>
      </c>
      <c r="J3257" s="60" t="e">
        <f>#REF!</f>
        <v>#REF!</v>
      </c>
      <c r="K3257" s="53" t="e">
        <f>IF(OR(#REF!="管理者",#REF!="サービス管理責任者"),0,#REF!)</f>
        <v>#REF!</v>
      </c>
    </row>
    <row r="3258" spans="8:11">
      <c r="H3258" s="61"/>
      <c r="I3258" s="60" t="e">
        <f t="shared" si="146"/>
        <v>#REF!</v>
      </c>
      <c r="J3258" s="60" t="e">
        <f>#REF!</f>
        <v>#REF!</v>
      </c>
      <c r="K3258" s="53" t="e">
        <f>IF(OR(#REF!="管理者",#REF!="サービス管理責任者"),0,#REF!)</f>
        <v>#REF!</v>
      </c>
    </row>
    <row r="3259" spans="8:11">
      <c r="H3259" s="61"/>
      <c r="I3259" s="60" t="e">
        <f t="shared" si="146"/>
        <v>#REF!</v>
      </c>
      <c r="J3259" s="60" t="e">
        <f>#REF!</f>
        <v>#REF!</v>
      </c>
      <c r="K3259" s="53" t="e">
        <f>IF(OR(#REF!="管理者",#REF!="サービス管理責任者"),0,#REF!)</f>
        <v>#REF!</v>
      </c>
    </row>
    <row r="3260" spans="8:11">
      <c r="H3260" s="61"/>
      <c r="I3260" s="60" t="e">
        <f t="shared" si="146"/>
        <v>#REF!</v>
      </c>
      <c r="J3260" s="60" t="e">
        <f>#REF!</f>
        <v>#REF!</v>
      </c>
      <c r="K3260" s="53" t="e">
        <f>IF(OR(#REF!="管理者",#REF!="サービス管理責任者"),0,#REF!)</f>
        <v>#REF!</v>
      </c>
    </row>
    <row r="3261" spans="8:11">
      <c r="H3261" s="61"/>
      <c r="I3261" s="60" t="e">
        <f t="shared" ref="I3261:I3324" si="147">IF(J3261=0,I3260,I3260+1)</f>
        <v>#REF!</v>
      </c>
      <c r="J3261" s="60" t="e">
        <f>#REF!</f>
        <v>#REF!</v>
      </c>
      <c r="K3261" s="53" t="e">
        <f>IF(OR(#REF!="管理者",#REF!="サービス管理責任者"),0,#REF!)</f>
        <v>#REF!</v>
      </c>
    </row>
    <row r="3262" spans="8:11">
      <c r="H3262" s="61"/>
      <c r="I3262" s="60" t="e">
        <f t="shared" si="147"/>
        <v>#REF!</v>
      </c>
      <c r="J3262" s="60" t="e">
        <f>#REF!</f>
        <v>#REF!</v>
      </c>
      <c r="K3262" s="53" t="e">
        <f>IF(OR(#REF!="管理者",#REF!="サービス管理責任者"),0,#REF!)</f>
        <v>#REF!</v>
      </c>
    </row>
    <row r="3263" spans="8:11">
      <c r="H3263" s="61"/>
      <c r="I3263" s="60" t="e">
        <f t="shared" si="147"/>
        <v>#REF!</v>
      </c>
      <c r="J3263" s="60" t="e">
        <f>#REF!</f>
        <v>#REF!</v>
      </c>
      <c r="K3263" s="53" t="e">
        <f>IF(OR(#REF!="管理者",#REF!="サービス管理責任者"),0,#REF!)</f>
        <v>#REF!</v>
      </c>
    </row>
    <row r="3264" spans="8:11">
      <c r="H3264" s="61"/>
      <c r="I3264" s="60" t="e">
        <f t="shared" si="147"/>
        <v>#REF!</v>
      </c>
      <c r="J3264" s="60" t="e">
        <f>#REF!</f>
        <v>#REF!</v>
      </c>
      <c r="K3264" s="53" t="e">
        <f>IF(OR(#REF!="管理者",#REF!="サービス管理責任者"),0,#REF!)</f>
        <v>#REF!</v>
      </c>
    </row>
    <row r="3265" spans="8:11">
      <c r="H3265" s="61"/>
      <c r="I3265" s="60" t="e">
        <f t="shared" si="147"/>
        <v>#REF!</v>
      </c>
      <c r="J3265" s="60" t="e">
        <f>#REF!</f>
        <v>#REF!</v>
      </c>
      <c r="K3265" s="53" t="e">
        <f>IF(OR(#REF!="管理者",#REF!="サービス管理責任者"),0,#REF!)</f>
        <v>#REF!</v>
      </c>
    </row>
    <row r="3266" spans="8:11">
      <c r="H3266" s="61"/>
      <c r="I3266" s="60" t="e">
        <f t="shared" si="147"/>
        <v>#REF!</v>
      </c>
      <c r="J3266" s="60" t="e">
        <f>#REF!</f>
        <v>#REF!</v>
      </c>
      <c r="K3266" s="53" t="e">
        <f>IF(OR(#REF!="管理者",#REF!="サービス管理責任者"),0,#REF!)</f>
        <v>#REF!</v>
      </c>
    </row>
    <row r="3267" spans="8:11">
      <c r="H3267" s="61"/>
      <c r="I3267" s="60" t="e">
        <f t="shared" si="147"/>
        <v>#REF!</v>
      </c>
      <c r="J3267" s="60" t="e">
        <f>#REF!</f>
        <v>#REF!</v>
      </c>
      <c r="K3267" s="53" t="e">
        <f>IF(OR(#REF!="管理者",#REF!="サービス管理責任者"),0,#REF!)</f>
        <v>#REF!</v>
      </c>
    </row>
    <row r="3268" spans="8:11">
      <c r="H3268" s="61"/>
      <c r="I3268" s="60" t="e">
        <f t="shared" si="147"/>
        <v>#REF!</v>
      </c>
      <c r="J3268" s="60" t="e">
        <f>#REF!</f>
        <v>#REF!</v>
      </c>
      <c r="K3268" s="53" t="e">
        <f>IF(OR(#REF!="管理者",#REF!="サービス管理責任者"),0,#REF!)</f>
        <v>#REF!</v>
      </c>
    </row>
    <row r="3269" spans="8:11">
      <c r="H3269" s="61"/>
      <c r="I3269" s="60" t="e">
        <f t="shared" si="147"/>
        <v>#REF!</v>
      </c>
      <c r="J3269" s="60" t="e">
        <f>#REF!</f>
        <v>#REF!</v>
      </c>
      <c r="K3269" s="53" t="e">
        <f>IF(OR(#REF!="管理者",#REF!="サービス管理責任者"),0,#REF!)</f>
        <v>#REF!</v>
      </c>
    </row>
    <row r="3270" spans="8:11">
      <c r="H3270" s="61"/>
      <c r="I3270" s="60" t="e">
        <f t="shared" si="147"/>
        <v>#REF!</v>
      </c>
      <c r="J3270" s="60" t="e">
        <f>#REF!</f>
        <v>#REF!</v>
      </c>
      <c r="K3270" s="53" t="e">
        <f>IF(OR(#REF!="管理者",#REF!="サービス管理責任者"),0,#REF!)</f>
        <v>#REF!</v>
      </c>
    </row>
    <row r="3271" spans="8:11">
      <c r="H3271" s="61"/>
      <c r="I3271" s="60" t="e">
        <f t="shared" si="147"/>
        <v>#REF!</v>
      </c>
      <c r="J3271" s="60" t="e">
        <f>#REF!</f>
        <v>#REF!</v>
      </c>
      <c r="K3271" s="53" t="e">
        <f>IF(OR(#REF!="管理者",#REF!="サービス管理責任者"),0,#REF!)</f>
        <v>#REF!</v>
      </c>
    </row>
    <row r="3272" spans="8:11">
      <c r="H3272" s="61"/>
      <c r="I3272" s="60" t="e">
        <f t="shared" si="147"/>
        <v>#REF!</v>
      </c>
      <c r="J3272" s="60" t="e">
        <f>#REF!</f>
        <v>#REF!</v>
      </c>
      <c r="K3272" s="53" t="e">
        <f>IF(OR(#REF!="管理者",#REF!="サービス管理責任者"),0,#REF!)</f>
        <v>#REF!</v>
      </c>
    </row>
    <row r="3273" spans="8:11">
      <c r="H3273" s="61"/>
      <c r="I3273" s="60" t="e">
        <f t="shared" si="147"/>
        <v>#REF!</v>
      </c>
      <c r="J3273" s="60" t="e">
        <f>#REF!</f>
        <v>#REF!</v>
      </c>
      <c r="K3273" s="53" t="e">
        <f>IF(OR(#REF!="管理者",#REF!="サービス管理責任者"),0,#REF!)</f>
        <v>#REF!</v>
      </c>
    </row>
    <row r="3274" spans="8:11">
      <c r="H3274" s="61"/>
      <c r="I3274" s="60" t="e">
        <f t="shared" si="147"/>
        <v>#REF!</v>
      </c>
      <c r="J3274" s="60" t="e">
        <f>#REF!</f>
        <v>#REF!</v>
      </c>
      <c r="K3274" s="53" t="e">
        <f>IF(OR(#REF!="管理者",#REF!="サービス管理責任者"),0,#REF!)</f>
        <v>#REF!</v>
      </c>
    </row>
    <row r="3275" spans="8:11">
      <c r="H3275" s="61"/>
      <c r="I3275" s="60" t="e">
        <f t="shared" si="147"/>
        <v>#REF!</v>
      </c>
      <c r="J3275" s="60" t="e">
        <f>#REF!</f>
        <v>#REF!</v>
      </c>
      <c r="K3275" s="53" t="e">
        <f>IF(OR(#REF!="管理者",#REF!="サービス管理責任者"),0,#REF!)</f>
        <v>#REF!</v>
      </c>
    </row>
    <row r="3276" spans="8:11">
      <c r="H3276" s="61"/>
      <c r="I3276" s="60" t="e">
        <f t="shared" si="147"/>
        <v>#REF!</v>
      </c>
      <c r="J3276" s="60" t="e">
        <f>#REF!</f>
        <v>#REF!</v>
      </c>
      <c r="K3276" s="53" t="e">
        <f>IF(OR(#REF!="管理者",#REF!="サービス管理責任者"),0,#REF!)</f>
        <v>#REF!</v>
      </c>
    </row>
    <row r="3277" spans="8:11">
      <c r="H3277" s="61"/>
      <c r="I3277" s="60" t="e">
        <f t="shared" si="147"/>
        <v>#REF!</v>
      </c>
      <c r="J3277" s="60" t="e">
        <f>#REF!</f>
        <v>#REF!</v>
      </c>
      <c r="K3277" s="53" t="e">
        <f>IF(OR(#REF!="管理者",#REF!="サービス管理責任者"),0,#REF!)</f>
        <v>#REF!</v>
      </c>
    </row>
    <row r="3278" spans="8:11">
      <c r="H3278" s="61"/>
      <c r="I3278" s="60" t="e">
        <f t="shared" si="147"/>
        <v>#REF!</v>
      </c>
      <c r="J3278" s="60" t="e">
        <f>#REF!</f>
        <v>#REF!</v>
      </c>
      <c r="K3278" s="53" t="e">
        <f>IF(OR(#REF!="管理者",#REF!="サービス管理責任者"),0,#REF!)</f>
        <v>#REF!</v>
      </c>
    </row>
    <row r="3279" spans="8:11">
      <c r="H3279" s="61"/>
      <c r="I3279" s="60" t="e">
        <f t="shared" si="147"/>
        <v>#REF!</v>
      </c>
      <c r="J3279" s="60" t="e">
        <f>#REF!</f>
        <v>#REF!</v>
      </c>
      <c r="K3279" s="53" t="e">
        <f>IF(OR(#REF!="管理者",#REF!="サービス管理責任者"),0,#REF!)</f>
        <v>#REF!</v>
      </c>
    </row>
    <row r="3280" spans="8:11">
      <c r="H3280" s="61"/>
      <c r="I3280" s="60" t="e">
        <f t="shared" si="147"/>
        <v>#REF!</v>
      </c>
      <c r="J3280" s="60" t="e">
        <f>#REF!</f>
        <v>#REF!</v>
      </c>
      <c r="K3280" s="53" t="e">
        <f>IF(OR(#REF!="管理者",#REF!="サービス管理責任者"),0,#REF!)</f>
        <v>#REF!</v>
      </c>
    </row>
    <row r="3281" spans="8:11">
      <c r="H3281" s="61"/>
      <c r="I3281" s="60" t="e">
        <f t="shared" si="147"/>
        <v>#REF!</v>
      </c>
      <c r="J3281" s="60" t="e">
        <f>#REF!</f>
        <v>#REF!</v>
      </c>
      <c r="K3281" s="53" t="e">
        <f>IF(OR(#REF!="管理者",#REF!="サービス管理責任者"),0,#REF!)</f>
        <v>#REF!</v>
      </c>
    </row>
    <row r="3282" spans="8:11">
      <c r="H3282" s="61"/>
      <c r="I3282" s="60" t="e">
        <f t="shared" si="147"/>
        <v>#REF!</v>
      </c>
      <c r="J3282" s="60" t="e">
        <f>#REF!</f>
        <v>#REF!</v>
      </c>
      <c r="K3282" s="53" t="e">
        <f>IF(OR(#REF!="管理者",#REF!="サービス管理責任者"),0,#REF!)</f>
        <v>#REF!</v>
      </c>
    </row>
    <row r="3283" spans="8:11">
      <c r="H3283" s="61"/>
      <c r="I3283" s="60" t="e">
        <f t="shared" si="147"/>
        <v>#REF!</v>
      </c>
      <c r="J3283" s="60" t="e">
        <f>#REF!</f>
        <v>#REF!</v>
      </c>
      <c r="K3283" s="53" t="e">
        <f>IF(OR(#REF!="管理者",#REF!="サービス管理責任者"),0,#REF!)</f>
        <v>#REF!</v>
      </c>
    </row>
    <row r="3284" spans="8:11">
      <c r="H3284" s="61"/>
      <c r="I3284" s="60" t="e">
        <f t="shared" si="147"/>
        <v>#REF!</v>
      </c>
      <c r="J3284" s="60" t="e">
        <f>#REF!</f>
        <v>#REF!</v>
      </c>
      <c r="K3284" s="53" t="e">
        <f>IF(OR(#REF!="管理者",#REF!="サービス管理責任者"),0,#REF!)</f>
        <v>#REF!</v>
      </c>
    </row>
    <row r="3285" spans="8:11">
      <c r="H3285" s="61"/>
      <c r="I3285" s="60" t="e">
        <f t="shared" si="147"/>
        <v>#REF!</v>
      </c>
      <c r="J3285" s="60" t="e">
        <f>#REF!</f>
        <v>#REF!</v>
      </c>
      <c r="K3285" s="53" t="e">
        <f>IF(OR(#REF!="管理者",#REF!="サービス管理責任者"),0,#REF!)</f>
        <v>#REF!</v>
      </c>
    </row>
    <row r="3286" spans="8:11">
      <c r="H3286" s="61"/>
      <c r="I3286" s="60" t="e">
        <f t="shared" si="147"/>
        <v>#REF!</v>
      </c>
      <c r="J3286" s="60" t="e">
        <f>#REF!</f>
        <v>#REF!</v>
      </c>
      <c r="K3286" s="53" t="e">
        <f>IF(OR(#REF!="管理者",#REF!="サービス管理責任者"),0,#REF!)</f>
        <v>#REF!</v>
      </c>
    </row>
    <row r="3287" spans="8:11">
      <c r="H3287" s="61"/>
      <c r="I3287" s="60" t="e">
        <f t="shared" si="147"/>
        <v>#REF!</v>
      </c>
      <c r="J3287" s="60" t="e">
        <f>#REF!</f>
        <v>#REF!</v>
      </c>
      <c r="K3287" s="53" t="e">
        <f>IF(OR(#REF!="管理者",#REF!="サービス管理責任者"),0,#REF!)</f>
        <v>#REF!</v>
      </c>
    </row>
    <row r="3288" spans="8:11">
      <c r="H3288" s="61"/>
      <c r="I3288" s="60" t="e">
        <f t="shared" si="147"/>
        <v>#REF!</v>
      </c>
      <c r="J3288" s="60" t="e">
        <f>#REF!</f>
        <v>#REF!</v>
      </c>
      <c r="K3288" s="53" t="e">
        <f>IF(OR(#REF!="管理者",#REF!="サービス管理責任者"),0,#REF!)</f>
        <v>#REF!</v>
      </c>
    </row>
    <row r="3289" spans="8:11">
      <c r="H3289" s="61"/>
      <c r="I3289" s="60" t="e">
        <f t="shared" si="147"/>
        <v>#REF!</v>
      </c>
      <c r="J3289" s="60" t="e">
        <f>#REF!</f>
        <v>#REF!</v>
      </c>
      <c r="K3289" s="53" t="e">
        <f>IF(OR(#REF!="管理者",#REF!="サービス管理責任者"),0,#REF!)</f>
        <v>#REF!</v>
      </c>
    </row>
    <row r="3290" spans="8:11">
      <c r="H3290" s="61"/>
      <c r="I3290" s="60" t="e">
        <f t="shared" si="147"/>
        <v>#REF!</v>
      </c>
      <c r="J3290" s="60" t="e">
        <f>#REF!</f>
        <v>#REF!</v>
      </c>
      <c r="K3290" s="53" t="e">
        <f>IF(OR(#REF!="管理者",#REF!="サービス管理責任者"),0,#REF!)</f>
        <v>#REF!</v>
      </c>
    </row>
    <row r="3291" spans="8:11">
      <c r="H3291" s="61"/>
      <c r="I3291" s="60" t="e">
        <f t="shared" si="147"/>
        <v>#REF!</v>
      </c>
      <c r="J3291" s="60" t="e">
        <f>#REF!</f>
        <v>#REF!</v>
      </c>
      <c r="K3291" s="53" t="e">
        <f>IF(OR(#REF!="管理者",#REF!="サービス管理責任者"),0,#REF!)</f>
        <v>#REF!</v>
      </c>
    </row>
    <row r="3292" spans="8:11">
      <c r="H3292" s="61"/>
      <c r="I3292" s="60" t="e">
        <f t="shared" si="147"/>
        <v>#REF!</v>
      </c>
      <c r="J3292" s="60" t="e">
        <f>#REF!</f>
        <v>#REF!</v>
      </c>
      <c r="K3292" s="53" t="e">
        <f>IF(OR(#REF!="管理者",#REF!="サービス管理責任者"),0,#REF!)</f>
        <v>#REF!</v>
      </c>
    </row>
    <row r="3293" spans="8:11">
      <c r="H3293" s="61"/>
      <c r="I3293" s="60" t="e">
        <f t="shared" si="147"/>
        <v>#REF!</v>
      </c>
      <c r="J3293" s="60" t="e">
        <f>#REF!</f>
        <v>#REF!</v>
      </c>
      <c r="K3293" s="53" t="e">
        <f>IF(OR(#REF!="管理者",#REF!="サービス管理責任者"),0,#REF!)</f>
        <v>#REF!</v>
      </c>
    </row>
    <row r="3294" spans="8:11">
      <c r="H3294" s="61"/>
      <c r="I3294" s="60" t="e">
        <f t="shared" si="147"/>
        <v>#REF!</v>
      </c>
      <c r="J3294" s="60" t="e">
        <f>#REF!</f>
        <v>#REF!</v>
      </c>
      <c r="K3294" s="53" t="e">
        <f>IF(OR(#REF!="管理者",#REF!="サービス管理責任者"),0,#REF!)</f>
        <v>#REF!</v>
      </c>
    </row>
    <row r="3295" spans="8:11">
      <c r="H3295" s="61"/>
      <c r="I3295" s="60" t="e">
        <f t="shared" si="147"/>
        <v>#REF!</v>
      </c>
      <c r="J3295" s="60" t="e">
        <f>#REF!</f>
        <v>#REF!</v>
      </c>
      <c r="K3295" s="53" t="e">
        <f>IF(OR(#REF!="管理者",#REF!="サービス管理責任者"),0,#REF!)</f>
        <v>#REF!</v>
      </c>
    </row>
    <row r="3296" spans="8:11">
      <c r="H3296" s="61"/>
      <c r="I3296" s="60" t="e">
        <f t="shared" si="147"/>
        <v>#REF!</v>
      </c>
      <c r="J3296" s="60" t="e">
        <f>#REF!</f>
        <v>#REF!</v>
      </c>
      <c r="K3296" s="53" t="e">
        <f>IF(OR(#REF!="管理者",#REF!="サービス管理責任者"),0,#REF!)</f>
        <v>#REF!</v>
      </c>
    </row>
    <row r="3297" spans="8:11">
      <c r="H3297" s="61"/>
      <c r="I3297" s="60" t="e">
        <f t="shared" si="147"/>
        <v>#REF!</v>
      </c>
      <c r="J3297" s="60" t="e">
        <f>#REF!</f>
        <v>#REF!</v>
      </c>
      <c r="K3297" s="53" t="e">
        <f>IF(OR(#REF!="管理者",#REF!="サービス管理責任者"),0,#REF!)</f>
        <v>#REF!</v>
      </c>
    </row>
    <row r="3298" spans="8:11">
      <c r="H3298" s="61"/>
      <c r="I3298" s="60" t="e">
        <f t="shared" si="147"/>
        <v>#REF!</v>
      </c>
      <c r="J3298" s="60" t="e">
        <f>#REF!</f>
        <v>#REF!</v>
      </c>
      <c r="K3298" s="53" t="e">
        <f>IF(OR(#REF!="管理者",#REF!="サービス管理責任者"),0,#REF!)</f>
        <v>#REF!</v>
      </c>
    </row>
    <row r="3299" spans="8:11">
      <c r="H3299" s="61"/>
      <c r="I3299" s="60" t="e">
        <f t="shared" si="147"/>
        <v>#REF!</v>
      </c>
      <c r="J3299" s="60" t="e">
        <f>#REF!</f>
        <v>#REF!</v>
      </c>
      <c r="K3299" s="53" t="e">
        <f>IF(OR(#REF!="管理者",#REF!="サービス管理責任者"),0,#REF!)</f>
        <v>#REF!</v>
      </c>
    </row>
    <row r="3300" spans="8:11">
      <c r="H3300" s="61"/>
      <c r="I3300" s="60" t="e">
        <f t="shared" si="147"/>
        <v>#REF!</v>
      </c>
      <c r="J3300" s="60" t="e">
        <f>#REF!</f>
        <v>#REF!</v>
      </c>
      <c r="K3300" s="53" t="e">
        <f>IF(OR(#REF!="管理者",#REF!="サービス管理責任者"),0,#REF!)</f>
        <v>#REF!</v>
      </c>
    </row>
    <row r="3301" spans="8:11">
      <c r="H3301" s="61"/>
      <c r="I3301" s="60" t="e">
        <f t="shared" si="147"/>
        <v>#REF!</v>
      </c>
      <c r="J3301" s="60" t="e">
        <f>#REF!</f>
        <v>#REF!</v>
      </c>
      <c r="K3301" s="53" t="e">
        <f>IF(OR(#REF!="管理者",#REF!="サービス管理責任者"),0,#REF!)</f>
        <v>#REF!</v>
      </c>
    </row>
    <row r="3302" spans="8:11">
      <c r="H3302" s="61"/>
      <c r="I3302" s="60" t="e">
        <f t="shared" si="147"/>
        <v>#REF!</v>
      </c>
      <c r="J3302" s="60" t="e">
        <f>#REF!</f>
        <v>#REF!</v>
      </c>
      <c r="K3302" s="53" t="e">
        <f>IF(OR(#REF!="管理者",#REF!="サービス管理責任者"),0,#REF!)</f>
        <v>#REF!</v>
      </c>
    </row>
    <row r="3303" spans="8:11">
      <c r="H3303" s="61"/>
      <c r="I3303" s="60" t="e">
        <f t="shared" si="147"/>
        <v>#REF!</v>
      </c>
      <c r="J3303" s="60" t="e">
        <f>#REF!</f>
        <v>#REF!</v>
      </c>
      <c r="K3303" s="53" t="e">
        <f>IF(OR(#REF!="管理者",#REF!="サービス管理責任者"),0,#REF!)</f>
        <v>#REF!</v>
      </c>
    </row>
    <row r="3304" spans="8:11">
      <c r="H3304" s="61"/>
      <c r="I3304" s="60" t="e">
        <f t="shared" si="147"/>
        <v>#REF!</v>
      </c>
      <c r="J3304" s="60" t="e">
        <f>#REF!</f>
        <v>#REF!</v>
      </c>
      <c r="K3304" s="53" t="e">
        <f>IF(OR(#REF!="管理者",#REF!="サービス管理責任者"),0,#REF!)</f>
        <v>#REF!</v>
      </c>
    </row>
    <row r="3305" spans="8:11">
      <c r="H3305" s="61"/>
      <c r="I3305" s="60" t="e">
        <f t="shared" si="147"/>
        <v>#REF!</v>
      </c>
      <c r="J3305" s="60" t="e">
        <f>#REF!</f>
        <v>#REF!</v>
      </c>
      <c r="K3305" s="53" t="e">
        <f>IF(OR(#REF!="管理者",#REF!="サービス管理責任者"),0,#REF!)</f>
        <v>#REF!</v>
      </c>
    </row>
    <row r="3306" spans="8:11">
      <c r="H3306" s="61"/>
      <c r="I3306" s="60" t="e">
        <f t="shared" si="147"/>
        <v>#REF!</v>
      </c>
      <c r="J3306" s="60" t="e">
        <f>#REF!</f>
        <v>#REF!</v>
      </c>
      <c r="K3306" s="53" t="e">
        <f>IF(OR(#REF!="管理者",#REF!="サービス管理責任者"),0,#REF!)</f>
        <v>#REF!</v>
      </c>
    </row>
    <row r="3307" spans="8:11">
      <c r="H3307" s="61"/>
      <c r="I3307" s="60" t="e">
        <f t="shared" si="147"/>
        <v>#REF!</v>
      </c>
      <c r="J3307" s="60" t="e">
        <f>#REF!</f>
        <v>#REF!</v>
      </c>
      <c r="K3307" s="53" t="e">
        <f>IF(OR(#REF!="管理者",#REF!="サービス管理責任者"),0,#REF!)</f>
        <v>#REF!</v>
      </c>
    </row>
    <row r="3308" spans="8:11">
      <c r="H3308" s="61"/>
      <c r="I3308" s="60" t="e">
        <f t="shared" si="147"/>
        <v>#REF!</v>
      </c>
      <c r="J3308" s="60" t="e">
        <f>#REF!</f>
        <v>#REF!</v>
      </c>
      <c r="K3308" s="53" t="e">
        <f>IF(OR(#REF!="管理者",#REF!="サービス管理責任者"),0,#REF!)</f>
        <v>#REF!</v>
      </c>
    </row>
    <row r="3309" spans="8:11">
      <c r="H3309" s="61"/>
      <c r="I3309" s="60" t="e">
        <f t="shared" si="147"/>
        <v>#REF!</v>
      </c>
      <c r="J3309" s="60" t="e">
        <f>#REF!</f>
        <v>#REF!</v>
      </c>
      <c r="K3309" s="53" t="e">
        <f>IF(OR(#REF!="管理者",#REF!="サービス管理責任者"),0,#REF!)</f>
        <v>#REF!</v>
      </c>
    </row>
    <row r="3310" spans="8:11">
      <c r="H3310" s="61"/>
      <c r="I3310" s="60" t="e">
        <f t="shared" si="147"/>
        <v>#REF!</v>
      </c>
      <c r="J3310" s="60" t="e">
        <f>#REF!</f>
        <v>#REF!</v>
      </c>
      <c r="K3310" s="53" t="e">
        <f>IF(OR(#REF!="管理者",#REF!="サービス管理責任者"),0,#REF!)</f>
        <v>#REF!</v>
      </c>
    </row>
    <row r="3311" spans="8:11">
      <c r="H3311" s="61"/>
      <c r="I3311" s="60" t="e">
        <f t="shared" si="147"/>
        <v>#REF!</v>
      </c>
      <c r="J3311" s="60" t="e">
        <f>#REF!</f>
        <v>#REF!</v>
      </c>
      <c r="K3311" s="53" t="e">
        <f>IF(OR(#REF!="管理者",#REF!="サービス管理責任者"),0,#REF!)</f>
        <v>#REF!</v>
      </c>
    </row>
    <row r="3312" spans="8:11">
      <c r="H3312" s="61"/>
      <c r="I3312" s="60" t="e">
        <f t="shared" si="147"/>
        <v>#REF!</v>
      </c>
      <c r="J3312" s="60" t="e">
        <f>#REF!</f>
        <v>#REF!</v>
      </c>
      <c r="K3312" s="53" t="e">
        <f>IF(OR(#REF!="管理者",#REF!="サービス管理責任者"),0,#REF!)</f>
        <v>#REF!</v>
      </c>
    </row>
    <row r="3313" spans="8:11">
      <c r="H3313" s="61"/>
      <c r="I3313" s="60" t="e">
        <f t="shared" si="147"/>
        <v>#REF!</v>
      </c>
      <c r="J3313" s="60" t="e">
        <f>#REF!</f>
        <v>#REF!</v>
      </c>
      <c r="K3313" s="53" t="e">
        <f>IF(OR(#REF!="管理者",#REF!="サービス管理責任者"),0,#REF!)</f>
        <v>#REF!</v>
      </c>
    </row>
    <row r="3314" spans="8:11">
      <c r="H3314" s="61"/>
      <c r="I3314" s="60" t="e">
        <f t="shared" si="147"/>
        <v>#REF!</v>
      </c>
      <c r="J3314" s="60" t="e">
        <f>#REF!</f>
        <v>#REF!</v>
      </c>
      <c r="K3314" s="53" t="e">
        <f>IF(OR(#REF!="管理者",#REF!="サービス管理責任者"),0,#REF!)</f>
        <v>#REF!</v>
      </c>
    </row>
    <row r="3315" spans="8:11">
      <c r="H3315" s="61"/>
      <c r="I3315" s="60" t="e">
        <f t="shared" si="147"/>
        <v>#REF!</v>
      </c>
      <c r="J3315" s="60" t="e">
        <f>#REF!</f>
        <v>#REF!</v>
      </c>
      <c r="K3315" s="53" t="e">
        <f>IF(OR(#REF!="管理者",#REF!="サービス管理責任者"),0,#REF!)</f>
        <v>#REF!</v>
      </c>
    </row>
    <row r="3316" spans="8:11">
      <c r="H3316" s="61"/>
      <c r="I3316" s="60" t="e">
        <f t="shared" si="147"/>
        <v>#REF!</v>
      </c>
      <c r="J3316" s="60" t="e">
        <f>#REF!</f>
        <v>#REF!</v>
      </c>
      <c r="K3316" s="53" t="e">
        <f>IF(OR(#REF!="管理者",#REF!="サービス管理責任者"),0,#REF!)</f>
        <v>#REF!</v>
      </c>
    </row>
    <row r="3317" spans="8:11">
      <c r="H3317" s="61"/>
      <c r="I3317" s="60" t="e">
        <f t="shared" si="147"/>
        <v>#REF!</v>
      </c>
      <c r="J3317" s="60" t="e">
        <f>#REF!</f>
        <v>#REF!</v>
      </c>
      <c r="K3317" s="53" t="e">
        <f>IF(OR(#REF!="管理者",#REF!="サービス管理責任者"),0,#REF!)</f>
        <v>#REF!</v>
      </c>
    </row>
    <row r="3318" spans="8:11">
      <c r="H3318" s="61"/>
      <c r="I3318" s="60" t="e">
        <f t="shared" si="147"/>
        <v>#REF!</v>
      </c>
      <c r="J3318" s="60" t="e">
        <f>#REF!</f>
        <v>#REF!</v>
      </c>
      <c r="K3318" s="53" t="e">
        <f>IF(OR(#REF!="管理者",#REF!="サービス管理責任者"),0,#REF!)</f>
        <v>#REF!</v>
      </c>
    </row>
    <row r="3319" spans="8:11">
      <c r="H3319" s="61"/>
      <c r="I3319" s="60" t="e">
        <f t="shared" si="147"/>
        <v>#REF!</v>
      </c>
      <c r="J3319" s="60" t="e">
        <f>#REF!</f>
        <v>#REF!</v>
      </c>
      <c r="K3319" s="53" t="e">
        <f>IF(OR(#REF!="管理者",#REF!="サービス管理責任者"),0,#REF!)</f>
        <v>#REF!</v>
      </c>
    </row>
    <row r="3320" spans="8:11">
      <c r="H3320" s="61"/>
      <c r="I3320" s="60" t="e">
        <f t="shared" si="147"/>
        <v>#REF!</v>
      </c>
      <c r="J3320" s="60" t="e">
        <f>#REF!</f>
        <v>#REF!</v>
      </c>
      <c r="K3320" s="53" t="e">
        <f>IF(OR(#REF!="管理者",#REF!="サービス管理責任者"),0,#REF!)</f>
        <v>#REF!</v>
      </c>
    </row>
    <row r="3321" spans="8:11">
      <c r="H3321" s="61"/>
      <c r="I3321" s="60" t="e">
        <f t="shared" si="147"/>
        <v>#REF!</v>
      </c>
      <c r="J3321" s="60" t="e">
        <f>#REF!</f>
        <v>#REF!</v>
      </c>
      <c r="K3321" s="53" t="e">
        <f>IF(OR(#REF!="管理者",#REF!="サービス管理責任者"),0,#REF!)</f>
        <v>#REF!</v>
      </c>
    </row>
    <row r="3322" spans="8:11">
      <c r="H3322" s="61"/>
      <c r="I3322" s="60" t="e">
        <f t="shared" si="147"/>
        <v>#REF!</v>
      </c>
      <c r="J3322" s="60" t="e">
        <f>#REF!</f>
        <v>#REF!</v>
      </c>
      <c r="K3322" s="53" t="e">
        <f>IF(OR(#REF!="管理者",#REF!="サービス管理責任者"),0,#REF!)</f>
        <v>#REF!</v>
      </c>
    </row>
    <row r="3323" spans="8:11">
      <c r="H3323" s="61"/>
      <c r="I3323" s="60" t="e">
        <f t="shared" si="147"/>
        <v>#REF!</v>
      </c>
      <c r="J3323" s="60" t="e">
        <f>#REF!</f>
        <v>#REF!</v>
      </c>
      <c r="K3323" s="53" t="e">
        <f>IF(OR(#REF!="管理者",#REF!="サービス管理責任者"),0,#REF!)</f>
        <v>#REF!</v>
      </c>
    </row>
    <row r="3324" spans="8:11">
      <c r="H3324" s="61"/>
      <c r="I3324" s="60" t="e">
        <f t="shared" si="147"/>
        <v>#REF!</v>
      </c>
      <c r="J3324" s="60" t="e">
        <f>#REF!</f>
        <v>#REF!</v>
      </c>
      <c r="K3324" s="53" t="e">
        <f>IF(OR(#REF!="管理者",#REF!="サービス管理責任者"),0,#REF!)</f>
        <v>#REF!</v>
      </c>
    </row>
    <row r="3325" spans="8:11">
      <c r="H3325" s="61"/>
      <c r="I3325" s="60" t="e">
        <f t="shared" ref="I3325:I3388" si="148">IF(J3325=0,I3324,I3324+1)</f>
        <v>#REF!</v>
      </c>
      <c r="J3325" s="60" t="e">
        <f>#REF!</f>
        <v>#REF!</v>
      </c>
      <c r="K3325" s="53" t="e">
        <f>IF(OR(#REF!="管理者",#REF!="サービス管理責任者"),0,#REF!)</f>
        <v>#REF!</v>
      </c>
    </row>
    <row r="3326" spans="8:11">
      <c r="H3326" s="61"/>
      <c r="I3326" s="60" t="e">
        <f t="shared" si="148"/>
        <v>#REF!</v>
      </c>
      <c r="J3326" s="60" t="e">
        <f>#REF!</f>
        <v>#REF!</v>
      </c>
      <c r="K3326" s="53" t="e">
        <f>IF(OR(#REF!="管理者",#REF!="サービス管理責任者"),0,#REF!)</f>
        <v>#REF!</v>
      </c>
    </row>
    <row r="3327" spans="8:11">
      <c r="H3327" s="61"/>
      <c r="I3327" s="60" t="e">
        <f t="shared" si="148"/>
        <v>#REF!</v>
      </c>
      <c r="J3327" s="60" t="e">
        <f>#REF!</f>
        <v>#REF!</v>
      </c>
      <c r="K3327" s="53" t="e">
        <f>IF(OR(#REF!="管理者",#REF!="サービス管理責任者"),0,#REF!)</f>
        <v>#REF!</v>
      </c>
    </row>
    <row r="3328" spans="8:11">
      <c r="H3328" s="61"/>
      <c r="I3328" s="60" t="e">
        <f t="shared" si="148"/>
        <v>#REF!</v>
      </c>
      <c r="J3328" s="60" t="e">
        <f>#REF!</f>
        <v>#REF!</v>
      </c>
      <c r="K3328" s="53" t="e">
        <f>IF(OR(#REF!="管理者",#REF!="サービス管理責任者"),0,#REF!)</f>
        <v>#REF!</v>
      </c>
    </row>
    <row r="3329" spans="8:11">
      <c r="H3329" s="61"/>
      <c r="I3329" s="60" t="e">
        <f t="shared" si="148"/>
        <v>#REF!</v>
      </c>
      <c r="J3329" s="60" t="e">
        <f>#REF!</f>
        <v>#REF!</v>
      </c>
      <c r="K3329" s="53" t="e">
        <f>IF(OR(#REF!="管理者",#REF!="サービス管理責任者"),0,#REF!)</f>
        <v>#REF!</v>
      </c>
    </row>
    <row r="3330" spans="8:11">
      <c r="H3330" s="61"/>
      <c r="I3330" s="60" t="e">
        <f t="shared" si="148"/>
        <v>#REF!</v>
      </c>
      <c r="J3330" s="60" t="e">
        <f>#REF!</f>
        <v>#REF!</v>
      </c>
      <c r="K3330" s="53" t="e">
        <f>IF(OR(#REF!="管理者",#REF!="サービス管理責任者"),0,#REF!)</f>
        <v>#REF!</v>
      </c>
    </row>
    <row r="3331" spans="8:11">
      <c r="H3331" s="61"/>
      <c r="I3331" s="60" t="e">
        <f t="shared" si="148"/>
        <v>#REF!</v>
      </c>
      <c r="J3331" s="60" t="e">
        <f>#REF!</f>
        <v>#REF!</v>
      </c>
      <c r="K3331" s="53" t="e">
        <f>IF(OR(#REF!="管理者",#REF!="サービス管理責任者"),0,#REF!)</f>
        <v>#REF!</v>
      </c>
    </row>
    <row r="3332" spans="8:11">
      <c r="H3332" s="61"/>
      <c r="I3332" s="60" t="e">
        <f t="shared" si="148"/>
        <v>#REF!</v>
      </c>
      <c r="J3332" s="60" t="e">
        <f>#REF!</f>
        <v>#REF!</v>
      </c>
      <c r="K3332" s="53" t="e">
        <f>IF(OR(#REF!="管理者",#REF!="サービス管理責任者"),0,#REF!)</f>
        <v>#REF!</v>
      </c>
    </row>
    <row r="3333" spans="8:11">
      <c r="H3333" s="61"/>
      <c r="I3333" s="60" t="e">
        <f t="shared" si="148"/>
        <v>#REF!</v>
      </c>
      <c r="J3333" s="60" t="e">
        <f>#REF!</f>
        <v>#REF!</v>
      </c>
      <c r="K3333" s="53" t="e">
        <f>IF(OR(#REF!="管理者",#REF!="サービス管理責任者"),0,#REF!)</f>
        <v>#REF!</v>
      </c>
    </row>
    <row r="3334" spans="8:11">
      <c r="H3334" s="61"/>
      <c r="I3334" s="60" t="e">
        <f t="shared" si="148"/>
        <v>#REF!</v>
      </c>
      <c r="J3334" s="60" t="e">
        <f>#REF!</f>
        <v>#REF!</v>
      </c>
      <c r="K3334" s="53" t="e">
        <f>IF(OR(#REF!="管理者",#REF!="サービス管理責任者"),0,#REF!)</f>
        <v>#REF!</v>
      </c>
    </row>
    <row r="3335" spans="8:11">
      <c r="H3335" s="61"/>
      <c r="I3335" s="60" t="e">
        <f t="shared" si="148"/>
        <v>#REF!</v>
      </c>
      <c r="J3335" s="60" t="e">
        <f>#REF!</f>
        <v>#REF!</v>
      </c>
      <c r="K3335" s="53" t="e">
        <f>IF(OR(#REF!="管理者",#REF!="サービス管理責任者"),0,#REF!)</f>
        <v>#REF!</v>
      </c>
    </row>
    <row r="3336" spans="8:11">
      <c r="H3336" s="61"/>
      <c r="I3336" s="60" t="e">
        <f t="shared" si="148"/>
        <v>#REF!</v>
      </c>
      <c r="J3336" s="60" t="e">
        <f>#REF!</f>
        <v>#REF!</v>
      </c>
      <c r="K3336" s="53" t="e">
        <f>IF(OR(#REF!="管理者",#REF!="サービス管理責任者"),0,#REF!)</f>
        <v>#REF!</v>
      </c>
    </row>
    <row r="3337" spans="8:11">
      <c r="H3337" s="61"/>
      <c r="I3337" s="60" t="e">
        <f t="shared" si="148"/>
        <v>#REF!</v>
      </c>
      <c r="J3337" s="60" t="e">
        <f>#REF!</f>
        <v>#REF!</v>
      </c>
      <c r="K3337" s="53" t="e">
        <f>IF(OR(#REF!="管理者",#REF!="サービス管理責任者"),0,#REF!)</f>
        <v>#REF!</v>
      </c>
    </row>
    <row r="3338" spans="8:11">
      <c r="H3338" s="61"/>
      <c r="I3338" s="60" t="e">
        <f t="shared" si="148"/>
        <v>#REF!</v>
      </c>
      <c r="J3338" s="60" t="e">
        <f>#REF!</f>
        <v>#REF!</v>
      </c>
      <c r="K3338" s="53" t="e">
        <f>IF(OR(#REF!="管理者",#REF!="サービス管理責任者"),0,#REF!)</f>
        <v>#REF!</v>
      </c>
    </row>
    <row r="3339" spans="8:11">
      <c r="H3339" s="61"/>
      <c r="I3339" s="60" t="e">
        <f t="shared" si="148"/>
        <v>#REF!</v>
      </c>
      <c r="J3339" s="60" t="e">
        <f>#REF!</f>
        <v>#REF!</v>
      </c>
      <c r="K3339" s="53" t="e">
        <f>IF(OR(#REF!="管理者",#REF!="サービス管理責任者"),0,#REF!)</f>
        <v>#REF!</v>
      </c>
    </row>
    <row r="3340" spans="8:11">
      <c r="H3340" s="61"/>
      <c r="I3340" s="60" t="e">
        <f t="shared" si="148"/>
        <v>#REF!</v>
      </c>
      <c r="J3340" s="60" t="e">
        <f>#REF!</f>
        <v>#REF!</v>
      </c>
      <c r="K3340" s="53" t="e">
        <f>IF(OR(#REF!="管理者",#REF!="サービス管理責任者"),0,#REF!)</f>
        <v>#REF!</v>
      </c>
    </row>
    <row r="3341" spans="8:11">
      <c r="H3341" s="61"/>
      <c r="I3341" s="60" t="e">
        <f t="shared" si="148"/>
        <v>#REF!</v>
      </c>
      <c r="J3341" s="60" t="e">
        <f>#REF!</f>
        <v>#REF!</v>
      </c>
      <c r="K3341" s="53" t="e">
        <f>IF(OR(#REF!="管理者",#REF!="サービス管理責任者"),0,#REF!)</f>
        <v>#REF!</v>
      </c>
    </row>
    <row r="3342" spans="8:11">
      <c r="H3342" s="61"/>
      <c r="I3342" s="60" t="e">
        <f t="shared" si="148"/>
        <v>#REF!</v>
      </c>
      <c r="J3342" s="60" t="e">
        <f>#REF!</f>
        <v>#REF!</v>
      </c>
      <c r="K3342" s="53" t="e">
        <f>IF(OR(#REF!="管理者",#REF!="サービス管理責任者"),0,#REF!)</f>
        <v>#REF!</v>
      </c>
    </row>
    <row r="3343" spans="8:11">
      <c r="H3343" s="61"/>
      <c r="I3343" s="60" t="e">
        <f t="shared" si="148"/>
        <v>#REF!</v>
      </c>
      <c r="J3343" s="60" t="e">
        <f>#REF!</f>
        <v>#REF!</v>
      </c>
      <c r="K3343" s="53" t="e">
        <f>IF(OR(#REF!="管理者",#REF!="サービス管理責任者"),0,#REF!)</f>
        <v>#REF!</v>
      </c>
    </row>
    <row r="3344" spans="8:11">
      <c r="H3344" s="61"/>
      <c r="I3344" s="60" t="e">
        <f t="shared" si="148"/>
        <v>#REF!</v>
      </c>
      <c r="J3344" s="60" t="e">
        <f>#REF!</f>
        <v>#REF!</v>
      </c>
      <c r="K3344" s="53" t="e">
        <f>IF(OR(#REF!="管理者",#REF!="サービス管理責任者"),0,#REF!)</f>
        <v>#REF!</v>
      </c>
    </row>
    <row r="3345" spans="8:11">
      <c r="H3345" s="61"/>
      <c r="I3345" s="60" t="e">
        <f t="shared" si="148"/>
        <v>#REF!</v>
      </c>
      <c r="J3345" s="60" t="e">
        <f>#REF!</f>
        <v>#REF!</v>
      </c>
      <c r="K3345" s="53" t="e">
        <f>IF(OR(#REF!="管理者",#REF!="サービス管理責任者"),0,#REF!)</f>
        <v>#REF!</v>
      </c>
    </row>
    <row r="3346" spans="8:11">
      <c r="H3346" s="61"/>
      <c r="I3346" s="60" t="e">
        <f t="shared" si="148"/>
        <v>#REF!</v>
      </c>
      <c r="J3346" s="60" t="e">
        <f>#REF!</f>
        <v>#REF!</v>
      </c>
      <c r="K3346" s="53" t="e">
        <f>IF(OR(#REF!="管理者",#REF!="サービス管理責任者"),0,#REF!)</f>
        <v>#REF!</v>
      </c>
    </row>
    <row r="3347" spans="8:11">
      <c r="H3347" s="61"/>
      <c r="I3347" s="60" t="e">
        <f t="shared" si="148"/>
        <v>#REF!</v>
      </c>
      <c r="J3347" s="60" t="e">
        <f>#REF!</f>
        <v>#REF!</v>
      </c>
      <c r="K3347" s="53" t="e">
        <f>IF(OR(#REF!="管理者",#REF!="サービス管理責任者"),0,#REF!)</f>
        <v>#REF!</v>
      </c>
    </row>
    <row r="3348" spans="8:11">
      <c r="H3348" s="61"/>
      <c r="I3348" s="60" t="e">
        <f t="shared" si="148"/>
        <v>#REF!</v>
      </c>
      <c r="J3348" s="60" t="e">
        <f>#REF!</f>
        <v>#REF!</v>
      </c>
      <c r="K3348" s="53" t="e">
        <f>IF(OR(#REF!="管理者",#REF!="サービス管理責任者"),0,#REF!)</f>
        <v>#REF!</v>
      </c>
    </row>
    <row r="3349" spans="8:11">
      <c r="H3349" s="61"/>
      <c r="I3349" s="60" t="e">
        <f t="shared" si="148"/>
        <v>#REF!</v>
      </c>
      <c r="J3349" s="60" t="e">
        <f>#REF!</f>
        <v>#REF!</v>
      </c>
      <c r="K3349" s="53" t="e">
        <f>IF(OR(#REF!="管理者",#REF!="サービス管理責任者"),0,#REF!)</f>
        <v>#REF!</v>
      </c>
    </row>
    <row r="3350" spans="8:11">
      <c r="H3350" s="61"/>
      <c r="I3350" s="60" t="e">
        <f t="shared" si="148"/>
        <v>#REF!</v>
      </c>
      <c r="J3350" s="60" t="e">
        <f>#REF!</f>
        <v>#REF!</v>
      </c>
      <c r="K3350" s="53" t="e">
        <f>IF(OR(#REF!="管理者",#REF!="サービス管理責任者"),0,#REF!)</f>
        <v>#REF!</v>
      </c>
    </row>
    <row r="3351" spans="8:11">
      <c r="H3351" s="61"/>
      <c r="I3351" s="60" t="e">
        <f t="shared" si="148"/>
        <v>#REF!</v>
      </c>
      <c r="J3351" s="60" t="e">
        <f>#REF!</f>
        <v>#REF!</v>
      </c>
      <c r="K3351" s="53" t="e">
        <f>IF(OR(#REF!="管理者",#REF!="サービス管理責任者"),0,#REF!)</f>
        <v>#REF!</v>
      </c>
    </row>
    <row r="3352" spans="8:11">
      <c r="H3352" s="61"/>
      <c r="I3352" s="60" t="e">
        <f t="shared" si="148"/>
        <v>#REF!</v>
      </c>
      <c r="J3352" s="60" t="e">
        <f>#REF!</f>
        <v>#REF!</v>
      </c>
      <c r="K3352" s="53" t="e">
        <f>IF(OR(#REF!="管理者",#REF!="サービス管理責任者"),0,#REF!)</f>
        <v>#REF!</v>
      </c>
    </row>
    <row r="3353" spans="8:11">
      <c r="H3353" s="61"/>
      <c r="I3353" s="60" t="e">
        <f t="shared" si="148"/>
        <v>#REF!</v>
      </c>
      <c r="J3353" s="60" t="e">
        <f>#REF!</f>
        <v>#REF!</v>
      </c>
      <c r="K3353" s="53" t="e">
        <f>IF(OR(#REF!="管理者",#REF!="サービス管理責任者"),0,#REF!)</f>
        <v>#REF!</v>
      </c>
    </row>
    <row r="3354" spans="8:11">
      <c r="H3354" s="61"/>
      <c r="I3354" s="60" t="e">
        <f t="shared" si="148"/>
        <v>#REF!</v>
      </c>
      <c r="J3354" s="60" t="e">
        <f>#REF!</f>
        <v>#REF!</v>
      </c>
      <c r="K3354" s="53" t="e">
        <f>IF(OR(#REF!="管理者",#REF!="サービス管理責任者"),0,#REF!)</f>
        <v>#REF!</v>
      </c>
    </row>
    <row r="3355" spans="8:11">
      <c r="H3355" s="61"/>
      <c r="I3355" s="60" t="e">
        <f t="shared" si="148"/>
        <v>#REF!</v>
      </c>
      <c r="J3355" s="60" t="e">
        <f>#REF!</f>
        <v>#REF!</v>
      </c>
      <c r="K3355" s="53" t="e">
        <f>IF(OR(#REF!="管理者",#REF!="サービス管理責任者"),0,#REF!)</f>
        <v>#REF!</v>
      </c>
    </row>
    <row r="3356" spans="8:11">
      <c r="H3356" s="61"/>
      <c r="I3356" s="60" t="e">
        <f t="shared" si="148"/>
        <v>#REF!</v>
      </c>
      <c r="J3356" s="60" t="e">
        <f>#REF!</f>
        <v>#REF!</v>
      </c>
      <c r="K3356" s="53" t="e">
        <f>IF(OR(#REF!="管理者",#REF!="サービス管理責任者"),0,#REF!)</f>
        <v>#REF!</v>
      </c>
    </row>
    <row r="3357" spans="8:11">
      <c r="H3357" s="61"/>
      <c r="I3357" s="60" t="e">
        <f t="shared" si="148"/>
        <v>#REF!</v>
      </c>
      <c r="J3357" s="60" t="e">
        <f>#REF!</f>
        <v>#REF!</v>
      </c>
      <c r="K3357" s="53" t="e">
        <f>IF(OR(#REF!="管理者",#REF!="サービス管理責任者"),0,#REF!)</f>
        <v>#REF!</v>
      </c>
    </row>
    <row r="3358" spans="8:11">
      <c r="H3358" s="61"/>
      <c r="I3358" s="60" t="e">
        <f t="shared" si="148"/>
        <v>#REF!</v>
      </c>
      <c r="J3358" s="60" t="e">
        <f>#REF!</f>
        <v>#REF!</v>
      </c>
      <c r="K3358" s="53" t="e">
        <f>IF(OR(#REF!="管理者",#REF!="サービス管理責任者"),0,#REF!)</f>
        <v>#REF!</v>
      </c>
    </row>
    <row r="3359" spans="8:11">
      <c r="H3359" s="61"/>
      <c r="I3359" s="60" t="e">
        <f t="shared" si="148"/>
        <v>#REF!</v>
      </c>
      <c r="J3359" s="60" t="e">
        <f>#REF!</f>
        <v>#REF!</v>
      </c>
      <c r="K3359" s="53" t="e">
        <f>IF(OR(#REF!="管理者",#REF!="サービス管理責任者"),0,#REF!)</f>
        <v>#REF!</v>
      </c>
    </row>
    <row r="3360" spans="8:11">
      <c r="H3360" s="61"/>
      <c r="I3360" s="60" t="e">
        <f t="shared" si="148"/>
        <v>#REF!</v>
      </c>
      <c r="J3360" s="60" t="e">
        <f>#REF!</f>
        <v>#REF!</v>
      </c>
      <c r="K3360" s="53" t="e">
        <f>IF(OR(#REF!="管理者",#REF!="サービス管理責任者"),0,#REF!)</f>
        <v>#REF!</v>
      </c>
    </row>
    <row r="3361" spans="8:11">
      <c r="H3361" s="61"/>
      <c r="I3361" s="60" t="e">
        <f t="shared" si="148"/>
        <v>#REF!</v>
      </c>
      <c r="J3361" s="60" t="e">
        <f>#REF!</f>
        <v>#REF!</v>
      </c>
      <c r="K3361" s="53" t="e">
        <f>IF(OR(#REF!="管理者",#REF!="サービス管理責任者"),0,#REF!)</f>
        <v>#REF!</v>
      </c>
    </row>
    <row r="3362" spans="8:11">
      <c r="H3362" s="61"/>
      <c r="I3362" s="60" t="e">
        <f t="shared" si="148"/>
        <v>#REF!</v>
      </c>
      <c r="J3362" s="60" t="e">
        <f>#REF!</f>
        <v>#REF!</v>
      </c>
      <c r="K3362" s="53" t="e">
        <f>IF(OR(#REF!="管理者",#REF!="サービス管理責任者"),0,#REF!)</f>
        <v>#REF!</v>
      </c>
    </row>
    <row r="3363" spans="8:11">
      <c r="H3363" s="61"/>
      <c r="I3363" s="60" t="e">
        <f t="shared" si="148"/>
        <v>#REF!</v>
      </c>
      <c r="J3363" s="60" t="e">
        <f>#REF!</f>
        <v>#REF!</v>
      </c>
      <c r="K3363" s="53" t="e">
        <f>IF(OR(#REF!="管理者",#REF!="サービス管理責任者"),0,#REF!)</f>
        <v>#REF!</v>
      </c>
    </row>
    <row r="3364" spans="8:11">
      <c r="H3364" s="61"/>
      <c r="I3364" s="60" t="e">
        <f t="shared" si="148"/>
        <v>#REF!</v>
      </c>
      <c r="J3364" s="60" t="e">
        <f>#REF!</f>
        <v>#REF!</v>
      </c>
      <c r="K3364" s="53" t="e">
        <f>IF(OR(#REF!="管理者",#REF!="サービス管理責任者"),0,#REF!)</f>
        <v>#REF!</v>
      </c>
    </row>
    <row r="3365" spans="8:11">
      <c r="H3365" s="61"/>
      <c r="I3365" s="60" t="e">
        <f t="shared" si="148"/>
        <v>#REF!</v>
      </c>
      <c r="J3365" s="60" t="e">
        <f>#REF!</f>
        <v>#REF!</v>
      </c>
      <c r="K3365" s="53" t="e">
        <f>IF(OR(#REF!="管理者",#REF!="サービス管理責任者"),0,#REF!)</f>
        <v>#REF!</v>
      </c>
    </row>
    <row r="3366" spans="8:11">
      <c r="H3366" s="61"/>
      <c r="I3366" s="60" t="e">
        <f t="shared" si="148"/>
        <v>#REF!</v>
      </c>
      <c r="J3366" s="60" t="e">
        <f>#REF!</f>
        <v>#REF!</v>
      </c>
      <c r="K3366" s="53" t="e">
        <f>IF(OR(#REF!="管理者",#REF!="サービス管理責任者"),0,#REF!)</f>
        <v>#REF!</v>
      </c>
    </row>
    <row r="3367" spans="8:11">
      <c r="H3367" s="61"/>
      <c r="I3367" s="60" t="e">
        <f t="shared" si="148"/>
        <v>#REF!</v>
      </c>
      <c r="J3367" s="60" t="e">
        <f>#REF!</f>
        <v>#REF!</v>
      </c>
      <c r="K3367" s="53" t="e">
        <f>IF(OR(#REF!="管理者",#REF!="サービス管理責任者"),0,#REF!)</f>
        <v>#REF!</v>
      </c>
    </row>
    <row r="3368" spans="8:11">
      <c r="H3368" s="61"/>
      <c r="I3368" s="60" t="e">
        <f t="shared" si="148"/>
        <v>#REF!</v>
      </c>
      <c r="J3368" s="60" t="e">
        <f>#REF!</f>
        <v>#REF!</v>
      </c>
      <c r="K3368" s="53" t="e">
        <f>IF(OR(#REF!="管理者",#REF!="サービス管理責任者"),0,#REF!)</f>
        <v>#REF!</v>
      </c>
    </row>
    <row r="3369" spans="8:11">
      <c r="H3369" s="61"/>
      <c r="I3369" s="60" t="e">
        <f t="shared" si="148"/>
        <v>#REF!</v>
      </c>
      <c r="J3369" s="60" t="e">
        <f>#REF!</f>
        <v>#REF!</v>
      </c>
      <c r="K3369" s="53" t="e">
        <f>IF(OR(#REF!="管理者",#REF!="サービス管理責任者"),0,#REF!)</f>
        <v>#REF!</v>
      </c>
    </row>
    <row r="3370" spans="8:11">
      <c r="H3370" s="61"/>
      <c r="I3370" s="60" t="e">
        <f t="shared" si="148"/>
        <v>#REF!</v>
      </c>
      <c r="J3370" s="60" t="e">
        <f>#REF!</f>
        <v>#REF!</v>
      </c>
      <c r="K3370" s="53" t="e">
        <f>IF(OR(#REF!="管理者",#REF!="サービス管理責任者"),0,#REF!)</f>
        <v>#REF!</v>
      </c>
    </row>
    <row r="3371" spans="8:11">
      <c r="H3371" s="61"/>
      <c r="I3371" s="60" t="e">
        <f t="shared" si="148"/>
        <v>#REF!</v>
      </c>
      <c r="J3371" s="60" t="e">
        <f>#REF!</f>
        <v>#REF!</v>
      </c>
      <c r="K3371" s="53" t="e">
        <f>IF(OR(#REF!="管理者",#REF!="サービス管理責任者"),0,#REF!)</f>
        <v>#REF!</v>
      </c>
    </row>
    <row r="3372" spans="8:11">
      <c r="H3372" s="61"/>
      <c r="I3372" s="60" t="e">
        <f t="shared" si="148"/>
        <v>#REF!</v>
      </c>
      <c r="J3372" s="60" t="e">
        <f>#REF!</f>
        <v>#REF!</v>
      </c>
      <c r="K3372" s="53" t="e">
        <f>IF(OR(#REF!="管理者",#REF!="サービス管理責任者"),0,#REF!)</f>
        <v>#REF!</v>
      </c>
    </row>
    <row r="3373" spans="8:11">
      <c r="H3373" s="61"/>
      <c r="I3373" s="60" t="e">
        <f t="shared" si="148"/>
        <v>#REF!</v>
      </c>
      <c r="J3373" s="60" t="e">
        <f>#REF!</f>
        <v>#REF!</v>
      </c>
      <c r="K3373" s="53" t="e">
        <f>IF(OR(#REF!="管理者",#REF!="サービス管理責任者"),0,#REF!)</f>
        <v>#REF!</v>
      </c>
    </row>
    <row r="3374" spans="8:11">
      <c r="H3374" s="61"/>
      <c r="I3374" s="60" t="e">
        <f t="shared" si="148"/>
        <v>#REF!</v>
      </c>
      <c r="J3374" s="60" t="e">
        <f>#REF!</f>
        <v>#REF!</v>
      </c>
      <c r="K3374" s="53" t="e">
        <f>IF(OR(#REF!="管理者",#REF!="サービス管理責任者"),0,#REF!)</f>
        <v>#REF!</v>
      </c>
    </row>
    <row r="3375" spans="8:11">
      <c r="H3375" s="61"/>
      <c r="I3375" s="60" t="e">
        <f t="shared" si="148"/>
        <v>#REF!</v>
      </c>
      <c r="J3375" s="60" t="e">
        <f>#REF!</f>
        <v>#REF!</v>
      </c>
      <c r="K3375" s="53" t="e">
        <f>IF(OR(#REF!="管理者",#REF!="サービス管理責任者"),0,#REF!)</f>
        <v>#REF!</v>
      </c>
    </row>
    <row r="3376" spans="8:11">
      <c r="H3376" s="61"/>
      <c r="I3376" s="60" t="e">
        <f t="shared" si="148"/>
        <v>#REF!</v>
      </c>
      <c r="J3376" s="60" t="e">
        <f>#REF!</f>
        <v>#REF!</v>
      </c>
      <c r="K3376" s="53" t="e">
        <f>IF(OR(#REF!="管理者",#REF!="サービス管理責任者"),0,#REF!)</f>
        <v>#REF!</v>
      </c>
    </row>
    <row r="3377" spans="8:11">
      <c r="H3377" s="61"/>
      <c r="I3377" s="60" t="e">
        <f t="shared" si="148"/>
        <v>#REF!</v>
      </c>
      <c r="J3377" s="60" t="e">
        <f>#REF!</f>
        <v>#REF!</v>
      </c>
      <c r="K3377" s="53" t="e">
        <f>IF(OR(#REF!="管理者",#REF!="サービス管理責任者"),0,#REF!)</f>
        <v>#REF!</v>
      </c>
    </row>
    <row r="3378" spans="8:11">
      <c r="H3378" s="61"/>
      <c r="I3378" s="60" t="e">
        <f t="shared" si="148"/>
        <v>#REF!</v>
      </c>
      <c r="J3378" s="60" t="e">
        <f>#REF!</f>
        <v>#REF!</v>
      </c>
      <c r="K3378" s="53" t="e">
        <f>IF(OR(#REF!="管理者",#REF!="サービス管理責任者"),0,#REF!)</f>
        <v>#REF!</v>
      </c>
    </row>
    <row r="3379" spans="8:11">
      <c r="H3379" s="61"/>
      <c r="I3379" s="60" t="e">
        <f t="shared" si="148"/>
        <v>#REF!</v>
      </c>
      <c r="J3379" s="60" t="e">
        <f>#REF!</f>
        <v>#REF!</v>
      </c>
      <c r="K3379" s="53" t="e">
        <f>IF(OR(#REF!="管理者",#REF!="サービス管理責任者"),0,#REF!)</f>
        <v>#REF!</v>
      </c>
    </row>
    <row r="3380" spans="8:11">
      <c r="H3380" s="61"/>
      <c r="I3380" s="60" t="e">
        <f t="shared" si="148"/>
        <v>#REF!</v>
      </c>
      <c r="J3380" s="60" t="e">
        <f>#REF!</f>
        <v>#REF!</v>
      </c>
      <c r="K3380" s="53" t="e">
        <f>IF(OR(#REF!="管理者",#REF!="サービス管理責任者"),0,#REF!)</f>
        <v>#REF!</v>
      </c>
    </row>
    <row r="3381" spans="8:11">
      <c r="H3381" s="61"/>
      <c r="I3381" s="60" t="e">
        <f t="shared" si="148"/>
        <v>#REF!</v>
      </c>
      <c r="J3381" s="60" t="e">
        <f>#REF!</f>
        <v>#REF!</v>
      </c>
      <c r="K3381" s="53" t="e">
        <f>IF(OR(#REF!="管理者",#REF!="サービス管理責任者"),0,#REF!)</f>
        <v>#REF!</v>
      </c>
    </row>
    <row r="3382" spans="8:11">
      <c r="H3382" s="61"/>
      <c r="I3382" s="60" t="e">
        <f t="shared" si="148"/>
        <v>#REF!</v>
      </c>
      <c r="J3382" s="60" t="e">
        <f>#REF!</f>
        <v>#REF!</v>
      </c>
      <c r="K3382" s="53" t="e">
        <f>IF(OR(#REF!="管理者",#REF!="サービス管理責任者"),0,#REF!)</f>
        <v>#REF!</v>
      </c>
    </row>
    <row r="3383" spans="8:11">
      <c r="H3383" s="61"/>
      <c r="I3383" s="60" t="e">
        <f t="shared" si="148"/>
        <v>#REF!</v>
      </c>
      <c r="J3383" s="60" t="e">
        <f>#REF!</f>
        <v>#REF!</v>
      </c>
      <c r="K3383" s="53" t="e">
        <f>IF(OR(#REF!="管理者",#REF!="サービス管理責任者"),0,#REF!)</f>
        <v>#REF!</v>
      </c>
    </row>
    <row r="3384" spans="8:11">
      <c r="H3384" s="61"/>
      <c r="I3384" s="60" t="e">
        <f t="shared" si="148"/>
        <v>#REF!</v>
      </c>
      <c r="J3384" s="60" t="e">
        <f>#REF!</f>
        <v>#REF!</v>
      </c>
      <c r="K3384" s="53" t="e">
        <f>IF(OR(#REF!="管理者",#REF!="サービス管理責任者"),0,#REF!)</f>
        <v>#REF!</v>
      </c>
    </row>
    <row r="3385" spans="8:11">
      <c r="H3385" s="61"/>
      <c r="I3385" s="60" t="e">
        <f t="shared" si="148"/>
        <v>#REF!</v>
      </c>
      <c r="J3385" s="60" t="e">
        <f>#REF!</f>
        <v>#REF!</v>
      </c>
      <c r="K3385" s="53" t="e">
        <f>IF(OR(#REF!="管理者",#REF!="サービス管理責任者"),0,#REF!)</f>
        <v>#REF!</v>
      </c>
    </row>
    <row r="3386" spans="8:11">
      <c r="H3386" s="61"/>
      <c r="I3386" s="60" t="e">
        <f t="shared" si="148"/>
        <v>#REF!</v>
      </c>
      <c r="J3386" s="60" t="e">
        <f>#REF!</f>
        <v>#REF!</v>
      </c>
      <c r="K3386" s="53" t="e">
        <f>IF(OR(#REF!="管理者",#REF!="サービス管理責任者"),0,#REF!)</f>
        <v>#REF!</v>
      </c>
    </row>
    <row r="3387" spans="8:11">
      <c r="H3387" s="61"/>
      <c r="I3387" s="60" t="e">
        <f t="shared" si="148"/>
        <v>#REF!</v>
      </c>
      <c r="J3387" s="60" t="e">
        <f>#REF!</f>
        <v>#REF!</v>
      </c>
      <c r="K3387" s="53" t="e">
        <f>IF(OR(#REF!="管理者",#REF!="サービス管理責任者"),0,#REF!)</f>
        <v>#REF!</v>
      </c>
    </row>
    <row r="3388" spans="8:11">
      <c r="H3388" s="61"/>
      <c r="I3388" s="60" t="e">
        <f t="shared" si="148"/>
        <v>#REF!</v>
      </c>
      <c r="J3388" s="60" t="e">
        <f>#REF!</f>
        <v>#REF!</v>
      </c>
      <c r="K3388" s="53" t="e">
        <f>IF(OR(#REF!="管理者",#REF!="サービス管理責任者"),0,#REF!)</f>
        <v>#REF!</v>
      </c>
    </row>
    <row r="3389" spans="8:11">
      <c r="H3389" s="61"/>
      <c r="I3389" s="60" t="e">
        <f t="shared" ref="I3389:I3452" si="149">IF(J3389=0,I3388,I3388+1)</f>
        <v>#REF!</v>
      </c>
      <c r="J3389" s="60" t="e">
        <f>#REF!</f>
        <v>#REF!</v>
      </c>
      <c r="K3389" s="53" t="e">
        <f>IF(OR(#REF!="管理者",#REF!="サービス管理責任者"),0,#REF!)</f>
        <v>#REF!</v>
      </c>
    </row>
    <row r="3390" spans="8:11">
      <c r="H3390" s="61"/>
      <c r="I3390" s="60" t="e">
        <f t="shared" si="149"/>
        <v>#REF!</v>
      </c>
      <c r="J3390" s="60" t="e">
        <f>#REF!</f>
        <v>#REF!</v>
      </c>
      <c r="K3390" s="53" t="e">
        <f>IF(OR(#REF!="管理者",#REF!="サービス管理責任者"),0,#REF!)</f>
        <v>#REF!</v>
      </c>
    </row>
    <row r="3391" spans="8:11">
      <c r="H3391" s="61"/>
      <c r="I3391" s="60" t="e">
        <f t="shared" si="149"/>
        <v>#REF!</v>
      </c>
      <c r="J3391" s="60" t="e">
        <f>#REF!</f>
        <v>#REF!</v>
      </c>
      <c r="K3391" s="53" t="e">
        <f>IF(OR(#REF!="管理者",#REF!="サービス管理責任者"),0,#REF!)</f>
        <v>#REF!</v>
      </c>
    </row>
    <row r="3392" spans="8:11">
      <c r="H3392" s="61"/>
      <c r="I3392" s="60" t="e">
        <f t="shared" si="149"/>
        <v>#REF!</v>
      </c>
      <c r="J3392" s="60" t="e">
        <f>#REF!</f>
        <v>#REF!</v>
      </c>
      <c r="K3392" s="53" t="e">
        <f>IF(OR(#REF!="管理者",#REF!="サービス管理責任者"),0,#REF!)</f>
        <v>#REF!</v>
      </c>
    </row>
    <row r="3393" spans="8:11">
      <c r="H3393" s="61"/>
      <c r="I3393" s="60" t="e">
        <f t="shared" si="149"/>
        <v>#REF!</v>
      </c>
      <c r="J3393" s="60" t="e">
        <f>#REF!</f>
        <v>#REF!</v>
      </c>
      <c r="K3393" s="53" t="e">
        <f>IF(OR(#REF!="管理者",#REF!="サービス管理責任者"),0,#REF!)</f>
        <v>#REF!</v>
      </c>
    </row>
    <row r="3394" spans="8:11">
      <c r="H3394" s="61"/>
      <c r="I3394" s="60" t="e">
        <f t="shared" si="149"/>
        <v>#REF!</v>
      </c>
      <c r="J3394" s="60" t="e">
        <f>#REF!</f>
        <v>#REF!</v>
      </c>
      <c r="K3394" s="53" t="e">
        <f>IF(OR(#REF!="管理者",#REF!="サービス管理責任者"),0,#REF!)</f>
        <v>#REF!</v>
      </c>
    </row>
    <row r="3395" spans="8:11">
      <c r="H3395" s="61"/>
      <c r="I3395" s="60" t="e">
        <f t="shared" si="149"/>
        <v>#REF!</v>
      </c>
      <c r="J3395" s="60" t="e">
        <f>#REF!</f>
        <v>#REF!</v>
      </c>
      <c r="K3395" s="53" t="e">
        <f>IF(OR(#REF!="管理者",#REF!="サービス管理責任者"),0,#REF!)</f>
        <v>#REF!</v>
      </c>
    </row>
    <row r="3396" spans="8:11">
      <c r="H3396" s="61"/>
      <c r="I3396" s="60" t="e">
        <f t="shared" si="149"/>
        <v>#REF!</v>
      </c>
      <c r="J3396" s="60" t="e">
        <f>#REF!</f>
        <v>#REF!</v>
      </c>
      <c r="K3396" s="53" t="e">
        <f>IF(OR(#REF!="管理者",#REF!="サービス管理責任者"),0,#REF!)</f>
        <v>#REF!</v>
      </c>
    </row>
    <row r="3397" spans="8:11">
      <c r="H3397" s="61"/>
      <c r="I3397" s="60" t="e">
        <f t="shared" si="149"/>
        <v>#REF!</v>
      </c>
      <c r="J3397" s="60" t="e">
        <f>#REF!</f>
        <v>#REF!</v>
      </c>
      <c r="K3397" s="53" t="e">
        <f>IF(OR(#REF!="管理者",#REF!="サービス管理責任者"),0,#REF!)</f>
        <v>#REF!</v>
      </c>
    </row>
    <row r="3398" spans="8:11">
      <c r="H3398" s="61"/>
      <c r="I3398" s="60" t="e">
        <f t="shared" si="149"/>
        <v>#REF!</v>
      </c>
      <c r="J3398" s="60" t="e">
        <f>#REF!</f>
        <v>#REF!</v>
      </c>
      <c r="K3398" s="53" t="e">
        <f>IF(OR(#REF!="管理者",#REF!="サービス管理責任者"),0,#REF!)</f>
        <v>#REF!</v>
      </c>
    </row>
    <row r="3399" spans="8:11">
      <c r="H3399" s="61"/>
      <c r="I3399" s="60" t="e">
        <f t="shared" si="149"/>
        <v>#REF!</v>
      </c>
      <c r="J3399" s="60" t="e">
        <f>#REF!</f>
        <v>#REF!</v>
      </c>
      <c r="K3399" s="53" t="e">
        <f>IF(OR(#REF!="管理者",#REF!="サービス管理責任者"),0,#REF!)</f>
        <v>#REF!</v>
      </c>
    </row>
    <row r="3400" spans="8:11">
      <c r="H3400" s="61"/>
      <c r="I3400" s="60" t="e">
        <f t="shared" si="149"/>
        <v>#REF!</v>
      </c>
      <c r="J3400" s="60" t="e">
        <f>#REF!</f>
        <v>#REF!</v>
      </c>
      <c r="K3400" s="53" t="e">
        <f>IF(OR(#REF!="管理者",#REF!="サービス管理責任者"),0,#REF!)</f>
        <v>#REF!</v>
      </c>
    </row>
    <row r="3401" spans="8:11">
      <c r="H3401" s="61"/>
      <c r="I3401" s="60" t="e">
        <f t="shared" si="149"/>
        <v>#REF!</v>
      </c>
      <c r="J3401" s="60" t="e">
        <f>#REF!</f>
        <v>#REF!</v>
      </c>
      <c r="K3401" s="53" t="e">
        <f>IF(OR(#REF!="管理者",#REF!="サービス管理責任者"),0,#REF!)</f>
        <v>#REF!</v>
      </c>
    </row>
    <row r="3402" spans="8:11">
      <c r="H3402" s="61"/>
      <c r="I3402" s="60" t="e">
        <f t="shared" si="149"/>
        <v>#REF!</v>
      </c>
      <c r="J3402" s="60" t="e">
        <f>#REF!</f>
        <v>#REF!</v>
      </c>
      <c r="K3402" s="53" t="e">
        <f>IF(OR(#REF!="管理者",#REF!="サービス管理責任者"),0,#REF!)</f>
        <v>#REF!</v>
      </c>
    </row>
    <row r="3403" spans="8:11">
      <c r="H3403" s="61"/>
      <c r="I3403" s="60" t="e">
        <f t="shared" si="149"/>
        <v>#REF!</v>
      </c>
      <c r="J3403" s="60" t="e">
        <f>#REF!</f>
        <v>#REF!</v>
      </c>
      <c r="K3403" s="53" t="e">
        <f>IF(OR(#REF!="管理者",#REF!="サービス管理責任者"),0,#REF!)</f>
        <v>#REF!</v>
      </c>
    </row>
    <row r="3404" spans="8:11">
      <c r="H3404" s="61"/>
      <c r="I3404" s="60" t="e">
        <f t="shared" si="149"/>
        <v>#REF!</v>
      </c>
      <c r="J3404" s="60" t="e">
        <f>#REF!</f>
        <v>#REF!</v>
      </c>
      <c r="K3404" s="53" t="e">
        <f>IF(OR(#REF!="管理者",#REF!="サービス管理責任者"),0,#REF!)</f>
        <v>#REF!</v>
      </c>
    </row>
    <row r="3405" spans="8:11">
      <c r="H3405" s="61"/>
      <c r="I3405" s="60" t="e">
        <f t="shared" si="149"/>
        <v>#REF!</v>
      </c>
      <c r="J3405" s="60" t="e">
        <f>#REF!</f>
        <v>#REF!</v>
      </c>
      <c r="K3405" s="53" t="e">
        <f>IF(OR(#REF!="管理者",#REF!="サービス管理責任者"),0,#REF!)</f>
        <v>#REF!</v>
      </c>
    </row>
    <row r="3406" spans="8:11">
      <c r="H3406" s="61"/>
      <c r="I3406" s="60" t="e">
        <f t="shared" si="149"/>
        <v>#REF!</v>
      </c>
      <c r="J3406" s="60" t="e">
        <f>#REF!</f>
        <v>#REF!</v>
      </c>
      <c r="K3406" s="53" t="e">
        <f>IF(OR(#REF!="管理者",#REF!="サービス管理責任者"),0,#REF!)</f>
        <v>#REF!</v>
      </c>
    </row>
    <row r="3407" spans="8:11">
      <c r="H3407" s="61"/>
      <c r="I3407" s="60" t="e">
        <f t="shared" si="149"/>
        <v>#REF!</v>
      </c>
      <c r="J3407" s="60" t="e">
        <f>#REF!</f>
        <v>#REF!</v>
      </c>
      <c r="K3407" s="53" t="e">
        <f>IF(OR(#REF!="管理者",#REF!="サービス管理責任者"),0,#REF!)</f>
        <v>#REF!</v>
      </c>
    </row>
    <row r="3408" spans="8:11">
      <c r="H3408" s="61"/>
      <c r="I3408" s="60" t="e">
        <f t="shared" si="149"/>
        <v>#REF!</v>
      </c>
      <c r="J3408" s="60" t="e">
        <f>#REF!</f>
        <v>#REF!</v>
      </c>
      <c r="K3408" s="53" t="e">
        <f>IF(OR(#REF!="管理者",#REF!="サービス管理責任者"),0,#REF!)</f>
        <v>#REF!</v>
      </c>
    </row>
    <row r="3409" spans="8:11">
      <c r="H3409" s="61"/>
      <c r="I3409" s="60" t="e">
        <f t="shared" si="149"/>
        <v>#REF!</v>
      </c>
      <c r="J3409" s="60" t="e">
        <f>#REF!</f>
        <v>#REF!</v>
      </c>
      <c r="K3409" s="53" t="e">
        <f>IF(OR(#REF!="管理者",#REF!="サービス管理責任者"),0,#REF!)</f>
        <v>#REF!</v>
      </c>
    </row>
    <row r="3410" spans="8:11">
      <c r="H3410" s="61"/>
      <c r="I3410" s="60" t="e">
        <f t="shared" si="149"/>
        <v>#REF!</v>
      </c>
      <c r="J3410" s="60" t="e">
        <f>#REF!</f>
        <v>#REF!</v>
      </c>
      <c r="K3410" s="53" t="e">
        <f>IF(OR(#REF!="管理者",#REF!="サービス管理責任者"),0,#REF!)</f>
        <v>#REF!</v>
      </c>
    </row>
    <row r="3411" spans="8:11">
      <c r="H3411" s="61"/>
      <c r="I3411" s="60" t="e">
        <f t="shared" si="149"/>
        <v>#REF!</v>
      </c>
      <c r="J3411" s="60" t="e">
        <f>#REF!</f>
        <v>#REF!</v>
      </c>
      <c r="K3411" s="53" t="e">
        <f>IF(OR(#REF!="管理者",#REF!="サービス管理責任者"),0,#REF!)</f>
        <v>#REF!</v>
      </c>
    </row>
    <row r="3412" spans="8:11">
      <c r="H3412" s="61"/>
      <c r="I3412" s="60" t="e">
        <f t="shared" si="149"/>
        <v>#REF!</v>
      </c>
      <c r="J3412" s="60" t="e">
        <f>#REF!</f>
        <v>#REF!</v>
      </c>
      <c r="K3412" s="53" t="e">
        <f>IF(OR(#REF!="管理者",#REF!="サービス管理責任者"),0,#REF!)</f>
        <v>#REF!</v>
      </c>
    </row>
    <row r="3413" spans="8:11">
      <c r="H3413" s="61"/>
      <c r="I3413" s="60" t="e">
        <f t="shared" si="149"/>
        <v>#REF!</v>
      </c>
      <c r="J3413" s="60" t="e">
        <f>#REF!</f>
        <v>#REF!</v>
      </c>
      <c r="K3413" s="53" t="e">
        <f>IF(OR(#REF!="管理者",#REF!="サービス管理責任者"),0,#REF!)</f>
        <v>#REF!</v>
      </c>
    </row>
    <row r="3414" spans="8:11">
      <c r="H3414" s="61"/>
      <c r="I3414" s="60" t="e">
        <f t="shared" si="149"/>
        <v>#REF!</v>
      </c>
      <c r="J3414" s="60" t="e">
        <f>#REF!</f>
        <v>#REF!</v>
      </c>
      <c r="K3414" s="53" t="e">
        <f>IF(OR(#REF!="管理者",#REF!="サービス管理責任者"),0,#REF!)</f>
        <v>#REF!</v>
      </c>
    </row>
    <row r="3415" spans="8:11">
      <c r="H3415" s="61"/>
      <c r="I3415" s="60" t="e">
        <f t="shared" si="149"/>
        <v>#REF!</v>
      </c>
      <c r="J3415" s="60" t="e">
        <f>#REF!</f>
        <v>#REF!</v>
      </c>
      <c r="K3415" s="53" t="e">
        <f>IF(OR(#REF!="管理者",#REF!="サービス管理責任者"),0,#REF!)</f>
        <v>#REF!</v>
      </c>
    </row>
    <row r="3416" spans="8:11">
      <c r="H3416" s="61"/>
      <c r="I3416" s="60" t="e">
        <f t="shared" si="149"/>
        <v>#REF!</v>
      </c>
      <c r="J3416" s="60" t="e">
        <f>#REF!</f>
        <v>#REF!</v>
      </c>
      <c r="K3416" s="53" t="e">
        <f>IF(OR(#REF!="管理者",#REF!="サービス管理責任者"),0,#REF!)</f>
        <v>#REF!</v>
      </c>
    </row>
    <row r="3417" spans="8:11">
      <c r="H3417" s="61"/>
      <c r="I3417" s="60" t="e">
        <f t="shared" si="149"/>
        <v>#REF!</v>
      </c>
      <c r="J3417" s="60" t="e">
        <f>#REF!</f>
        <v>#REF!</v>
      </c>
      <c r="K3417" s="53" t="e">
        <f>IF(OR(#REF!="管理者",#REF!="サービス管理責任者"),0,#REF!)</f>
        <v>#REF!</v>
      </c>
    </row>
    <row r="3418" spans="8:11">
      <c r="H3418" s="61"/>
      <c r="I3418" s="60" t="e">
        <f t="shared" si="149"/>
        <v>#REF!</v>
      </c>
      <c r="J3418" s="60" t="e">
        <f>#REF!</f>
        <v>#REF!</v>
      </c>
      <c r="K3418" s="53" t="e">
        <f>IF(OR(#REF!="管理者",#REF!="サービス管理責任者"),0,#REF!)</f>
        <v>#REF!</v>
      </c>
    </row>
    <row r="3419" spans="8:11">
      <c r="H3419" s="61"/>
      <c r="I3419" s="60" t="e">
        <f t="shared" si="149"/>
        <v>#REF!</v>
      </c>
      <c r="J3419" s="60" t="e">
        <f>#REF!</f>
        <v>#REF!</v>
      </c>
      <c r="K3419" s="53" t="e">
        <f>IF(OR(#REF!="管理者",#REF!="サービス管理責任者"),0,#REF!)</f>
        <v>#REF!</v>
      </c>
    </row>
    <row r="3420" spans="8:11">
      <c r="H3420" s="61"/>
      <c r="I3420" s="60" t="e">
        <f t="shared" si="149"/>
        <v>#REF!</v>
      </c>
      <c r="J3420" s="60" t="e">
        <f>#REF!</f>
        <v>#REF!</v>
      </c>
      <c r="K3420" s="53" t="e">
        <f>IF(OR(#REF!="管理者",#REF!="サービス管理責任者"),0,#REF!)</f>
        <v>#REF!</v>
      </c>
    </row>
    <row r="3421" spans="8:11">
      <c r="H3421" s="61"/>
      <c r="I3421" s="60" t="e">
        <f t="shared" si="149"/>
        <v>#REF!</v>
      </c>
      <c r="J3421" s="60" t="e">
        <f>#REF!</f>
        <v>#REF!</v>
      </c>
      <c r="K3421" s="53" t="e">
        <f>IF(OR(#REF!="管理者",#REF!="サービス管理責任者"),0,#REF!)</f>
        <v>#REF!</v>
      </c>
    </row>
    <row r="3422" spans="8:11">
      <c r="H3422" s="61"/>
      <c r="I3422" s="60" t="e">
        <f t="shared" si="149"/>
        <v>#REF!</v>
      </c>
      <c r="J3422" s="60" t="e">
        <f>#REF!</f>
        <v>#REF!</v>
      </c>
      <c r="K3422" s="53" t="e">
        <f>IF(OR(#REF!="管理者",#REF!="サービス管理責任者"),0,#REF!)</f>
        <v>#REF!</v>
      </c>
    </row>
    <row r="3423" spans="8:11">
      <c r="H3423" s="61"/>
      <c r="I3423" s="60" t="e">
        <f t="shared" si="149"/>
        <v>#REF!</v>
      </c>
      <c r="J3423" s="60" t="e">
        <f>#REF!</f>
        <v>#REF!</v>
      </c>
      <c r="K3423" s="53" t="e">
        <f>IF(OR(#REF!="管理者",#REF!="サービス管理責任者"),0,#REF!)</f>
        <v>#REF!</v>
      </c>
    </row>
    <row r="3424" spans="8:11">
      <c r="H3424" s="61"/>
      <c r="I3424" s="60" t="e">
        <f t="shared" si="149"/>
        <v>#REF!</v>
      </c>
      <c r="J3424" s="60" t="e">
        <f>#REF!</f>
        <v>#REF!</v>
      </c>
      <c r="K3424" s="53" t="e">
        <f>IF(OR(#REF!="管理者",#REF!="サービス管理責任者"),0,#REF!)</f>
        <v>#REF!</v>
      </c>
    </row>
    <row r="3425" spans="8:11">
      <c r="H3425" s="61"/>
      <c r="I3425" s="60" t="e">
        <f t="shared" si="149"/>
        <v>#REF!</v>
      </c>
      <c r="J3425" s="60" t="e">
        <f>#REF!</f>
        <v>#REF!</v>
      </c>
      <c r="K3425" s="53" t="e">
        <f>IF(OR(#REF!="管理者",#REF!="サービス管理責任者"),0,#REF!)</f>
        <v>#REF!</v>
      </c>
    </row>
    <row r="3426" spans="8:11">
      <c r="H3426" s="61"/>
      <c r="I3426" s="60" t="e">
        <f t="shared" si="149"/>
        <v>#REF!</v>
      </c>
      <c r="J3426" s="60" t="e">
        <f>#REF!</f>
        <v>#REF!</v>
      </c>
      <c r="K3426" s="53" t="e">
        <f>IF(OR(#REF!="管理者",#REF!="サービス管理責任者"),0,#REF!)</f>
        <v>#REF!</v>
      </c>
    </row>
    <row r="3427" spans="8:11">
      <c r="H3427" s="61"/>
      <c r="I3427" s="60" t="e">
        <f t="shared" si="149"/>
        <v>#REF!</v>
      </c>
      <c r="J3427" s="60" t="e">
        <f>#REF!</f>
        <v>#REF!</v>
      </c>
      <c r="K3427" s="53" t="e">
        <f>IF(OR(#REF!="管理者",#REF!="サービス管理責任者"),0,#REF!)</f>
        <v>#REF!</v>
      </c>
    </row>
    <row r="3428" spans="8:11">
      <c r="H3428" s="61"/>
      <c r="I3428" s="60" t="e">
        <f t="shared" si="149"/>
        <v>#REF!</v>
      </c>
      <c r="J3428" s="60" t="e">
        <f>#REF!</f>
        <v>#REF!</v>
      </c>
      <c r="K3428" s="53" t="e">
        <f>IF(OR(#REF!="管理者",#REF!="サービス管理責任者"),0,#REF!)</f>
        <v>#REF!</v>
      </c>
    </row>
    <row r="3429" spans="8:11">
      <c r="H3429" s="61"/>
      <c r="I3429" s="60" t="e">
        <f t="shared" si="149"/>
        <v>#REF!</v>
      </c>
      <c r="J3429" s="60" t="e">
        <f>#REF!</f>
        <v>#REF!</v>
      </c>
      <c r="K3429" s="53" t="e">
        <f>IF(OR(#REF!="管理者",#REF!="サービス管理責任者"),0,#REF!)</f>
        <v>#REF!</v>
      </c>
    </row>
    <row r="3430" spans="8:11">
      <c r="H3430" s="61"/>
      <c r="I3430" s="60" t="e">
        <f t="shared" si="149"/>
        <v>#REF!</v>
      </c>
      <c r="J3430" s="60" t="e">
        <f>#REF!</f>
        <v>#REF!</v>
      </c>
      <c r="K3430" s="53" t="e">
        <f>IF(OR(#REF!="管理者",#REF!="サービス管理責任者"),0,#REF!)</f>
        <v>#REF!</v>
      </c>
    </row>
    <row r="3431" spans="8:11">
      <c r="H3431" s="61"/>
      <c r="I3431" s="60" t="e">
        <f t="shared" si="149"/>
        <v>#REF!</v>
      </c>
      <c r="J3431" s="60" t="e">
        <f>#REF!</f>
        <v>#REF!</v>
      </c>
      <c r="K3431" s="53" t="e">
        <f>IF(OR(#REF!="管理者",#REF!="サービス管理責任者"),0,#REF!)</f>
        <v>#REF!</v>
      </c>
    </row>
    <row r="3432" spans="8:11">
      <c r="H3432" s="61"/>
      <c r="I3432" s="60" t="e">
        <f t="shared" si="149"/>
        <v>#REF!</v>
      </c>
      <c r="J3432" s="60" t="e">
        <f>#REF!</f>
        <v>#REF!</v>
      </c>
      <c r="K3432" s="53" t="e">
        <f>IF(OR(#REF!="管理者",#REF!="サービス管理責任者"),0,#REF!)</f>
        <v>#REF!</v>
      </c>
    </row>
    <row r="3433" spans="8:11">
      <c r="H3433" s="61"/>
      <c r="I3433" s="60" t="e">
        <f t="shared" si="149"/>
        <v>#REF!</v>
      </c>
      <c r="J3433" s="60" t="e">
        <f>#REF!</f>
        <v>#REF!</v>
      </c>
      <c r="K3433" s="53" t="e">
        <f>IF(OR(#REF!="管理者",#REF!="サービス管理責任者"),0,#REF!)</f>
        <v>#REF!</v>
      </c>
    </row>
    <row r="3434" spans="8:11">
      <c r="H3434" s="61"/>
      <c r="I3434" s="60" t="e">
        <f t="shared" si="149"/>
        <v>#REF!</v>
      </c>
      <c r="J3434" s="60" t="e">
        <f>#REF!</f>
        <v>#REF!</v>
      </c>
      <c r="K3434" s="53" t="e">
        <f>IF(OR(#REF!="管理者",#REF!="サービス管理責任者"),0,#REF!)</f>
        <v>#REF!</v>
      </c>
    </row>
    <row r="3435" spans="8:11">
      <c r="H3435" s="61"/>
      <c r="I3435" s="60" t="e">
        <f t="shared" si="149"/>
        <v>#REF!</v>
      </c>
      <c r="J3435" s="60" t="e">
        <f>#REF!</f>
        <v>#REF!</v>
      </c>
      <c r="K3435" s="53" t="e">
        <f>IF(OR(#REF!="管理者",#REF!="サービス管理責任者"),0,#REF!)</f>
        <v>#REF!</v>
      </c>
    </row>
    <row r="3436" spans="8:11">
      <c r="H3436" s="61"/>
      <c r="I3436" s="60" t="e">
        <f t="shared" si="149"/>
        <v>#REF!</v>
      </c>
      <c r="J3436" s="60" t="e">
        <f>#REF!</f>
        <v>#REF!</v>
      </c>
      <c r="K3436" s="53" t="e">
        <f>IF(OR(#REF!="管理者",#REF!="サービス管理責任者"),0,#REF!)</f>
        <v>#REF!</v>
      </c>
    </row>
    <row r="3437" spans="8:11">
      <c r="H3437" s="61"/>
      <c r="I3437" s="60" t="e">
        <f t="shared" si="149"/>
        <v>#REF!</v>
      </c>
      <c r="J3437" s="60" t="e">
        <f>#REF!</f>
        <v>#REF!</v>
      </c>
      <c r="K3437" s="53" t="e">
        <f>IF(OR(#REF!="管理者",#REF!="サービス管理責任者"),0,#REF!)</f>
        <v>#REF!</v>
      </c>
    </row>
    <row r="3438" spans="8:11">
      <c r="H3438" s="61"/>
      <c r="I3438" s="60" t="e">
        <f t="shared" si="149"/>
        <v>#REF!</v>
      </c>
      <c r="J3438" s="60" t="e">
        <f>#REF!</f>
        <v>#REF!</v>
      </c>
      <c r="K3438" s="53" t="e">
        <f>IF(OR(#REF!="管理者",#REF!="サービス管理責任者"),0,#REF!)</f>
        <v>#REF!</v>
      </c>
    </row>
    <row r="3439" spans="8:11">
      <c r="H3439" s="61"/>
      <c r="I3439" s="60" t="e">
        <f t="shared" si="149"/>
        <v>#REF!</v>
      </c>
      <c r="J3439" s="60" t="e">
        <f>#REF!</f>
        <v>#REF!</v>
      </c>
      <c r="K3439" s="53" t="e">
        <f>IF(OR(#REF!="管理者",#REF!="サービス管理責任者"),0,#REF!)</f>
        <v>#REF!</v>
      </c>
    </row>
    <row r="3440" spans="8:11">
      <c r="H3440" s="61"/>
      <c r="I3440" s="60" t="e">
        <f t="shared" si="149"/>
        <v>#REF!</v>
      </c>
      <c r="J3440" s="60" t="e">
        <f>#REF!</f>
        <v>#REF!</v>
      </c>
      <c r="K3440" s="53" t="e">
        <f>IF(OR(#REF!="管理者",#REF!="サービス管理責任者"),0,#REF!)</f>
        <v>#REF!</v>
      </c>
    </row>
    <row r="3441" spans="8:11">
      <c r="H3441" s="61"/>
      <c r="I3441" s="60" t="e">
        <f t="shared" si="149"/>
        <v>#REF!</v>
      </c>
      <c r="J3441" s="60" t="e">
        <f>#REF!</f>
        <v>#REF!</v>
      </c>
      <c r="K3441" s="53" t="e">
        <f>IF(OR(#REF!="管理者",#REF!="サービス管理責任者"),0,#REF!)</f>
        <v>#REF!</v>
      </c>
    </row>
    <row r="3442" spans="8:11">
      <c r="H3442" s="61"/>
      <c r="I3442" s="60" t="e">
        <f t="shared" si="149"/>
        <v>#REF!</v>
      </c>
      <c r="J3442" s="60" t="e">
        <f>#REF!</f>
        <v>#REF!</v>
      </c>
      <c r="K3442" s="53" t="e">
        <f>IF(OR(#REF!="管理者",#REF!="サービス管理責任者"),0,#REF!)</f>
        <v>#REF!</v>
      </c>
    </row>
    <row r="3443" spans="8:11">
      <c r="H3443" s="61"/>
      <c r="I3443" s="60" t="e">
        <f t="shared" si="149"/>
        <v>#REF!</v>
      </c>
      <c r="J3443" s="60" t="e">
        <f>#REF!</f>
        <v>#REF!</v>
      </c>
      <c r="K3443" s="53" t="e">
        <f>IF(OR(#REF!="管理者",#REF!="サービス管理責任者"),0,#REF!)</f>
        <v>#REF!</v>
      </c>
    </row>
    <row r="3444" spans="8:11">
      <c r="H3444" s="61"/>
      <c r="I3444" s="60" t="e">
        <f t="shared" si="149"/>
        <v>#REF!</v>
      </c>
      <c r="J3444" s="60" t="e">
        <f>#REF!</f>
        <v>#REF!</v>
      </c>
      <c r="K3444" s="53" t="e">
        <f>IF(OR(#REF!="管理者",#REF!="サービス管理責任者"),0,#REF!)</f>
        <v>#REF!</v>
      </c>
    </row>
    <row r="3445" spans="8:11">
      <c r="H3445" s="61"/>
      <c r="I3445" s="60" t="e">
        <f t="shared" si="149"/>
        <v>#REF!</v>
      </c>
      <c r="J3445" s="60" t="e">
        <f>#REF!</f>
        <v>#REF!</v>
      </c>
      <c r="K3445" s="53" t="e">
        <f>IF(OR(#REF!="管理者",#REF!="サービス管理責任者"),0,#REF!)</f>
        <v>#REF!</v>
      </c>
    </row>
    <row r="3446" spans="8:11">
      <c r="H3446" s="61"/>
      <c r="I3446" s="60" t="e">
        <f t="shared" si="149"/>
        <v>#REF!</v>
      </c>
      <c r="J3446" s="60" t="e">
        <f>#REF!</f>
        <v>#REF!</v>
      </c>
      <c r="K3446" s="53" t="e">
        <f>IF(OR(#REF!="管理者",#REF!="サービス管理責任者"),0,#REF!)</f>
        <v>#REF!</v>
      </c>
    </row>
    <row r="3447" spans="8:11">
      <c r="H3447" s="61"/>
      <c r="I3447" s="60" t="e">
        <f t="shared" si="149"/>
        <v>#REF!</v>
      </c>
      <c r="J3447" s="60" t="e">
        <f>#REF!</f>
        <v>#REF!</v>
      </c>
      <c r="K3447" s="53" t="e">
        <f>IF(OR(#REF!="管理者",#REF!="サービス管理責任者"),0,#REF!)</f>
        <v>#REF!</v>
      </c>
    </row>
    <row r="3448" spans="8:11">
      <c r="H3448" s="61"/>
      <c r="I3448" s="60" t="e">
        <f t="shared" si="149"/>
        <v>#REF!</v>
      </c>
      <c r="J3448" s="60" t="e">
        <f>#REF!</f>
        <v>#REF!</v>
      </c>
      <c r="K3448" s="53" t="e">
        <f>IF(OR(#REF!="管理者",#REF!="サービス管理責任者"),0,#REF!)</f>
        <v>#REF!</v>
      </c>
    </row>
    <row r="3449" spans="8:11">
      <c r="H3449" s="61"/>
      <c r="I3449" s="60" t="e">
        <f t="shared" si="149"/>
        <v>#REF!</v>
      </c>
      <c r="J3449" s="60" t="e">
        <f>#REF!</f>
        <v>#REF!</v>
      </c>
      <c r="K3449" s="53" t="e">
        <f>IF(OR(#REF!="管理者",#REF!="サービス管理責任者"),0,#REF!)</f>
        <v>#REF!</v>
      </c>
    </row>
    <row r="3450" spans="8:11">
      <c r="H3450" s="61"/>
      <c r="I3450" s="60" t="e">
        <f t="shared" si="149"/>
        <v>#REF!</v>
      </c>
      <c r="J3450" s="60" t="e">
        <f>#REF!</f>
        <v>#REF!</v>
      </c>
      <c r="K3450" s="53" t="e">
        <f>IF(OR(#REF!="管理者",#REF!="サービス管理責任者"),0,#REF!)</f>
        <v>#REF!</v>
      </c>
    </row>
    <row r="3451" spans="8:11">
      <c r="H3451" s="61"/>
      <c r="I3451" s="60" t="e">
        <f t="shared" si="149"/>
        <v>#REF!</v>
      </c>
      <c r="J3451" s="60" t="e">
        <f>#REF!</f>
        <v>#REF!</v>
      </c>
      <c r="K3451" s="53" t="e">
        <f>IF(OR(#REF!="管理者",#REF!="サービス管理責任者"),0,#REF!)</f>
        <v>#REF!</v>
      </c>
    </row>
    <row r="3452" spans="8:11">
      <c r="H3452" s="61"/>
      <c r="I3452" s="60" t="e">
        <f t="shared" si="149"/>
        <v>#REF!</v>
      </c>
      <c r="J3452" s="60" t="e">
        <f>#REF!</f>
        <v>#REF!</v>
      </c>
      <c r="K3452" s="53" t="e">
        <f>IF(OR(#REF!="管理者",#REF!="サービス管理責任者"),0,#REF!)</f>
        <v>#REF!</v>
      </c>
    </row>
    <row r="3453" spans="8:11">
      <c r="H3453" s="61"/>
      <c r="I3453" s="60" t="e">
        <f t="shared" ref="I3453:I3516" si="150">IF(J3453=0,I3452,I3452+1)</f>
        <v>#REF!</v>
      </c>
      <c r="J3453" s="60" t="e">
        <f>#REF!</f>
        <v>#REF!</v>
      </c>
      <c r="K3453" s="53" t="e">
        <f>IF(OR(#REF!="管理者",#REF!="サービス管理責任者"),0,#REF!)</f>
        <v>#REF!</v>
      </c>
    </row>
    <row r="3454" spans="8:11">
      <c r="H3454" s="61"/>
      <c r="I3454" s="60" t="e">
        <f t="shared" si="150"/>
        <v>#REF!</v>
      </c>
      <c r="J3454" s="60" t="e">
        <f>#REF!</f>
        <v>#REF!</v>
      </c>
      <c r="K3454" s="53" t="e">
        <f>IF(OR(#REF!="管理者",#REF!="サービス管理責任者"),0,#REF!)</f>
        <v>#REF!</v>
      </c>
    </row>
    <row r="3455" spans="8:11">
      <c r="H3455" s="61"/>
      <c r="I3455" s="60" t="e">
        <f t="shared" si="150"/>
        <v>#REF!</v>
      </c>
      <c r="J3455" s="60" t="e">
        <f>#REF!</f>
        <v>#REF!</v>
      </c>
      <c r="K3455" s="53" t="e">
        <f>IF(OR(#REF!="管理者",#REF!="サービス管理責任者"),0,#REF!)</f>
        <v>#REF!</v>
      </c>
    </row>
    <row r="3456" spans="8:11">
      <c r="H3456" s="61"/>
      <c r="I3456" s="60" t="e">
        <f t="shared" si="150"/>
        <v>#REF!</v>
      </c>
      <c r="J3456" s="60" t="e">
        <f>#REF!</f>
        <v>#REF!</v>
      </c>
      <c r="K3456" s="53" t="e">
        <f>IF(OR(#REF!="管理者",#REF!="サービス管理責任者"),0,#REF!)</f>
        <v>#REF!</v>
      </c>
    </row>
    <row r="3457" spans="8:11">
      <c r="H3457" s="61"/>
      <c r="I3457" s="60" t="e">
        <f t="shared" si="150"/>
        <v>#REF!</v>
      </c>
      <c r="J3457" s="60" t="e">
        <f>#REF!</f>
        <v>#REF!</v>
      </c>
      <c r="K3457" s="53" t="e">
        <f>IF(OR(#REF!="管理者",#REF!="サービス管理責任者"),0,#REF!)</f>
        <v>#REF!</v>
      </c>
    </row>
    <row r="3458" spans="8:11">
      <c r="H3458" s="61"/>
      <c r="I3458" s="60" t="e">
        <f t="shared" si="150"/>
        <v>#REF!</v>
      </c>
      <c r="J3458" s="60" t="e">
        <f>#REF!</f>
        <v>#REF!</v>
      </c>
      <c r="K3458" s="53" t="e">
        <f>IF(OR(#REF!="管理者",#REF!="サービス管理責任者"),0,#REF!)</f>
        <v>#REF!</v>
      </c>
    </row>
    <row r="3459" spans="8:11">
      <c r="H3459" s="61"/>
      <c r="I3459" s="60" t="e">
        <f t="shared" si="150"/>
        <v>#REF!</v>
      </c>
      <c r="J3459" s="60" t="e">
        <f>#REF!</f>
        <v>#REF!</v>
      </c>
      <c r="K3459" s="53" t="e">
        <f>IF(OR(#REF!="管理者",#REF!="サービス管理責任者"),0,#REF!)</f>
        <v>#REF!</v>
      </c>
    </row>
    <row r="3460" spans="8:11">
      <c r="H3460" s="61"/>
      <c r="I3460" s="60" t="e">
        <f t="shared" si="150"/>
        <v>#REF!</v>
      </c>
      <c r="J3460" s="60" t="e">
        <f>#REF!</f>
        <v>#REF!</v>
      </c>
      <c r="K3460" s="53" t="e">
        <f>IF(OR(#REF!="管理者",#REF!="サービス管理責任者"),0,#REF!)</f>
        <v>#REF!</v>
      </c>
    </row>
    <row r="3461" spans="8:11">
      <c r="H3461" s="61"/>
      <c r="I3461" s="60" t="e">
        <f t="shared" si="150"/>
        <v>#REF!</v>
      </c>
      <c r="J3461" s="60" t="e">
        <f>#REF!</f>
        <v>#REF!</v>
      </c>
      <c r="K3461" s="53" t="e">
        <f>IF(OR(#REF!="管理者",#REF!="サービス管理責任者"),0,#REF!)</f>
        <v>#REF!</v>
      </c>
    </row>
    <row r="3462" spans="8:11">
      <c r="H3462" s="61"/>
      <c r="I3462" s="60" t="e">
        <f t="shared" si="150"/>
        <v>#REF!</v>
      </c>
      <c r="J3462" s="60" t="e">
        <f>#REF!</f>
        <v>#REF!</v>
      </c>
      <c r="K3462" s="53" t="e">
        <f>IF(OR(#REF!="管理者",#REF!="サービス管理責任者"),0,#REF!)</f>
        <v>#REF!</v>
      </c>
    </row>
    <row r="3463" spans="8:11">
      <c r="H3463" s="61"/>
      <c r="I3463" s="60" t="e">
        <f t="shared" si="150"/>
        <v>#REF!</v>
      </c>
      <c r="J3463" s="60" t="e">
        <f>#REF!</f>
        <v>#REF!</v>
      </c>
      <c r="K3463" s="53" t="e">
        <f>IF(OR(#REF!="管理者",#REF!="サービス管理責任者"),0,#REF!)</f>
        <v>#REF!</v>
      </c>
    </row>
    <row r="3464" spans="8:11">
      <c r="H3464" s="61"/>
      <c r="I3464" s="60" t="e">
        <f t="shared" si="150"/>
        <v>#REF!</v>
      </c>
      <c r="J3464" s="60" t="e">
        <f>#REF!</f>
        <v>#REF!</v>
      </c>
      <c r="K3464" s="53" t="e">
        <f>IF(OR(#REF!="管理者",#REF!="サービス管理責任者"),0,#REF!)</f>
        <v>#REF!</v>
      </c>
    </row>
    <row r="3465" spans="8:11">
      <c r="H3465" s="61"/>
      <c r="I3465" s="60" t="e">
        <f t="shared" si="150"/>
        <v>#REF!</v>
      </c>
      <c r="J3465" s="60" t="e">
        <f>#REF!</f>
        <v>#REF!</v>
      </c>
      <c r="K3465" s="53" t="e">
        <f>IF(OR(#REF!="管理者",#REF!="サービス管理責任者"),0,#REF!)</f>
        <v>#REF!</v>
      </c>
    </row>
    <row r="3466" spans="8:11">
      <c r="H3466" s="61"/>
      <c r="I3466" s="60" t="e">
        <f t="shared" si="150"/>
        <v>#REF!</v>
      </c>
      <c r="J3466" s="60" t="e">
        <f>#REF!</f>
        <v>#REF!</v>
      </c>
      <c r="K3466" s="53" t="e">
        <f>IF(OR(#REF!="管理者",#REF!="サービス管理責任者"),0,#REF!)</f>
        <v>#REF!</v>
      </c>
    </row>
    <row r="3467" spans="8:11">
      <c r="H3467" s="61"/>
      <c r="I3467" s="60" t="e">
        <f t="shared" si="150"/>
        <v>#REF!</v>
      </c>
      <c r="J3467" s="60" t="e">
        <f>#REF!</f>
        <v>#REF!</v>
      </c>
      <c r="K3467" s="53" t="e">
        <f>IF(OR(#REF!="管理者",#REF!="サービス管理責任者"),0,#REF!)</f>
        <v>#REF!</v>
      </c>
    </row>
    <row r="3468" spans="8:11">
      <c r="H3468" s="61"/>
      <c r="I3468" s="60" t="e">
        <f t="shared" si="150"/>
        <v>#REF!</v>
      </c>
      <c r="J3468" s="60" t="e">
        <f>#REF!</f>
        <v>#REF!</v>
      </c>
      <c r="K3468" s="53" t="e">
        <f>IF(OR(#REF!="管理者",#REF!="サービス管理責任者"),0,#REF!)</f>
        <v>#REF!</v>
      </c>
    </row>
    <row r="3469" spans="8:11">
      <c r="H3469" s="61"/>
      <c r="I3469" s="60" t="e">
        <f t="shared" si="150"/>
        <v>#REF!</v>
      </c>
      <c r="J3469" s="60" t="e">
        <f>#REF!</f>
        <v>#REF!</v>
      </c>
      <c r="K3469" s="53" t="e">
        <f>IF(OR(#REF!="管理者",#REF!="サービス管理責任者"),0,#REF!)</f>
        <v>#REF!</v>
      </c>
    </row>
    <row r="3470" spans="8:11">
      <c r="H3470" s="61"/>
      <c r="I3470" s="60" t="e">
        <f t="shared" si="150"/>
        <v>#REF!</v>
      </c>
      <c r="J3470" s="60" t="e">
        <f>#REF!</f>
        <v>#REF!</v>
      </c>
      <c r="K3470" s="53" t="e">
        <f>IF(OR(#REF!="管理者",#REF!="サービス管理責任者"),0,#REF!)</f>
        <v>#REF!</v>
      </c>
    </row>
    <row r="3471" spans="8:11">
      <c r="H3471" s="61"/>
      <c r="I3471" s="60" t="e">
        <f t="shared" si="150"/>
        <v>#REF!</v>
      </c>
      <c r="J3471" s="60" t="e">
        <f>#REF!</f>
        <v>#REF!</v>
      </c>
      <c r="K3471" s="53" t="e">
        <f>IF(OR(#REF!="管理者",#REF!="サービス管理責任者"),0,#REF!)</f>
        <v>#REF!</v>
      </c>
    </row>
    <row r="3472" spans="8:11">
      <c r="H3472" s="61"/>
      <c r="I3472" s="60" t="e">
        <f t="shared" si="150"/>
        <v>#REF!</v>
      </c>
      <c r="J3472" s="60" t="e">
        <f>#REF!</f>
        <v>#REF!</v>
      </c>
      <c r="K3472" s="53" t="e">
        <f>IF(OR(#REF!="管理者",#REF!="サービス管理責任者"),0,#REF!)</f>
        <v>#REF!</v>
      </c>
    </row>
    <row r="3473" spans="8:11">
      <c r="H3473" s="61"/>
      <c r="I3473" s="60" t="e">
        <f t="shared" si="150"/>
        <v>#REF!</v>
      </c>
      <c r="J3473" s="60" t="e">
        <f>#REF!</f>
        <v>#REF!</v>
      </c>
      <c r="K3473" s="53" t="e">
        <f>IF(OR(#REF!="管理者",#REF!="サービス管理責任者"),0,#REF!)</f>
        <v>#REF!</v>
      </c>
    </row>
    <row r="3474" spans="8:11">
      <c r="H3474" s="61"/>
      <c r="I3474" s="60" t="e">
        <f t="shared" si="150"/>
        <v>#REF!</v>
      </c>
      <c r="J3474" s="60" t="e">
        <f>#REF!</f>
        <v>#REF!</v>
      </c>
      <c r="K3474" s="53" t="e">
        <f>IF(OR(#REF!="管理者",#REF!="サービス管理責任者"),0,#REF!)</f>
        <v>#REF!</v>
      </c>
    </row>
    <row r="3475" spans="8:11">
      <c r="H3475" s="61"/>
      <c r="I3475" s="60" t="e">
        <f t="shared" si="150"/>
        <v>#REF!</v>
      </c>
      <c r="J3475" s="60" t="e">
        <f>#REF!</f>
        <v>#REF!</v>
      </c>
      <c r="K3475" s="53" t="e">
        <f>IF(OR(#REF!="管理者",#REF!="サービス管理責任者"),0,#REF!)</f>
        <v>#REF!</v>
      </c>
    </row>
    <row r="3476" spans="8:11">
      <c r="H3476" s="61"/>
      <c r="I3476" s="60" t="e">
        <f t="shared" si="150"/>
        <v>#REF!</v>
      </c>
      <c r="J3476" s="60" t="e">
        <f>#REF!</f>
        <v>#REF!</v>
      </c>
      <c r="K3476" s="53" t="e">
        <f>IF(OR(#REF!="管理者",#REF!="サービス管理責任者"),0,#REF!)</f>
        <v>#REF!</v>
      </c>
    </row>
    <row r="3477" spans="8:11">
      <c r="H3477" s="61"/>
      <c r="I3477" s="60" t="e">
        <f t="shared" si="150"/>
        <v>#REF!</v>
      </c>
      <c r="J3477" s="60" t="e">
        <f>#REF!</f>
        <v>#REF!</v>
      </c>
      <c r="K3477" s="53" t="e">
        <f>IF(OR(#REF!="管理者",#REF!="サービス管理責任者"),0,#REF!)</f>
        <v>#REF!</v>
      </c>
    </row>
    <row r="3478" spans="8:11">
      <c r="H3478" s="61"/>
      <c r="I3478" s="60" t="e">
        <f t="shared" si="150"/>
        <v>#REF!</v>
      </c>
      <c r="J3478" s="60" t="e">
        <f>#REF!</f>
        <v>#REF!</v>
      </c>
      <c r="K3478" s="53" t="e">
        <f>IF(OR(#REF!="管理者",#REF!="サービス管理責任者"),0,#REF!)</f>
        <v>#REF!</v>
      </c>
    </row>
    <row r="3479" spans="8:11">
      <c r="H3479" s="61"/>
      <c r="I3479" s="60" t="e">
        <f t="shared" si="150"/>
        <v>#REF!</v>
      </c>
      <c r="J3479" s="60" t="e">
        <f>#REF!</f>
        <v>#REF!</v>
      </c>
      <c r="K3479" s="53" t="e">
        <f>IF(OR(#REF!="管理者",#REF!="サービス管理責任者"),0,#REF!)</f>
        <v>#REF!</v>
      </c>
    </row>
    <row r="3480" spans="8:11">
      <c r="H3480" s="61"/>
      <c r="I3480" s="60" t="e">
        <f t="shared" si="150"/>
        <v>#REF!</v>
      </c>
      <c r="J3480" s="60" t="e">
        <f>#REF!</f>
        <v>#REF!</v>
      </c>
      <c r="K3480" s="53" t="e">
        <f>IF(OR(#REF!="管理者",#REF!="サービス管理責任者"),0,#REF!)</f>
        <v>#REF!</v>
      </c>
    </row>
    <row r="3481" spans="8:11">
      <c r="H3481" s="61"/>
      <c r="I3481" s="60" t="e">
        <f t="shared" si="150"/>
        <v>#REF!</v>
      </c>
      <c r="J3481" s="60" t="e">
        <f>#REF!</f>
        <v>#REF!</v>
      </c>
      <c r="K3481" s="53" t="e">
        <f>IF(OR(#REF!="管理者",#REF!="サービス管理責任者"),0,#REF!)</f>
        <v>#REF!</v>
      </c>
    </row>
    <row r="3482" spans="8:11">
      <c r="H3482" s="61"/>
      <c r="I3482" s="60" t="e">
        <f t="shared" si="150"/>
        <v>#REF!</v>
      </c>
      <c r="J3482" s="60" t="e">
        <f>#REF!</f>
        <v>#REF!</v>
      </c>
      <c r="K3482" s="53" t="e">
        <f>IF(OR(#REF!="管理者",#REF!="サービス管理責任者"),0,#REF!)</f>
        <v>#REF!</v>
      </c>
    </row>
    <row r="3483" spans="8:11">
      <c r="H3483" s="61"/>
      <c r="I3483" s="60" t="e">
        <f t="shared" si="150"/>
        <v>#REF!</v>
      </c>
      <c r="J3483" s="60" t="e">
        <f>#REF!</f>
        <v>#REF!</v>
      </c>
      <c r="K3483" s="53" t="e">
        <f>IF(OR(#REF!="管理者",#REF!="サービス管理責任者"),0,#REF!)</f>
        <v>#REF!</v>
      </c>
    </row>
    <row r="3484" spans="8:11">
      <c r="H3484" s="61"/>
      <c r="I3484" s="60" t="e">
        <f t="shared" si="150"/>
        <v>#REF!</v>
      </c>
      <c r="J3484" s="60" t="e">
        <f>#REF!</f>
        <v>#REF!</v>
      </c>
      <c r="K3484" s="53" t="e">
        <f>IF(OR(#REF!="管理者",#REF!="サービス管理責任者"),0,#REF!)</f>
        <v>#REF!</v>
      </c>
    </row>
    <row r="3485" spans="8:11">
      <c r="H3485" s="61"/>
      <c r="I3485" s="60" t="e">
        <f t="shared" si="150"/>
        <v>#REF!</v>
      </c>
      <c r="J3485" s="60" t="e">
        <f>#REF!</f>
        <v>#REF!</v>
      </c>
      <c r="K3485" s="53" t="e">
        <f>IF(OR(#REF!="管理者",#REF!="サービス管理責任者"),0,#REF!)</f>
        <v>#REF!</v>
      </c>
    </row>
    <row r="3486" spans="8:11">
      <c r="H3486" s="61"/>
      <c r="I3486" s="60" t="e">
        <f t="shared" si="150"/>
        <v>#REF!</v>
      </c>
      <c r="J3486" s="60" t="e">
        <f>#REF!</f>
        <v>#REF!</v>
      </c>
      <c r="K3486" s="53" t="e">
        <f>IF(OR(#REF!="管理者",#REF!="サービス管理責任者"),0,#REF!)</f>
        <v>#REF!</v>
      </c>
    </row>
    <row r="3487" spans="8:11">
      <c r="H3487" s="61"/>
      <c r="I3487" s="60" t="e">
        <f t="shared" si="150"/>
        <v>#REF!</v>
      </c>
      <c r="J3487" s="60" t="e">
        <f>#REF!</f>
        <v>#REF!</v>
      </c>
      <c r="K3487" s="53" t="e">
        <f>IF(OR(#REF!="管理者",#REF!="サービス管理責任者"),0,#REF!)</f>
        <v>#REF!</v>
      </c>
    </row>
    <row r="3488" spans="8:11">
      <c r="H3488" s="61"/>
      <c r="I3488" s="60" t="e">
        <f t="shared" si="150"/>
        <v>#REF!</v>
      </c>
      <c r="J3488" s="60" t="e">
        <f>#REF!</f>
        <v>#REF!</v>
      </c>
      <c r="K3488" s="53" t="e">
        <f>IF(OR(#REF!="管理者",#REF!="サービス管理責任者"),0,#REF!)</f>
        <v>#REF!</v>
      </c>
    </row>
    <row r="3489" spans="8:11">
      <c r="H3489" s="61"/>
      <c r="I3489" s="60" t="e">
        <f t="shared" si="150"/>
        <v>#REF!</v>
      </c>
      <c r="J3489" s="60" t="e">
        <f>#REF!</f>
        <v>#REF!</v>
      </c>
      <c r="K3489" s="53" t="e">
        <f>IF(OR(#REF!="管理者",#REF!="サービス管理責任者"),0,#REF!)</f>
        <v>#REF!</v>
      </c>
    </row>
    <row r="3490" spans="8:11">
      <c r="H3490" s="61"/>
      <c r="I3490" s="60" t="e">
        <f t="shared" si="150"/>
        <v>#REF!</v>
      </c>
      <c r="J3490" s="60" t="e">
        <f>#REF!</f>
        <v>#REF!</v>
      </c>
      <c r="K3490" s="53" t="e">
        <f>IF(OR(#REF!="管理者",#REF!="サービス管理責任者"),0,#REF!)</f>
        <v>#REF!</v>
      </c>
    </row>
    <row r="3491" spans="8:11">
      <c r="H3491" s="61"/>
      <c r="I3491" s="60" t="e">
        <f t="shared" si="150"/>
        <v>#REF!</v>
      </c>
      <c r="J3491" s="60" t="e">
        <f>#REF!</f>
        <v>#REF!</v>
      </c>
      <c r="K3491" s="53" t="e">
        <f>IF(OR(#REF!="管理者",#REF!="サービス管理責任者"),0,#REF!)</f>
        <v>#REF!</v>
      </c>
    </row>
    <row r="3492" spans="8:11">
      <c r="H3492" s="61"/>
      <c r="I3492" s="60" t="e">
        <f t="shared" si="150"/>
        <v>#REF!</v>
      </c>
      <c r="J3492" s="60" t="e">
        <f>#REF!</f>
        <v>#REF!</v>
      </c>
      <c r="K3492" s="53" t="e">
        <f>IF(OR(#REF!="管理者",#REF!="サービス管理責任者"),0,#REF!)</f>
        <v>#REF!</v>
      </c>
    </row>
    <row r="3493" spans="8:11">
      <c r="H3493" s="61"/>
      <c r="I3493" s="60" t="e">
        <f t="shared" si="150"/>
        <v>#REF!</v>
      </c>
      <c r="J3493" s="60" t="e">
        <f>#REF!</f>
        <v>#REF!</v>
      </c>
      <c r="K3493" s="53" t="e">
        <f>IF(OR(#REF!="管理者",#REF!="サービス管理責任者"),0,#REF!)</f>
        <v>#REF!</v>
      </c>
    </row>
    <row r="3494" spans="8:11">
      <c r="H3494" s="61"/>
      <c r="I3494" s="60" t="e">
        <f t="shared" si="150"/>
        <v>#REF!</v>
      </c>
      <c r="J3494" s="60" t="e">
        <f>#REF!</f>
        <v>#REF!</v>
      </c>
      <c r="K3494" s="53" t="e">
        <f>IF(OR(#REF!="管理者",#REF!="サービス管理責任者"),0,#REF!)</f>
        <v>#REF!</v>
      </c>
    </row>
    <row r="3495" spans="8:11">
      <c r="H3495" s="61"/>
      <c r="I3495" s="60" t="e">
        <f t="shared" si="150"/>
        <v>#REF!</v>
      </c>
      <c r="J3495" s="60" t="e">
        <f>#REF!</f>
        <v>#REF!</v>
      </c>
      <c r="K3495" s="53" t="e">
        <f>IF(OR(#REF!="管理者",#REF!="サービス管理責任者"),0,#REF!)</f>
        <v>#REF!</v>
      </c>
    </row>
    <row r="3496" spans="8:11">
      <c r="H3496" s="61"/>
      <c r="I3496" s="60" t="e">
        <f t="shared" si="150"/>
        <v>#REF!</v>
      </c>
      <c r="J3496" s="60" t="e">
        <f>#REF!</f>
        <v>#REF!</v>
      </c>
      <c r="K3496" s="53" t="e">
        <f>IF(OR(#REF!="管理者",#REF!="サービス管理責任者"),0,#REF!)</f>
        <v>#REF!</v>
      </c>
    </row>
    <row r="3497" spans="8:11">
      <c r="H3497" s="61"/>
      <c r="I3497" s="60" t="e">
        <f t="shared" si="150"/>
        <v>#REF!</v>
      </c>
      <c r="J3497" s="60" t="e">
        <f>#REF!</f>
        <v>#REF!</v>
      </c>
      <c r="K3497" s="53" t="e">
        <f>IF(OR(#REF!="管理者",#REF!="サービス管理責任者"),0,#REF!)</f>
        <v>#REF!</v>
      </c>
    </row>
    <row r="3498" spans="8:11">
      <c r="H3498" s="61"/>
      <c r="I3498" s="60" t="e">
        <f t="shared" si="150"/>
        <v>#REF!</v>
      </c>
      <c r="J3498" s="60" t="e">
        <f>#REF!</f>
        <v>#REF!</v>
      </c>
      <c r="K3498" s="53" t="e">
        <f>IF(OR(#REF!="管理者",#REF!="サービス管理責任者"),0,#REF!)</f>
        <v>#REF!</v>
      </c>
    </row>
    <row r="3499" spans="8:11">
      <c r="H3499" s="61"/>
      <c r="I3499" s="60" t="e">
        <f t="shared" si="150"/>
        <v>#REF!</v>
      </c>
      <c r="J3499" s="60" t="e">
        <f>#REF!</f>
        <v>#REF!</v>
      </c>
      <c r="K3499" s="53" t="e">
        <f>IF(OR(#REF!="管理者",#REF!="サービス管理責任者"),0,#REF!)</f>
        <v>#REF!</v>
      </c>
    </row>
    <row r="3500" spans="8:11">
      <c r="H3500" s="61"/>
      <c r="I3500" s="60" t="e">
        <f t="shared" si="150"/>
        <v>#REF!</v>
      </c>
      <c r="J3500" s="60" t="e">
        <f>#REF!</f>
        <v>#REF!</v>
      </c>
      <c r="K3500" s="53" t="e">
        <f>IF(OR(#REF!="管理者",#REF!="サービス管理責任者"),0,#REF!)</f>
        <v>#REF!</v>
      </c>
    </row>
    <row r="3501" spans="8:11">
      <c r="H3501" s="61"/>
      <c r="I3501" s="60" t="e">
        <f t="shared" si="150"/>
        <v>#REF!</v>
      </c>
      <c r="J3501" s="60" t="e">
        <f>#REF!</f>
        <v>#REF!</v>
      </c>
      <c r="K3501" s="53" t="e">
        <f>IF(OR(#REF!="管理者",#REF!="サービス管理責任者"),0,#REF!)</f>
        <v>#REF!</v>
      </c>
    </row>
    <row r="3502" spans="8:11">
      <c r="H3502" s="61"/>
      <c r="I3502" s="60" t="e">
        <f t="shared" si="150"/>
        <v>#REF!</v>
      </c>
      <c r="J3502" s="60" t="e">
        <f>#REF!</f>
        <v>#REF!</v>
      </c>
      <c r="K3502" s="53" t="e">
        <f>IF(OR(#REF!="管理者",#REF!="サービス管理責任者"),0,#REF!)</f>
        <v>#REF!</v>
      </c>
    </row>
    <row r="3503" spans="8:11">
      <c r="H3503" s="61"/>
      <c r="I3503" s="60" t="e">
        <f t="shared" si="150"/>
        <v>#REF!</v>
      </c>
      <c r="J3503" s="60" t="e">
        <f>#REF!</f>
        <v>#REF!</v>
      </c>
      <c r="K3503" s="53" t="e">
        <f>IF(OR(#REF!="管理者",#REF!="サービス管理責任者"),0,#REF!)</f>
        <v>#REF!</v>
      </c>
    </row>
    <row r="3504" spans="8:11">
      <c r="H3504" s="61"/>
      <c r="I3504" s="60" t="e">
        <f t="shared" si="150"/>
        <v>#REF!</v>
      </c>
      <c r="J3504" s="60" t="e">
        <f>#REF!</f>
        <v>#REF!</v>
      </c>
      <c r="K3504" s="53" t="e">
        <f>IF(OR(#REF!="管理者",#REF!="サービス管理責任者"),0,#REF!)</f>
        <v>#REF!</v>
      </c>
    </row>
    <row r="3505" spans="8:11">
      <c r="H3505" s="61"/>
      <c r="I3505" s="60" t="e">
        <f t="shared" si="150"/>
        <v>#REF!</v>
      </c>
      <c r="J3505" s="60" t="e">
        <f>#REF!</f>
        <v>#REF!</v>
      </c>
      <c r="K3505" s="53" t="e">
        <f>IF(OR(#REF!="管理者",#REF!="サービス管理責任者"),0,#REF!)</f>
        <v>#REF!</v>
      </c>
    </row>
    <row r="3506" spans="8:11">
      <c r="H3506" s="61"/>
      <c r="I3506" s="60" t="e">
        <f t="shared" si="150"/>
        <v>#REF!</v>
      </c>
      <c r="J3506" s="60" t="e">
        <f>#REF!</f>
        <v>#REF!</v>
      </c>
      <c r="K3506" s="53" t="e">
        <f>IF(OR(#REF!="管理者",#REF!="サービス管理責任者"),0,#REF!)</f>
        <v>#REF!</v>
      </c>
    </row>
    <row r="3507" spans="8:11">
      <c r="H3507" s="61"/>
      <c r="I3507" s="60" t="e">
        <f t="shared" si="150"/>
        <v>#REF!</v>
      </c>
      <c r="J3507" s="60" t="e">
        <f>#REF!</f>
        <v>#REF!</v>
      </c>
      <c r="K3507" s="53" t="e">
        <f>IF(OR(#REF!="管理者",#REF!="サービス管理責任者"),0,#REF!)</f>
        <v>#REF!</v>
      </c>
    </row>
    <row r="3508" spans="8:11">
      <c r="H3508" s="61"/>
      <c r="I3508" s="60" t="e">
        <f t="shared" si="150"/>
        <v>#REF!</v>
      </c>
      <c r="J3508" s="60" t="e">
        <f>#REF!</f>
        <v>#REF!</v>
      </c>
      <c r="K3508" s="53" t="e">
        <f>IF(OR(#REF!="管理者",#REF!="サービス管理責任者"),0,#REF!)</f>
        <v>#REF!</v>
      </c>
    </row>
    <row r="3509" spans="8:11">
      <c r="H3509" s="61"/>
      <c r="I3509" s="60" t="e">
        <f t="shared" si="150"/>
        <v>#REF!</v>
      </c>
      <c r="J3509" s="60" t="e">
        <f>#REF!</f>
        <v>#REF!</v>
      </c>
      <c r="K3509" s="53" t="e">
        <f>IF(OR(#REF!="管理者",#REF!="サービス管理責任者"),0,#REF!)</f>
        <v>#REF!</v>
      </c>
    </row>
    <row r="3510" spans="8:11">
      <c r="H3510" s="61"/>
      <c r="I3510" s="60" t="e">
        <f t="shared" si="150"/>
        <v>#REF!</v>
      </c>
      <c r="J3510" s="60" t="e">
        <f>#REF!</f>
        <v>#REF!</v>
      </c>
      <c r="K3510" s="53" t="e">
        <f>IF(OR(#REF!="管理者",#REF!="サービス管理責任者"),0,#REF!)</f>
        <v>#REF!</v>
      </c>
    </row>
    <row r="3511" spans="8:11">
      <c r="H3511" s="61"/>
      <c r="I3511" s="60" t="e">
        <f t="shared" si="150"/>
        <v>#REF!</v>
      </c>
      <c r="J3511" s="60" t="e">
        <f>#REF!</f>
        <v>#REF!</v>
      </c>
      <c r="K3511" s="53" t="e">
        <f>IF(OR(#REF!="管理者",#REF!="サービス管理責任者"),0,#REF!)</f>
        <v>#REF!</v>
      </c>
    </row>
    <row r="3512" spans="8:11">
      <c r="H3512" s="61"/>
      <c r="I3512" s="60" t="e">
        <f t="shared" si="150"/>
        <v>#REF!</v>
      </c>
      <c r="J3512" s="60" t="e">
        <f>#REF!</f>
        <v>#REF!</v>
      </c>
      <c r="K3512" s="53" t="e">
        <f>IF(OR(#REF!="管理者",#REF!="サービス管理責任者"),0,#REF!)</f>
        <v>#REF!</v>
      </c>
    </row>
    <row r="3513" spans="8:11">
      <c r="H3513" s="61"/>
      <c r="I3513" s="60" t="e">
        <f t="shared" si="150"/>
        <v>#REF!</v>
      </c>
      <c r="J3513" s="60" t="e">
        <f>#REF!</f>
        <v>#REF!</v>
      </c>
      <c r="K3513" s="53" t="e">
        <f>IF(OR(#REF!="管理者",#REF!="サービス管理責任者"),0,#REF!)</f>
        <v>#REF!</v>
      </c>
    </row>
    <row r="3514" spans="8:11">
      <c r="H3514" s="61"/>
      <c r="I3514" s="60" t="e">
        <f t="shared" si="150"/>
        <v>#REF!</v>
      </c>
      <c r="J3514" s="60" t="e">
        <f>#REF!</f>
        <v>#REF!</v>
      </c>
      <c r="K3514" s="53" t="e">
        <f>IF(OR(#REF!="管理者",#REF!="サービス管理責任者"),0,#REF!)</f>
        <v>#REF!</v>
      </c>
    </row>
    <row r="3515" spans="8:11">
      <c r="H3515" s="61"/>
      <c r="I3515" s="60" t="e">
        <f t="shared" si="150"/>
        <v>#REF!</v>
      </c>
      <c r="J3515" s="60" t="e">
        <f>#REF!</f>
        <v>#REF!</v>
      </c>
      <c r="K3515" s="53" t="e">
        <f>IF(OR(#REF!="管理者",#REF!="サービス管理責任者"),0,#REF!)</f>
        <v>#REF!</v>
      </c>
    </row>
    <row r="3516" spans="8:11">
      <c r="H3516" s="61"/>
      <c r="I3516" s="60" t="e">
        <f t="shared" si="150"/>
        <v>#REF!</v>
      </c>
      <c r="J3516" s="60" t="e">
        <f>#REF!</f>
        <v>#REF!</v>
      </c>
      <c r="K3516" s="53" t="e">
        <f>IF(OR(#REF!="管理者",#REF!="サービス管理責任者"),0,#REF!)</f>
        <v>#REF!</v>
      </c>
    </row>
    <row r="3517" spans="8:11">
      <c r="H3517" s="61"/>
      <c r="I3517" s="60" t="e">
        <f t="shared" ref="I3517:I3580" si="151">IF(J3517=0,I3516,I3516+1)</f>
        <v>#REF!</v>
      </c>
      <c r="J3517" s="60" t="e">
        <f>#REF!</f>
        <v>#REF!</v>
      </c>
      <c r="K3517" s="53" t="e">
        <f>IF(OR(#REF!="管理者",#REF!="サービス管理責任者"),0,#REF!)</f>
        <v>#REF!</v>
      </c>
    </row>
    <row r="3518" spans="8:11">
      <c r="H3518" s="61"/>
      <c r="I3518" s="60" t="e">
        <f t="shared" si="151"/>
        <v>#REF!</v>
      </c>
      <c r="J3518" s="60" t="e">
        <f>#REF!</f>
        <v>#REF!</v>
      </c>
      <c r="K3518" s="53" t="e">
        <f>IF(OR(#REF!="管理者",#REF!="サービス管理責任者"),0,#REF!)</f>
        <v>#REF!</v>
      </c>
    </row>
    <row r="3519" spans="8:11">
      <c r="H3519" s="61"/>
      <c r="I3519" s="60" t="e">
        <f t="shared" si="151"/>
        <v>#REF!</v>
      </c>
      <c r="J3519" s="60" t="e">
        <f>#REF!</f>
        <v>#REF!</v>
      </c>
      <c r="K3519" s="53" t="e">
        <f>IF(OR(#REF!="管理者",#REF!="サービス管理責任者"),0,#REF!)</f>
        <v>#REF!</v>
      </c>
    </row>
    <row r="3520" spans="8:11">
      <c r="H3520" s="61"/>
      <c r="I3520" s="60" t="e">
        <f t="shared" si="151"/>
        <v>#REF!</v>
      </c>
      <c r="J3520" s="60" t="e">
        <f>#REF!</f>
        <v>#REF!</v>
      </c>
      <c r="K3520" s="53" t="e">
        <f>IF(OR(#REF!="管理者",#REF!="サービス管理責任者"),0,#REF!)</f>
        <v>#REF!</v>
      </c>
    </row>
    <row r="3521" spans="8:11">
      <c r="H3521" s="61"/>
      <c r="I3521" s="60" t="e">
        <f t="shared" si="151"/>
        <v>#REF!</v>
      </c>
      <c r="J3521" s="60" t="e">
        <f>#REF!</f>
        <v>#REF!</v>
      </c>
      <c r="K3521" s="53" t="e">
        <f>IF(OR(#REF!="管理者",#REF!="サービス管理責任者"),0,#REF!)</f>
        <v>#REF!</v>
      </c>
    </row>
    <row r="3522" spans="8:11">
      <c r="H3522" s="61"/>
      <c r="I3522" s="60" t="e">
        <f t="shared" si="151"/>
        <v>#REF!</v>
      </c>
      <c r="J3522" s="60" t="e">
        <f>#REF!</f>
        <v>#REF!</v>
      </c>
      <c r="K3522" s="53" t="e">
        <f>IF(OR(#REF!="管理者",#REF!="サービス管理責任者"),0,#REF!)</f>
        <v>#REF!</v>
      </c>
    </row>
    <row r="3523" spans="8:11">
      <c r="H3523" s="61"/>
      <c r="I3523" s="60" t="e">
        <f t="shared" si="151"/>
        <v>#REF!</v>
      </c>
      <c r="J3523" s="60" t="e">
        <f>#REF!</f>
        <v>#REF!</v>
      </c>
      <c r="K3523" s="53" t="e">
        <f>IF(OR(#REF!="管理者",#REF!="サービス管理責任者"),0,#REF!)</f>
        <v>#REF!</v>
      </c>
    </row>
    <row r="3524" spans="8:11">
      <c r="H3524" s="61"/>
      <c r="I3524" s="60" t="e">
        <f t="shared" si="151"/>
        <v>#REF!</v>
      </c>
      <c r="J3524" s="60" t="e">
        <f>#REF!</f>
        <v>#REF!</v>
      </c>
      <c r="K3524" s="53" t="e">
        <f>IF(OR(#REF!="管理者",#REF!="サービス管理責任者"),0,#REF!)</f>
        <v>#REF!</v>
      </c>
    </row>
    <row r="3525" spans="8:11">
      <c r="H3525" s="61"/>
      <c r="I3525" s="60" t="e">
        <f t="shared" si="151"/>
        <v>#REF!</v>
      </c>
      <c r="J3525" s="60" t="e">
        <f>#REF!</f>
        <v>#REF!</v>
      </c>
      <c r="K3525" s="53" t="e">
        <f>IF(OR(#REF!="管理者",#REF!="サービス管理責任者"),0,#REF!)</f>
        <v>#REF!</v>
      </c>
    </row>
    <row r="3526" spans="8:11">
      <c r="H3526" s="61"/>
      <c r="I3526" s="60" t="e">
        <f t="shared" si="151"/>
        <v>#REF!</v>
      </c>
      <c r="J3526" s="60" t="e">
        <f>#REF!</f>
        <v>#REF!</v>
      </c>
      <c r="K3526" s="53" t="e">
        <f>IF(OR(#REF!="管理者",#REF!="サービス管理責任者"),0,#REF!)</f>
        <v>#REF!</v>
      </c>
    </row>
    <row r="3527" spans="8:11">
      <c r="H3527" s="61"/>
      <c r="I3527" s="60" t="e">
        <f t="shared" si="151"/>
        <v>#REF!</v>
      </c>
      <c r="J3527" s="60" t="e">
        <f>#REF!</f>
        <v>#REF!</v>
      </c>
      <c r="K3527" s="53" t="e">
        <f>IF(OR(#REF!="管理者",#REF!="サービス管理責任者"),0,#REF!)</f>
        <v>#REF!</v>
      </c>
    </row>
    <row r="3528" spans="8:11">
      <c r="H3528" s="61"/>
      <c r="I3528" s="60" t="e">
        <f t="shared" si="151"/>
        <v>#REF!</v>
      </c>
      <c r="J3528" s="60" t="e">
        <f>#REF!</f>
        <v>#REF!</v>
      </c>
      <c r="K3528" s="53" t="e">
        <f>IF(OR(#REF!="管理者",#REF!="サービス管理責任者"),0,#REF!)</f>
        <v>#REF!</v>
      </c>
    </row>
    <row r="3529" spans="8:11">
      <c r="H3529" s="61"/>
      <c r="I3529" s="60" t="e">
        <f t="shared" si="151"/>
        <v>#REF!</v>
      </c>
      <c r="J3529" s="60" t="e">
        <f>#REF!</f>
        <v>#REF!</v>
      </c>
      <c r="K3529" s="53" t="e">
        <f>IF(OR(#REF!="管理者",#REF!="サービス管理責任者"),0,#REF!)</f>
        <v>#REF!</v>
      </c>
    </row>
    <row r="3530" spans="8:11">
      <c r="H3530" s="61"/>
      <c r="I3530" s="60" t="e">
        <f t="shared" si="151"/>
        <v>#REF!</v>
      </c>
      <c r="J3530" s="60" t="e">
        <f>#REF!</f>
        <v>#REF!</v>
      </c>
      <c r="K3530" s="53" t="e">
        <f>IF(OR(#REF!="管理者",#REF!="サービス管理責任者"),0,#REF!)</f>
        <v>#REF!</v>
      </c>
    </row>
    <row r="3531" spans="8:11">
      <c r="H3531" s="61"/>
      <c r="I3531" s="60" t="e">
        <f t="shared" si="151"/>
        <v>#REF!</v>
      </c>
      <c r="J3531" s="60" t="e">
        <f>#REF!</f>
        <v>#REF!</v>
      </c>
      <c r="K3531" s="53" t="e">
        <f>IF(OR(#REF!="管理者",#REF!="サービス管理責任者"),0,#REF!)</f>
        <v>#REF!</v>
      </c>
    </row>
    <row r="3532" spans="8:11">
      <c r="H3532" s="61"/>
      <c r="I3532" s="60" t="e">
        <f t="shared" si="151"/>
        <v>#REF!</v>
      </c>
      <c r="J3532" s="60" t="e">
        <f>#REF!</f>
        <v>#REF!</v>
      </c>
      <c r="K3532" s="53" t="e">
        <f>IF(OR(#REF!="管理者",#REF!="サービス管理責任者"),0,#REF!)</f>
        <v>#REF!</v>
      </c>
    </row>
    <row r="3533" spans="8:11">
      <c r="H3533" s="61"/>
      <c r="I3533" s="60" t="e">
        <f t="shared" si="151"/>
        <v>#REF!</v>
      </c>
      <c r="J3533" s="60" t="e">
        <f>#REF!</f>
        <v>#REF!</v>
      </c>
      <c r="K3533" s="53" t="e">
        <f>IF(OR(#REF!="管理者",#REF!="サービス管理責任者"),0,#REF!)</f>
        <v>#REF!</v>
      </c>
    </row>
    <row r="3534" spans="8:11">
      <c r="H3534" s="61"/>
      <c r="I3534" s="60" t="e">
        <f t="shared" si="151"/>
        <v>#REF!</v>
      </c>
      <c r="J3534" s="60" t="e">
        <f>#REF!</f>
        <v>#REF!</v>
      </c>
      <c r="K3534" s="53" t="e">
        <f>IF(OR(#REF!="管理者",#REF!="サービス管理責任者"),0,#REF!)</f>
        <v>#REF!</v>
      </c>
    </row>
    <row r="3535" spans="8:11">
      <c r="H3535" s="61"/>
      <c r="I3535" s="60" t="e">
        <f t="shared" si="151"/>
        <v>#REF!</v>
      </c>
      <c r="J3535" s="60" t="e">
        <f>#REF!</f>
        <v>#REF!</v>
      </c>
      <c r="K3535" s="53" t="e">
        <f>IF(OR(#REF!="管理者",#REF!="サービス管理責任者"),0,#REF!)</f>
        <v>#REF!</v>
      </c>
    </row>
    <row r="3536" spans="8:11">
      <c r="H3536" s="61"/>
      <c r="I3536" s="60" t="e">
        <f t="shared" si="151"/>
        <v>#REF!</v>
      </c>
      <c r="J3536" s="60" t="e">
        <f>#REF!</f>
        <v>#REF!</v>
      </c>
      <c r="K3536" s="53" t="e">
        <f>IF(OR(#REF!="管理者",#REF!="サービス管理責任者"),0,#REF!)</f>
        <v>#REF!</v>
      </c>
    </row>
    <row r="3537" spans="8:11">
      <c r="H3537" s="61"/>
      <c r="I3537" s="60" t="e">
        <f t="shared" si="151"/>
        <v>#REF!</v>
      </c>
      <c r="J3537" s="60" t="e">
        <f>#REF!</f>
        <v>#REF!</v>
      </c>
      <c r="K3537" s="53" t="e">
        <f>IF(OR(#REF!="管理者",#REF!="サービス管理責任者"),0,#REF!)</f>
        <v>#REF!</v>
      </c>
    </row>
    <row r="3538" spans="8:11">
      <c r="H3538" s="61"/>
      <c r="I3538" s="60" t="e">
        <f t="shared" si="151"/>
        <v>#REF!</v>
      </c>
      <c r="J3538" s="60" t="e">
        <f>#REF!</f>
        <v>#REF!</v>
      </c>
      <c r="K3538" s="53" t="e">
        <f>IF(OR(#REF!="管理者",#REF!="サービス管理責任者"),0,#REF!)</f>
        <v>#REF!</v>
      </c>
    </row>
    <row r="3539" spans="8:11">
      <c r="H3539" s="61"/>
      <c r="I3539" s="60" t="e">
        <f t="shared" si="151"/>
        <v>#REF!</v>
      </c>
      <c r="J3539" s="60" t="e">
        <f>#REF!</f>
        <v>#REF!</v>
      </c>
      <c r="K3539" s="53" t="e">
        <f>IF(OR(#REF!="管理者",#REF!="サービス管理責任者"),0,#REF!)</f>
        <v>#REF!</v>
      </c>
    </row>
    <row r="3540" spans="8:11">
      <c r="H3540" s="61"/>
      <c r="I3540" s="60" t="e">
        <f t="shared" si="151"/>
        <v>#REF!</v>
      </c>
      <c r="J3540" s="60" t="e">
        <f>#REF!</f>
        <v>#REF!</v>
      </c>
      <c r="K3540" s="53" t="e">
        <f>IF(OR(#REF!="管理者",#REF!="サービス管理責任者"),0,#REF!)</f>
        <v>#REF!</v>
      </c>
    </row>
    <row r="3541" spans="8:11">
      <c r="H3541" s="61"/>
      <c r="I3541" s="60" t="e">
        <f t="shared" si="151"/>
        <v>#REF!</v>
      </c>
      <c r="J3541" s="60" t="e">
        <f>#REF!</f>
        <v>#REF!</v>
      </c>
      <c r="K3541" s="53" t="e">
        <f>IF(OR(#REF!="管理者",#REF!="サービス管理責任者"),0,#REF!)</f>
        <v>#REF!</v>
      </c>
    </row>
    <row r="3542" spans="8:11">
      <c r="H3542" s="61"/>
      <c r="I3542" s="60" t="e">
        <f t="shared" si="151"/>
        <v>#REF!</v>
      </c>
      <c r="J3542" s="60" t="e">
        <f>#REF!</f>
        <v>#REF!</v>
      </c>
      <c r="K3542" s="53" t="e">
        <f>IF(OR(#REF!="管理者",#REF!="サービス管理責任者"),0,#REF!)</f>
        <v>#REF!</v>
      </c>
    </row>
    <row r="3543" spans="8:11">
      <c r="H3543" s="61"/>
      <c r="I3543" s="60" t="e">
        <f t="shared" si="151"/>
        <v>#REF!</v>
      </c>
      <c r="J3543" s="60" t="e">
        <f>#REF!</f>
        <v>#REF!</v>
      </c>
      <c r="K3543" s="53" t="e">
        <f>IF(OR(#REF!="管理者",#REF!="サービス管理責任者"),0,#REF!)</f>
        <v>#REF!</v>
      </c>
    </row>
    <row r="3544" spans="8:11">
      <c r="H3544" s="61"/>
      <c r="I3544" s="60" t="e">
        <f t="shared" si="151"/>
        <v>#REF!</v>
      </c>
      <c r="J3544" s="60" t="e">
        <f>#REF!</f>
        <v>#REF!</v>
      </c>
      <c r="K3544" s="53" t="e">
        <f>IF(OR(#REF!="管理者",#REF!="サービス管理責任者"),0,#REF!)</f>
        <v>#REF!</v>
      </c>
    </row>
    <row r="3545" spans="8:11">
      <c r="H3545" s="61"/>
      <c r="I3545" s="60" t="e">
        <f t="shared" si="151"/>
        <v>#REF!</v>
      </c>
      <c r="J3545" s="60" t="e">
        <f>#REF!</f>
        <v>#REF!</v>
      </c>
      <c r="K3545" s="53" t="e">
        <f>IF(OR(#REF!="管理者",#REF!="サービス管理責任者"),0,#REF!)</f>
        <v>#REF!</v>
      </c>
    </row>
    <row r="3546" spans="8:11">
      <c r="H3546" s="61"/>
      <c r="I3546" s="60" t="e">
        <f t="shared" si="151"/>
        <v>#REF!</v>
      </c>
      <c r="J3546" s="60" t="e">
        <f>#REF!</f>
        <v>#REF!</v>
      </c>
      <c r="K3546" s="53" t="e">
        <f>IF(OR(#REF!="管理者",#REF!="サービス管理責任者"),0,#REF!)</f>
        <v>#REF!</v>
      </c>
    </row>
    <row r="3547" spans="8:11">
      <c r="H3547" s="61"/>
      <c r="I3547" s="60" t="e">
        <f t="shared" si="151"/>
        <v>#REF!</v>
      </c>
      <c r="J3547" s="60" t="e">
        <f>#REF!</f>
        <v>#REF!</v>
      </c>
      <c r="K3547" s="53" t="e">
        <f>IF(OR(#REF!="管理者",#REF!="サービス管理責任者"),0,#REF!)</f>
        <v>#REF!</v>
      </c>
    </row>
    <row r="3548" spans="8:11">
      <c r="H3548" s="61"/>
      <c r="I3548" s="60" t="e">
        <f t="shared" si="151"/>
        <v>#REF!</v>
      </c>
      <c r="J3548" s="60" t="e">
        <f>#REF!</f>
        <v>#REF!</v>
      </c>
      <c r="K3548" s="53" t="e">
        <f>IF(OR(#REF!="管理者",#REF!="サービス管理責任者"),0,#REF!)</f>
        <v>#REF!</v>
      </c>
    </row>
    <row r="3549" spans="8:11">
      <c r="H3549" s="61"/>
      <c r="I3549" s="60" t="e">
        <f t="shared" si="151"/>
        <v>#REF!</v>
      </c>
      <c r="J3549" s="60" t="e">
        <f>#REF!</f>
        <v>#REF!</v>
      </c>
      <c r="K3549" s="53" t="e">
        <f>IF(OR(#REF!="管理者",#REF!="サービス管理責任者"),0,#REF!)</f>
        <v>#REF!</v>
      </c>
    </row>
    <row r="3550" spans="8:11">
      <c r="H3550" s="61"/>
      <c r="I3550" s="60" t="e">
        <f t="shared" si="151"/>
        <v>#REF!</v>
      </c>
      <c r="J3550" s="60" t="e">
        <f>#REF!</f>
        <v>#REF!</v>
      </c>
      <c r="K3550" s="53" t="e">
        <f>IF(OR(#REF!="管理者",#REF!="サービス管理責任者"),0,#REF!)</f>
        <v>#REF!</v>
      </c>
    </row>
    <row r="3551" spans="8:11">
      <c r="H3551" s="61"/>
      <c r="I3551" s="60" t="e">
        <f t="shared" si="151"/>
        <v>#REF!</v>
      </c>
      <c r="J3551" s="60" t="e">
        <f>#REF!</f>
        <v>#REF!</v>
      </c>
      <c r="K3551" s="53" t="e">
        <f>IF(OR(#REF!="管理者",#REF!="サービス管理責任者"),0,#REF!)</f>
        <v>#REF!</v>
      </c>
    </row>
    <row r="3552" spans="8:11">
      <c r="H3552" s="61"/>
      <c r="I3552" s="60" t="e">
        <f t="shared" si="151"/>
        <v>#REF!</v>
      </c>
      <c r="J3552" s="60" t="e">
        <f>#REF!</f>
        <v>#REF!</v>
      </c>
      <c r="K3552" s="53" t="e">
        <f>IF(OR(#REF!="管理者",#REF!="サービス管理責任者"),0,#REF!)</f>
        <v>#REF!</v>
      </c>
    </row>
    <row r="3553" spans="8:11">
      <c r="H3553" s="61"/>
      <c r="I3553" s="60" t="e">
        <f t="shared" si="151"/>
        <v>#REF!</v>
      </c>
      <c r="J3553" s="60" t="e">
        <f>#REF!</f>
        <v>#REF!</v>
      </c>
      <c r="K3553" s="53" t="e">
        <f>IF(OR(#REF!="管理者",#REF!="サービス管理責任者"),0,#REF!)</f>
        <v>#REF!</v>
      </c>
    </row>
    <row r="3554" spans="8:11">
      <c r="H3554" s="61"/>
      <c r="I3554" s="60" t="e">
        <f t="shared" si="151"/>
        <v>#REF!</v>
      </c>
      <c r="J3554" s="60" t="e">
        <f>#REF!</f>
        <v>#REF!</v>
      </c>
      <c r="K3554" s="53" t="e">
        <f>IF(OR(#REF!="管理者",#REF!="サービス管理責任者"),0,#REF!)</f>
        <v>#REF!</v>
      </c>
    </row>
    <row r="3555" spans="8:11">
      <c r="H3555" s="61"/>
      <c r="I3555" s="60" t="e">
        <f t="shared" si="151"/>
        <v>#REF!</v>
      </c>
      <c r="J3555" s="60" t="e">
        <f>#REF!</f>
        <v>#REF!</v>
      </c>
      <c r="K3555" s="53" t="e">
        <f>IF(OR(#REF!="管理者",#REF!="サービス管理責任者"),0,#REF!)</f>
        <v>#REF!</v>
      </c>
    </row>
    <row r="3556" spans="8:11">
      <c r="H3556" s="61"/>
      <c r="I3556" s="60" t="e">
        <f t="shared" si="151"/>
        <v>#REF!</v>
      </c>
      <c r="J3556" s="60" t="e">
        <f>#REF!</f>
        <v>#REF!</v>
      </c>
      <c r="K3556" s="53" t="e">
        <f>IF(OR(#REF!="管理者",#REF!="サービス管理責任者"),0,#REF!)</f>
        <v>#REF!</v>
      </c>
    </row>
    <row r="3557" spans="8:11">
      <c r="H3557" s="61"/>
      <c r="I3557" s="60" t="e">
        <f t="shared" si="151"/>
        <v>#REF!</v>
      </c>
      <c r="J3557" s="60" t="e">
        <f>#REF!</f>
        <v>#REF!</v>
      </c>
      <c r="K3557" s="53" t="e">
        <f>IF(OR(#REF!="管理者",#REF!="サービス管理責任者"),0,#REF!)</f>
        <v>#REF!</v>
      </c>
    </row>
    <row r="3558" spans="8:11">
      <c r="H3558" s="61"/>
      <c r="I3558" s="60" t="e">
        <f t="shared" si="151"/>
        <v>#REF!</v>
      </c>
      <c r="J3558" s="60" t="e">
        <f>#REF!</f>
        <v>#REF!</v>
      </c>
      <c r="K3558" s="53" t="e">
        <f>IF(OR(#REF!="管理者",#REF!="サービス管理責任者"),0,#REF!)</f>
        <v>#REF!</v>
      </c>
    </row>
    <row r="3559" spans="8:11">
      <c r="H3559" s="61"/>
      <c r="I3559" s="60" t="e">
        <f t="shared" si="151"/>
        <v>#REF!</v>
      </c>
      <c r="J3559" s="60" t="e">
        <f>#REF!</f>
        <v>#REF!</v>
      </c>
      <c r="K3559" s="53" t="e">
        <f>IF(OR(#REF!="管理者",#REF!="サービス管理責任者"),0,#REF!)</f>
        <v>#REF!</v>
      </c>
    </row>
    <row r="3560" spans="8:11">
      <c r="H3560" s="61"/>
      <c r="I3560" s="60" t="e">
        <f t="shared" si="151"/>
        <v>#REF!</v>
      </c>
      <c r="J3560" s="60" t="e">
        <f>#REF!</f>
        <v>#REF!</v>
      </c>
      <c r="K3560" s="53" t="e">
        <f>IF(OR(#REF!="管理者",#REF!="サービス管理責任者"),0,#REF!)</f>
        <v>#REF!</v>
      </c>
    </row>
    <row r="3561" spans="8:11">
      <c r="H3561" s="61"/>
      <c r="I3561" s="60" t="e">
        <f t="shared" si="151"/>
        <v>#REF!</v>
      </c>
      <c r="J3561" s="60" t="e">
        <f>#REF!</f>
        <v>#REF!</v>
      </c>
      <c r="K3561" s="53" t="e">
        <f>IF(OR(#REF!="管理者",#REF!="サービス管理責任者"),0,#REF!)</f>
        <v>#REF!</v>
      </c>
    </row>
    <row r="3562" spans="8:11">
      <c r="H3562" s="61"/>
      <c r="I3562" s="60" t="e">
        <f t="shared" si="151"/>
        <v>#REF!</v>
      </c>
      <c r="J3562" s="60" t="e">
        <f>#REF!</f>
        <v>#REF!</v>
      </c>
      <c r="K3562" s="53" t="e">
        <f>IF(OR(#REF!="管理者",#REF!="サービス管理責任者"),0,#REF!)</f>
        <v>#REF!</v>
      </c>
    </row>
    <row r="3563" spans="8:11">
      <c r="H3563" s="61"/>
      <c r="I3563" s="60" t="e">
        <f t="shared" si="151"/>
        <v>#REF!</v>
      </c>
      <c r="J3563" s="60" t="e">
        <f>#REF!</f>
        <v>#REF!</v>
      </c>
      <c r="K3563" s="53" t="e">
        <f>IF(OR(#REF!="管理者",#REF!="サービス管理責任者"),0,#REF!)</f>
        <v>#REF!</v>
      </c>
    </row>
    <row r="3564" spans="8:11">
      <c r="H3564" s="61"/>
      <c r="I3564" s="60" t="e">
        <f t="shared" si="151"/>
        <v>#REF!</v>
      </c>
      <c r="J3564" s="60" t="e">
        <f>#REF!</f>
        <v>#REF!</v>
      </c>
      <c r="K3564" s="53" t="e">
        <f>IF(OR(#REF!="管理者",#REF!="サービス管理責任者"),0,#REF!)</f>
        <v>#REF!</v>
      </c>
    </row>
    <row r="3565" spans="8:11">
      <c r="H3565" s="61"/>
      <c r="I3565" s="60" t="e">
        <f t="shared" si="151"/>
        <v>#REF!</v>
      </c>
      <c r="J3565" s="60" t="e">
        <f>#REF!</f>
        <v>#REF!</v>
      </c>
      <c r="K3565" s="53" t="e">
        <f>IF(OR(#REF!="管理者",#REF!="サービス管理責任者"),0,#REF!)</f>
        <v>#REF!</v>
      </c>
    </row>
    <row r="3566" spans="8:11">
      <c r="H3566" s="61"/>
      <c r="I3566" s="60" t="e">
        <f t="shared" si="151"/>
        <v>#REF!</v>
      </c>
      <c r="J3566" s="60" t="e">
        <f>#REF!</f>
        <v>#REF!</v>
      </c>
      <c r="K3566" s="53" t="e">
        <f>IF(OR(#REF!="管理者",#REF!="サービス管理責任者"),0,#REF!)</f>
        <v>#REF!</v>
      </c>
    </row>
    <row r="3567" spans="8:11">
      <c r="H3567" s="61"/>
      <c r="I3567" s="60" t="e">
        <f t="shared" si="151"/>
        <v>#REF!</v>
      </c>
      <c r="J3567" s="60" t="e">
        <f>#REF!</f>
        <v>#REF!</v>
      </c>
      <c r="K3567" s="53" t="e">
        <f>IF(OR(#REF!="管理者",#REF!="サービス管理責任者"),0,#REF!)</f>
        <v>#REF!</v>
      </c>
    </row>
    <row r="3568" spans="8:11">
      <c r="H3568" s="61"/>
      <c r="I3568" s="60" t="e">
        <f t="shared" si="151"/>
        <v>#REF!</v>
      </c>
      <c r="J3568" s="60" t="e">
        <f>#REF!</f>
        <v>#REF!</v>
      </c>
      <c r="K3568" s="53" t="e">
        <f>IF(OR(#REF!="管理者",#REF!="サービス管理責任者"),0,#REF!)</f>
        <v>#REF!</v>
      </c>
    </row>
    <row r="3569" spans="8:11">
      <c r="H3569" s="61"/>
      <c r="I3569" s="60" t="e">
        <f t="shared" si="151"/>
        <v>#REF!</v>
      </c>
      <c r="J3569" s="60" t="e">
        <f>#REF!</f>
        <v>#REF!</v>
      </c>
      <c r="K3569" s="53" t="e">
        <f>IF(OR(#REF!="管理者",#REF!="サービス管理責任者"),0,#REF!)</f>
        <v>#REF!</v>
      </c>
    </row>
    <row r="3570" spans="8:11">
      <c r="H3570" s="61"/>
      <c r="I3570" s="60" t="e">
        <f t="shared" si="151"/>
        <v>#REF!</v>
      </c>
      <c r="J3570" s="60" t="e">
        <f>#REF!</f>
        <v>#REF!</v>
      </c>
      <c r="K3570" s="53" t="e">
        <f>IF(OR(#REF!="管理者",#REF!="サービス管理責任者"),0,#REF!)</f>
        <v>#REF!</v>
      </c>
    </row>
    <row r="3571" spans="8:11">
      <c r="H3571" s="61"/>
      <c r="I3571" s="60" t="e">
        <f t="shared" si="151"/>
        <v>#REF!</v>
      </c>
      <c r="J3571" s="60" t="e">
        <f>#REF!</f>
        <v>#REF!</v>
      </c>
      <c r="K3571" s="53" t="e">
        <f>IF(OR(#REF!="管理者",#REF!="サービス管理責任者"),0,#REF!)</f>
        <v>#REF!</v>
      </c>
    </row>
    <row r="3572" spans="8:11">
      <c r="H3572" s="61"/>
      <c r="I3572" s="60" t="e">
        <f t="shared" si="151"/>
        <v>#REF!</v>
      </c>
      <c r="J3572" s="60" t="e">
        <f>#REF!</f>
        <v>#REF!</v>
      </c>
      <c r="K3572" s="53" t="e">
        <f>IF(OR(#REF!="管理者",#REF!="サービス管理責任者"),0,#REF!)</f>
        <v>#REF!</v>
      </c>
    </row>
    <row r="3573" spans="8:11">
      <c r="H3573" s="61"/>
      <c r="I3573" s="60" t="e">
        <f t="shared" si="151"/>
        <v>#REF!</v>
      </c>
      <c r="J3573" s="60" t="e">
        <f>#REF!</f>
        <v>#REF!</v>
      </c>
      <c r="K3573" s="53" t="e">
        <f>IF(OR(#REF!="管理者",#REF!="サービス管理責任者"),0,#REF!)</f>
        <v>#REF!</v>
      </c>
    </row>
    <row r="3574" spans="8:11">
      <c r="H3574" s="61"/>
      <c r="I3574" s="60" t="e">
        <f t="shared" si="151"/>
        <v>#REF!</v>
      </c>
      <c r="J3574" s="60" t="e">
        <f>#REF!</f>
        <v>#REF!</v>
      </c>
      <c r="K3574" s="53" t="e">
        <f>IF(OR(#REF!="管理者",#REF!="サービス管理責任者"),0,#REF!)</f>
        <v>#REF!</v>
      </c>
    </row>
    <row r="3575" spans="8:11">
      <c r="H3575" s="61"/>
      <c r="I3575" s="60" t="e">
        <f t="shared" si="151"/>
        <v>#REF!</v>
      </c>
      <c r="J3575" s="60" t="e">
        <f>#REF!</f>
        <v>#REF!</v>
      </c>
      <c r="K3575" s="53" t="e">
        <f>IF(OR(#REF!="管理者",#REF!="サービス管理責任者"),0,#REF!)</f>
        <v>#REF!</v>
      </c>
    </row>
    <row r="3576" spans="8:11">
      <c r="H3576" s="61"/>
      <c r="I3576" s="60" t="e">
        <f t="shared" si="151"/>
        <v>#REF!</v>
      </c>
      <c r="J3576" s="60" t="e">
        <f>#REF!</f>
        <v>#REF!</v>
      </c>
      <c r="K3576" s="53" t="e">
        <f>IF(OR(#REF!="管理者",#REF!="サービス管理責任者"),0,#REF!)</f>
        <v>#REF!</v>
      </c>
    </row>
    <row r="3577" spans="8:11">
      <c r="H3577" s="61"/>
      <c r="I3577" s="60" t="e">
        <f t="shared" si="151"/>
        <v>#REF!</v>
      </c>
      <c r="J3577" s="60" t="e">
        <f>#REF!</f>
        <v>#REF!</v>
      </c>
      <c r="K3577" s="53" t="e">
        <f>IF(OR(#REF!="管理者",#REF!="サービス管理責任者"),0,#REF!)</f>
        <v>#REF!</v>
      </c>
    </row>
    <row r="3578" spans="8:11">
      <c r="H3578" s="61"/>
      <c r="I3578" s="60" t="e">
        <f t="shared" si="151"/>
        <v>#REF!</v>
      </c>
      <c r="J3578" s="60" t="e">
        <f>#REF!</f>
        <v>#REF!</v>
      </c>
      <c r="K3578" s="53" t="e">
        <f>IF(OR(#REF!="管理者",#REF!="サービス管理責任者"),0,#REF!)</f>
        <v>#REF!</v>
      </c>
    </row>
    <row r="3579" spans="8:11">
      <c r="H3579" s="61"/>
      <c r="I3579" s="60" t="e">
        <f t="shared" si="151"/>
        <v>#REF!</v>
      </c>
      <c r="J3579" s="60" t="e">
        <f>#REF!</f>
        <v>#REF!</v>
      </c>
      <c r="K3579" s="53" t="e">
        <f>IF(OR(#REF!="管理者",#REF!="サービス管理責任者"),0,#REF!)</f>
        <v>#REF!</v>
      </c>
    </row>
    <row r="3580" spans="8:11">
      <c r="H3580" s="61"/>
      <c r="I3580" s="60" t="e">
        <f t="shared" si="151"/>
        <v>#REF!</v>
      </c>
      <c r="J3580" s="60" t="e">
        <f>#REF!</f>
        <v>#REF!</v>
      </c>
      <c r="K3580" s="53" t="e">
        <f>IF(OR(#REF!="管理者",#REF!="サービス管理責任者"),0,#REF!)</f>
        <v>#REF!</v>
      </c>
    </row>
    <row r="3581" spans="8:11">
      <c r="H3581" s="61"/>
      <c r="I3581" s="60" t="e">
        <f t="shared" ref="I3581:I3602" si="152">IF(J3581=0,I3580,I3580+1)</f>
        <v>#REF!</v>
      </c>
      <c r="J3581" s="60" t="e">
        <f>#REF!</f>
        <v>#REF!</v>
      </c>
      <c r="K3581" s="53" t="e">
        <f>IF(OR(#REF!="管理者",#REF!="サービス管理責任者"),0,#REF!)</f>
        <v>#REF!</v>
      </c>
    </row>
    <row r="3582" spans="8:11">
      <c r="H3582" s="61"/>
      <c r="I3582" s="60" t="e">
        <f t="shared" si="152"/>
        <v>#REF!</v>
      </c>
      <c r="J3582" s="60" t="e">
        <f>#REF!</f>
        <v>#REF!</v>
      </c>
      <c r="K3582" s="53" t="e">
        <f>IF(OR(#REF!="管理者",#REF!="サービス管理責任者"),0,#REF!)</f>
        <v>#REF!</v>
      </c>
    </row>
    <row r="3583" spans="8:11">
      <c r="H3583" s="61"/>
      <c r="I3583" s="60" t="e">
        <f t="shared" si="152"/>
        <v>#REF!</v>
      </c>
      <c r="J3583" s="60" t="e">
        <f>#REF!</f>
        <v>#REF!</v>
      </c>
      <c r="K3583" s="53" t="e">
        <f>IF(OR(#REF!="管理者",#REF!="サービス管理責任者"),0,#REF!)</f>
        <v>#REF!</v>
      </c>
    </row>
    <row r="3584" spans="8:11">
      <c r="H3584" s="61"/>
      <c r="I3584" s="60" t="e">
        <f t="shared" si="152"/>
        <v>#REF!</v>
      </c>
      <c r="J3584" s="60" t="e">
        <f>#REF!</f>
        <v>#REF!</v>
      </c>
      <c r="K3584" s="53" t="e">
        <f>IF(OR(#REF!="管理者",#REF!="サービス管理責任者"),0,#REF!)</f>
        <v>#REF!</v>
      </c>
    </row>
    <row r="3585" spans="8:11">
      <c r="H3585" s="61"/>
      <c r="I3585" s="60" t="e">
        <f t="shared" si="152"/>
        <v>#REF!</v>
      </c>
      <c r="J3585" s="60" t="e">
        <f>#REF!</f>
        <v>#REF!</v>
      </c>
      <c r="K3585" s="53" t="e">
        <f>IF(OR(#REF!="管理者",#REF!="サービス管理責任者"),0,#REF!)</f>
        <v>#REF!</v>
      </c>
    </row>
    <row r="3586" spans="8:11">
      <c r="H3586" s="61"/>
      <c r="I3586" s="60" t="e">
        <f t="shared" si="152"/>
        <v>#REF!</v>
      </c>
      <c r="J3586" s="60" t="e">
        <f>#REF!</f>
        <v>#REF!</v>
      </c>
      <c r="K3586" s="53" t="e">
        <f>IF(OR(#REF!="管理者",#REF!="サービス管理責任者"),0,#REF!)</f>
        <v>#REF!</v>
      </c>
    </row>
    <row r="3587" spans="8:11">
      <c r="H3587" s="61"/>
      <c r="I3587" s="60" t="e">
        <f t="shared" si="152"/>
        <v>#REF!</v>
      </c>
      <c r="J3587" s="60" t="e">
        <f>#REF!</f>
        <v>#REF!</v>
      </c>
      <c r="K3587" s="53" t="e">
        <f>IF(OR(#REF!="管理者",#REF!="サービス管理責任者"),0,#REF!)</f>
        <v>#REF!</v>
      </c>
    </row>
    <row r="3588" spans="8:11">
      <c r="H3588" s="61"/>
      <c r="I3588" s="60" t="e">
        <f t="shared" si="152"/>
        <v>#REF!</v>
      </c>
      <c r="J3588" s="60" t="e">
        <f>#REF!</f>
        <v>#REF!</v>
      </c>
      <c r="K3588" s="53" t="e">
        <f>IF(OR(#REF!="管理者",#REF!="サービス管理責任者"),0,#REF!)</f>
        <v>#REF!</v>
      </c>
    </row>
    <row r="3589" spans="8:11">
      <c r="H3589" s="61"/>
      <c r="I3589" s="60" t="e">
        <f t="shared" si="152"/>
        <v>#REF!</v>
      </c>
      <c r="J3589" s="60" t="e">
        <f>#REF!</f>
        <v>#REF!</v>
      </c>
      <c r="K3589" s="53" t="e">
        <f>IF(OR(#REF!="管理者",#REF!="サービス管理責任者"),0,#REF!)</f>
        <v>#REF!</v>
      </c>
    </row>
    <row r="3590" spans="8:11">
      <c r="H3590" s="61"/>
      <c r="I3590" s="60" t="e">
        <f t="shared" si="152"/>
        <v>#REF!</v>
      </c>
      <c r="J3590" s="60" t="e">
        <f>#REF!</f>
        <v>#REF!</v>
      </c>
      <c r="K3590" s="53" t="e">
        <f>IF(OR(#REF!="管理者",#REF!="サービス管理責任者"),0,#REF!)</f>
        <v>#REF!</v>
      </c>
    </row>
    <row r="3591" spans="8:11">
      <c r="H3591" s="61"/>
      <c r="I3591" s="60" t="e">
        <f t="shared" si="152"/>
        <v>#REF!</v>
      </c>
      <c r="J3591" s="60" t="e">
        <f>#REF!</f>
        <v>#REF!</v>
      </c>
      <c r="K3591" s="53" t="e">
        <f>IF(OR(#REF!="管理者",#REF!="サービス管理責任者"),0,#REF!)</f>
        <v>#REF!</v>
      </c>
    </row>
    <row r="3592" spans="8:11">
      <c r="H3592" s="61"/>
      <c r="I3592" s="60" t="e">
        <f t="shared" si="152"/>
        <v>#REF!</v>
      </c>
      <c r="J3592" s="60" t="e">
        <f>#REF!</f>
        <v>#REF!</v>
      </c>
      <c r="K3592" s="53" t="e">
        <f>IF(OR(#REF!="管理者",#REF!="サービス管理責任者"),0,#REF!)</f>
        <v>#REF!</v>
      </c>
    </row>
    <row r="3593" spans="8:11">
      <c r="H3593" s="61"/>
      <c r="I3593" s="60" t="e">
        <f t="shared" si="152"/>
        <v>#REF!</v>
      </c>
      <c r="J3593" s="60" t="e">
        <f>#REF!</f>
        <v>#REF!</v>
      </c>
      <c r="K3593" s="53" t="e">
        <f>IF(OR(#REF!="管理者",#REF!="サービス管理責任者"),0,#REF!)</f>
        <v>#REF!</v>
      </c>
    </row>
    <row r="3594" spans="8:11">
      <c r="H3594" s="61"/>
      <c r="I3594" s="60" t="e">
        <f t="shared" si="152"/>
        <v>#REF!</v>
      </c>
      <c r="J3594" s="60" t="e">
        <f>#REF!</f>
        <v>#REF!</v>
      </c>
      <c r="K3594" s="53" t="e">
        <f>IF(OR(#REF!="管理者",#REF!="サービス管理責任者"),0,#REF!)</f>
        <v>#REF!</v>
      </c>
    </row>
    <row r="3595" spans="8:11">
      <c r="H3595" s="61"/>
      <c r="I3595" s="60" t="e">
        <f t="shared" si="152"/>
        <v>#REF!</v>
      </c>
      <c r="J3595" s="60" t="e">
        <f>#REF!</f>
        <v>#REF!</v>
      </c>
      <c r="K3595" s="53" t="e">
        <f>IF(OR(#REF!="管理者",#REF!="サービス管理責任者"),0,#REF!)</f>
        <v>#REF!</v>
      </c>
    </row>
    <row r="3596" spans="8:11">
      <c r="H3596" s="61"/>
      <c r="I3596" s="60" t="e">
        <f t="shared" si="152"/>
        <v>#REF!</v>
      </c>
      <c r="J3596" s="60" t="e">
        <f>#REF!</f>
        <v>#REF!</v>
      </c>
      <c r="K3596" s="53" t="e">
        <f>IF(OR(#REF!="管理者",#REF!="サービス管理責任者"),0,#REF!)</f>
        <v>#REF!</v>
      </c>
    </row>
    <row r="3597" spans="8:11">
      <c r="H3597" s="61"/>
      <c r="I3597" s="60" t="e">
        <f t="shared" si="152"/>
        <v>#REF!</v>
      </c>
      <c r="J3597" s="60" t="e">
        <f>#REF!</f>
        <v>#REF!</v>
      </c>
      <c r="K3597" s="53" t="e">
        <f>IF(OR(#REF!="管理者",#REF!="サービス管理責任者"),0,#REF!)</f>
        <v>#REF!</v>
      </c>
    </row>
    <row r="3598" spans="8:11">
      <c r="H3598" s="61"/>
      <c r="I3598" s="60" t="e">
        <f t="shared" si="152"/>
        <v>#REF!</v>
      </c>
      <c r="J3598" s="60" t="e">
        <f>#REF!</f>
        <v>#REF!</v>
      </c>
      <c r="K3598" s="53" t="e">
        <f>IF(OR(#REF!="管理者",#REF!="サービス管理責任者"),0,#REF!)</f>
        <v>#REF!</v>
      </c>
    </row>
    <row r="3599" spans="8:11">
      <c r="H3599" s="61"/>
      <c r="I3599" s="60" t="e">
        <f t="shared" si="152"/>
        <v>#REF!</v>
      </c>
      <c r="J3599" s="60" t="e">
        <f>#REF!</f>
        <v>#REF!</v>
      </c>
      <c r="K3599" s="53" t="e">
        <f>IF(OR(#REF!="管理者",#REF!="サービス管理責任者"),0,#REF!)</f>
        <v>#REF!</v>
      </c>
    </row>
    <row r="3600" spans="8:11">
      <c r="H3600" s="61"/>
      <c r="I3600" s="60" t="e">
        <f t="shared" si="152"/>
        <v>#REF!</v>
      </c>
      <c r="J3600" s="60" t="e">
        <f>#REF!</f>
        <v>#REF!</v>
      </c>
      <c r="K3600" s="53" t="e">
        <f>IF(OR(#REF!="管理者",#REF!="サービス管理責任者"),0,#REF!)</f>
        <v>#REF!</v>
      </c>
    </row>
    <row r="3601" spans="8:12">
      <c r="H3601" s="61"/>
      <c r="I3601" s="60" t="e">
        <f t="shared" si="152"/>
        <v>#REF!</v>
      </c>
      <c r="J3601" s="60" t="e">
        <f>#REF!</f>
        <v>#REF!</v>
      </c>
      <c r="K3601" s="53" t="e">
        <f>IF(OR(#REF!="管理者",#REF!="サービス管理責任者"),0,#REF!)</f>
        <v>#REF!</v>
      </c>
    </row>
    <row r="3602" spans="8:12">
      <c r="H3602" s="61"/>
      <c r="I3602" s="60" t="e">
        <f t="shared" si="152"/>
        <v>#REF!</v>
      </c>
      <c r="J3602" s="60" t="e">
        <f>#REF!</f>
        <v>#REF!</v>
      </c>
      <c r="K3602" s="53" t="e">
        <f>IF(OR(#REF!="管理者",#REF!="サービス管理責任者"),0,#REF!)</f>
        <v>#REF!</v>
      </c>
    </row>
    <row r="3603" spans="8:12">
      <c r="H3603" s="61"/>
      <c r="I3603" s="60" t="e">
        <f t="shared" ref="I3603" si="153">IF(J3603=0,I3602,I3602+1)</f>
        <v>#REF!</v>
      </c>
      <c r="J3603" s="60" t="e">
        <f>#REF!</f>
        <v>#REF!</v>
      </c>
      <c r="K3603" s="53" t="e">
        <f>IF(OR(#REF!="管理者",#REF!="サービス管理責任者"),0,#REF!)</f>
        <v>#REF!</v>
      </c>
    </row>
    <row r="3604" spans="8:12">
      <c r="H3604" s="56" t="s">
        <v>129</v>
      </c>
      <c r="I3604" s="56" t="e">
        <f t="shared" ref="I3604:I3652" si="154">IF(J3604=0,I3603,I3603+1)</f>
        <v>#REF!</v>
      </c>
      <c r="J3604" s="56" t="e">
        <f>#REF!</f>
        <v>#REF!</v>
      </c>
      <c r="K3604" s="53" t="e">
        <f>IF(OR(#REF!="管理者",#REF!="サービス管理責任者"),0,#REF!)</f>
        <v>#REF!</v>
      </c>
    </row>
    <row r="3605" spans="8:12">
      <c r="H3605" s="57"/>
      <c r="I3605" s="56" t="e">
        <f t="shared" si="154"/>
        <v>#REF!</v>
      </c>
      <c r="J3605" s="56" t="e">
        <f>#REF!</f>
        <v>#REF!</v>
      </c>
      <c r="K3605" s="53" t="e">
        <f>IF(OR(#REF!="管理者",#REF!="サービス管理責任者"),0,#REF!)</f>
        <v>#REF!</v>
      </c>
    </row>
    <row r="3606" spans="8:12">
      <c r="H3606" s="57"/>
      <c r="I3606" s="56" t="e">
        <f t="shared" si="154"/>
        <v>#REF!</v>
      </c>
      <c r="J3606" s="56" t="e">
        <f>#REF!</f>
        <v>#REF!</v>
      </c>
      <c r="K3606" s="53" t="e">
        <f>IF(OR(#REF!="管理者",#REF!="サービス管理責任者"),0,#REF!)</f>
        <v>#REF!</v>
      </c>
    </row>
    <row r="3607" spans="8:12">
      <c r="H3607" s="57"/>
      <c r="I3607" s="56" t="e">
        <f t="shared" si="154"/>
        <v>#REF!</v>
      </c>
      <c r="J3607" s="56" t="e">
        <f>#REF!</f>
        <v>#REF!</v>
      </c>
      <c r="K3607" s="53" t="e">
        <f>IF(OR(#REF!="管理者",#REF!="サービス管理責任者"),0,#REF!)</f>
        <v>#REF!</v>
      </c>
    </row>
    <row r="3608" spans="8:12">
      <c r="H3608" s="57"/>
      <c r="I3608" s="56" t="e">
        <f t="shared" si="154"/>
        <v>#REF!</v>
      </c>
      <c r="J3608" s="56" t="e">
        <f>#REF!</f>
        <v>#REF!</v>
      </c>
      <c r="K3608" s="53" t="e">
        <f>IF(OR(#REF!="管理者",#REF!="サービス管理責任者"),0,#REF!)</f>
        <v>#REF!</v>
      </c>
    </row>
    <row r="3609" spans="8:12">
      <c r="H3609" s="57"/>
      <c r="I3609" s="56" t="e">
        <f t="shared" si="154"/>
        <v>#REF!</v>
      </c>
      <c r="J3609" s="56" t="e">
        <f>#REF!</f>
        <v>#REF!</v>
      </c>
      <c r="K3609" s="53" t="e">
        <f>IF(OR(#REF!="管理者",#REF!="サービス管理責任者"),0,#REF!)</f>
        <v>#REF!</v>
      </c>
    </row>
    <row r="3610" spans="8:12">
      <c r="H3610" s="57"/>
      <c r="I3610" s="56" t="e">
        <f t="shared" si="154"/>
        <v>#REF!</v>
      </c>
      <c r="J3610" s="56" t="e">
        <f>#REF!</f>
        <v>#REF!</v>
      </c>
      <c r="K3610" s="53" t="e">
        <f>IF(OR(#REF!="管理者",#REF!="サービス管理責任者"),0,#REF!)</f>
        <v>#REF!</v>
      </c>
    </row>
    <row r="3611" spans="8:12">
      <c r="H3611" s="57"/>
      <c r="I3611" s="56" t="e">
        <f t="shared" si="154"/>
        <v>#REF!</v>
      </c>
      <c r="J3611" s="56" t="e">
        <f>#REF!</f>
        <v>#REF!</v>
      </c>
      <c r="K3611" s="53" t="e">
        <f>IF(OR(#REF!="管理者",#REF!="サービス管理責任者"),0,#REF!)</f>
        <v>#REF!</v>
      </c>
    </row>
    <row r="3612" spans="8:12">
      <c r="H3612" s="57"/>
      <c r="I3612" s="56" t="e">
        <f t="shared" si="154"/>
        <v>#REF!</v>
      </c>
      <c r="J3612" s="56" t="e">
        <f>#REF!</f>
        <v>#REF!</v>
      </c>
      <c r="K3612" s="53" t="e">
        <f>IF(OR(#REF!="管理者",#REF!="サービス管理責任者"),0,#REF!)</f>
        <v>#REF!</v>
      </c>
    </row>
    <row r="3613" spans="8:12">
      <c r="H3613" s="57"/>
      <c r="I3613" s="56" t="e">
        <f t="shared" si="154"/>
        <v>#REF!</v>
      </c>
      <c r="J3613" s="56" t="e">
        <f>#REF!</f>
        <v>#REF!</v>
      </c>
      <c r="K3613" s="53" t="e">
        <f>IF(OR(#REF!="管理者",#REF!="サービス管理責任者"),0,#REF!)</f>
        <v>#REF!</v>
      </c>
    </row>
    <row r="3614" spans="8:12">
      <c r="H3614" s="57"/>
      <c r="I3614" s="56" t="e">
        <f t="shared" si="154"/>
        <v>#REF!</v>
      </c>
      <c r="J3614" s="56" t="e">
        <f>#REF!</f>
        <v>#REF!</v>
      </c>
      <c r="K3614" s="53" t="e">
        <f>IF(OR(#REF!="管理者",#REF!="サービス管理責任者"),0,#REF!)</f>
        <v>#REF!</v>
      </c>
      <c r="L3614" s="51"/>
    </row>
    <row r="3615" spans="8:12">
      <c r="H3615" s="57"/>
      <c r="I3615" s="56" t="e">
        <f t="shared" si="154"/>
        <v>#REF!</v>
      </c>
      <c r="J3615" s="56" t="e">
        <f>#REF!</f>
        <v>#REF!</v>
      </c>
      <c r="K3615" s="53" t="e">
        <f>IF(OR(#REF!="管理者",#REF!="サービス管理責任者"),0,#REF!)</f>
        <v>#REF!</v>
      </c>
    </row>
    <row r="3616" spans="8:12">
      <c r="H3616" s="57"/>
      <c r="I3616" s="56" t="e">
        <f t="shared" si="154"/>
        <v>#REF!</v>
      </c>
      <c r="J3616" s="56" t="e">
        <f>#REF!</f>
        <v>#REF!</v>
      </c>
      <c r="K3616" s="53" t="e">
        <f>IF(OR(#REF!="管理者",#REF!="サービス管理責任者"),0,#REF!)</f>
        <v>#REF!</v>
      </c>
    </row>
    <row r="3617" spans="8:11">
      <c r="H3617" s="57"/>
      <c r="I3617" s="56" t="e">
        <f t="shared" si="154"/>
        <v>#REF!</v>
      </c>
      <c r="J3617" s="56" t="e">
        <f>#REF!</f>
        <v>#REF!</v>
      </c>
      <c r="K3617" s="53" t="e">
        <f>IF(OR(#REF!="管理者",#REF!="サービス管理責任者"),0,#REF!)</f>
        <v>#REF!</v>
      </c>
    </row>
    <row r="3618" spans="8:11">
      <c r="H3618" s="57"/>
      <c r="I3618" s="56" t="e">
        <f t="shared" si="154"/>
        <v>#REF!</v>
      </c>
      <c r="J3618" s="56" t="e">
        <f>#REF!</f>
        <v>#REF!</v>
      </c>
      <c r="K3618" s="53" t="e">
        <f>IF(OR(#REF!="管理者",#REF!="サービス管理責任者"),0,#REF!)</f>
        <v>#REF!</v>
      </c>
    </row>
    <row r="3619" spans="8:11">
      <c r="H3619" s="57"/>
      <c r="I3619" s="56" t="e">
        <f t="shared" si="154"/>
        <v>#REF!</v>
      </c>
      <c r="J3619" s="56" t="e">
        <f>#REF!</f>
        <v>#REF!</v>
      </c>
      <c r="K3619" s="53" t="e">
        <f>IF(OR(#REF!="管理者",#REF!="サービス管理責任者"),0,#REF!)</f>
        <v>#REF!</v>
      </c>
    </row>
    <row r="3620" spans="8:11">
      <c r="H3620" s="57"/>
      <c r="I3620" s="56" t="e">
        <f t="shared" si="154"/>
        <v>#REF!</v>
      </c>
      <c r="J3620" s="56" t="e">
        <f>#REF!</f>
        <v>#REF!</v>
      </c>
      <c r="K3620" s="53" t="e">
        <f>IF(OR(#REF!="管理者",#REF!="サービス管理責任者"),0,#REF!)</f>
        <v>#REF!</v>
      </c>
    </row>
    <row r="3621" spans="8:11">
      <c r="H3621" s="57"/>
      <c r="I3621" s="56" t="e">
        <f t="shared" si="154"/>
        <v>#REF!</v>
      </c>
      <c r="J3621" s="56" t="e">
        <f>#REF!</f>
        <v>#REF!</v>
      </c>
      <c r="K3621" s="53" t="e">
        <f>IF(OR(#REF!="管理者",#REF!="サービス管理責任者"),0,#REF!)</f>
        <v>#REF!</v>
      </c>
    </row>
    <row r="3622" spans="8:11">
      <c r="H3622" s="57"/>
      <c r="I3622" s="56" t="e">
        <f t="shared" si="154"/>
        <v>#REF!</v>
      </c>
      <c r="J3622" s="56" t="e">
        <f>#REF!</f>
        <v>#REF!</v>
      </c>
      <c r="K3622" s="53" t="e">
        <f>IF(OR(#REF!="管理者",#REF!="サービス管理責任者"),0,#REF!)</f>
        <v>#REF!</v>
      </c>
    </row>
    <row r="3623" spans="8:11">
      <c r="H3623" s="57"/>
      <c r="I3623" s="56" t="e">
        <f t="shared" si="154"/>
        <v>#REF!</v>
      </c>
      <c r="J3623" s="56" t="e">
        <f>#REF!</f>
        <v>#REF!</v>
      </c>
      <c r="K3623" s="53" t="e">
        <f>IF(OR(#REF!="管理者",#REF!="サービス管理責任者"),0,#REF!)</f>
        <v>#REF!</v>
      </c>
    </row>
    <row r="3624" spans="8:11">
      <c r="H3624" s="57"/>
      <c r="I3624" s="56" t="e">
        <f t="shared" si="154"/>
        <v>#REF!</v>
      </c>
      <c r="J3624" s="56" t="e">
        <f>#REF!</f>
        <v>#REF!</v>
      </c>
      <c r="K3624" s="53" t="e">
        <f>IF(OR(#REF!="管理者",#REF!="サービス管理責任者"),0,#REF!)</f>
        <v>#REF!</v>
      </c>
    </row>
    <row r="3625" spans="8:11">
      <c r="H3625" s="57"/>
      <c r="I3625" s="56" t="e">
        <f t="shared" si="154"/>
        <v>#REF!</v>
      </c>
      <c r="J3625" s="56" t="e">
        <f>#REF!</f>
        <v>#REF!</v>
      </c>
      <c r="K3625" s="53" t="e">
        <f>IF(OR(#REF!="管理者",#REF!="サービス管理責任者"),0,#REF!)</f>
        <v>#REF!</v>
      </c>
    </row>
    <row r="3626" spans="8:11">
      <c r="H3626" s="57"/>
      <c r="I3626" s="56" t="e">
        <f t="shared" si="154"/>
        <v>#REF!</v>
      </c>
      <c r="J3626" s="56" t="e">
        <f>#REF!</f>
        <v>#REF!</v>
      </c>
      <c r="K3626" s="53" t="e">
        <f>IF(OR(#REF!="管理者",#REF!="サービス管理責任者"),0,#REF!)</f>
        <v>#REF!</v>
      </c>
    </row>
    <row r="3627" spans="8:11">
      <c r="H3627" s="57"/>
      <c r="I3627" s="56" t="e">
        <f t="shared" si="154"/>
        <v>#REF!</v>
      </c>
      <c r="J3627" s="56" t="e">
        <f>#REF!</f>
        <v>#REF!</v>
      </c>
      <c r="K3627" s="53" t="e">
        <f>IF(OR(#REF!="管理者",#REF!="サービス管理責任者"),0,#REF!)</f>
        <v>#REF!</v>
      </c>
    </row>
    <row r="3628" spans="8:11">
      <c r="H3628" s="57"/>
      <c r="I3628" s="56" t="e">
        <f t="shared" si="154"/>
        <v>#REF!</v>
      </c>
      <c r="J3628" s="56" t="e">
        <f>#REF!</f>
        <v>#REF!</v>
      </c>
      <c r="K3628" s="53" t="e">
        <f>IF(OR(#REF!="管理者",#REF!="サービス管理責任者"),0,#REF!)</f>
        <v>#REF!</v>
      </c>
    </row>
    <row r="3629" spans="8:11">
      <c r="H3629" s="57"/>
      <c r="I3629" s="56" t="e">
        <f t="shared" si="154"/>
        <v>#REF!</v>
      </c>
      <c r="J3629" s="56" t="e">
        <f>#REF!</f>
        <v>#REF!</v>
      </c>
      <c r="K3629" s="53" t="e">
        <f>IF(OR(#REF!="管理者",#REF!="サービス管理責任者"),0,#REF!)</f>
        <v>#REF!</v>
      </c>
    </row>
    <row r="3630" spans="8:11">
      <c r="H3630" s="57"/>
      <c r="I3630" s="56" t="e">
        <f t="shared" si="154"/>
        <v>#REF!</v>
      </c>
      <c r="J3630" s="56" t="e">
        <f>#REF!</f>
        <v>#REF!</v>
      </c>
      <c r="K3630" s="53" t="e">
        <f>IF(OR(#REF!="管理者",#REF!="サービス管理責任者"),0,#REF!)</f>
        <v>#REF!</v>
      </c>
    </row>
    <row r="3631" spans="8:11">
      <c r="H3631" s="57"/>
      <c r="I3631" s="56" t="e">
        <f t="shared" si="154"/>
        <v>#REF!</v>
      </c>
      <c r="J3631" s="56" t="e">
        <f>#REF!</f>
        <v>#REF!</v>
      </c>
      <c r="K3631" s="53" t="e">
        <f>IF(OR(#REF!="管理者",#REF!="サービス管理責任者"),0,#REF!)</f>
        <v>#REF!</v>
      </c>
    </row>
    <row r="3632" spans="8:11">
      <c r="H3632" s="57"/>
      <c r="I3632" s="56" t="e">
        <f t="shared" si="154"/>
        <v>#REF!</v>
      </c>
      <c r="J3632" s="56" t="e">
        <f>#REF!</f>
        <v>#REF!</v>
      </c>
      <c r="K3632" s="53" t="e">
        <f>IF(OR(#REF!="管理者",#REF!="サービス管理責任者"),0,#REF!)</f>
        <v>#REF!</v>
      </c>
    </row>
    <row r="3633" spans="8:11">
      <c r="H3633" s="57"/>
      <c r="I3633" s="56" t="e">
        <f t="shared" si="154"/>
        <v>#REF!</v>
      </c>
      <c r="J3633" s="56" t="e">
        <f>#REF!</f>
        <v>#REF!</v>
      </c>
      <c r="K3633" s="53" t="e">
        <f>IF(OR(#REF!="管理者",#REF!="サービス管理責任者"),0,#REF!)</f>
        <v>#REF!</v>
      </c>
    </row>
    <row r="3634" spans="8:11">
      <c r="H3634" s="57"/>
      <c r="I3634" s="56" t="e">
        <f t="shared" si="154"/>
        <v>#REF!</v>
      </c>
      <c r="J3634" s="56" t="e">
        <f>#REF!</f>
        <v>#REF!</v>
      </c>
      <c r="K3634" s="53" t="e">
        <f>IF(OR(#REF!="管理者",#REF!="サービス管理責任者"),0,#REF!)</f>
        <v>#REF!</v>
      </c>
    </row>
    <row r="3635" spans="8:11">
      <c r="H3635" s="57"/>
      <c r="I3635" s="56" t="e">
        <f t="shared" si="154"/>
        <v>#REF!</v>
      </c>
      <c r="J3635" s="56" t="e">
        <f>#REF!</f>
        <v>#REF!</v>
      </c>
      <c r="K3635" s="53" t="e">
        <f>IF(OR(#REF!="管理者",#REF!="サービス管理責任者"),0,#REF!)</f>
        <v>#REF!</v>
      </c>
    </row>
    <row r="3636" spans="8:11">
      <c r="H3636" s="57"/>
      <c r="I3636" s="56" t="e">
        <f t="shared" si="154"/>
        <v>#REF!</v>
      </c>
      <c r="J3636" s="56" t="e">
        <f>#REF!</f>
        <v>#REF!</v>
      </c>
      <c r="K3636" s="53" t="e">
        <f>IF(OR(#REF!="管理者",#REF!="サービス管理責任者"),0,#REF!)</f>
        <v>#REF!</v>
      </c>
    </row>
    <row r="3637" spans="8:11">
      <c r="H3637" s="57"/>
      <c r="I3637" s="56" t="e">
        <f t="shared" si="154"/>
        <v>#REF!</v>
      </c>
      <c r="J3637" s="56" t="e">
        <f>#REF!</f>
        <v>#REF!</v>
      </c>
      <c r="K3637" s="53" t="e">
        <f>IF(OR(#REF!="管理者",#REF!="サービス管理責任者"),0,#REF!)</f>
        <v>#REF!</v>
      </c>
    </row>
    <row r="3638" spans="8:11">
      <c r="H3638" s="57"/>
      <c r="I3638" s="56" t="e">
        <f t="shared" si="154"/>
        <v>#REF!</v>
      </c>
      <c r="J3638" s="56" t="e">
        <f>#REF!</f>
        <v>#REF!</v>
      </c>
      <c r="K3638" s="53" t="e">
        <f>IF(OR(#REF!="管理者",#REF!="サービス管理責任者"),0,#REF!)</f>
        <v>#REF!</v>
      </c>
    </row>
    <row r="3639" spans="8:11">
      <c r="H3639" s="57"/>
      <c r="I3639" s="56" t="e">
        <f t="shared" si="154"/>
        <v>#REF!</v>
      </c>
      <c r="J3639" s="56" t="e">
        <f>#REF!</f>
        <v>#REF!</v>
      </c>
      <c r="K3639" s="53" t="e">
        <f>IF(OR(#REF!="管理者",#REF!="サービス管理責任者"),0,#REF!)</f>
        <v>#REF!</v>
      </c>
    </row>
    <row r="3640" spans="8:11">
      <c r="H3640" s="57"/>
      <c r="I3640" s="56" t="e">
        <f t="shared" si="154"/>
        <v>#REF!</v>
      </c>
      <c r="J3640" s="56" t="e">
        <f>#REF!</f>
        <v>#REF!</v>
      </c>
      <c r="K3640" s="53" t="e">
        <f>IF(OR(#REF!="管理者",#REF!="サービス管理責任者"),0,#REF!)</f>
        <v>#REF!</v>
      </c>
    </row>
    <row r="3641" spans="8:11">
      <c r="H3641" s="57"/>
      <c r="I3641" s="56" t="e">
        <f t="shared" si="154"/>
        <v>#REF!</v>
      </c>
      <c r="J3641" s="56" t="e">
        <f>#REF!</f>
        <v>#REF!</v>
      </c>
      <c r="K3641" s="53" t="e">
        <f>IF(OR(#REF!="管理者",#REF!="サービス管理責任者"),0,#REF!)</f>
        <v>#REF!</v>
      </c>
    </row>
    <row r="3642" spans="8:11">
      <c r="H3642" s="57"/>
      <c r="I3642" s="56" t="e">
        <f t="shared" si="154"/>
        <v>#REF!</v>
      </c>
      <c r="J3642" s="56" t="e">
        <f>#REF!</f>
        <v>#REF!</v>
      </c>
      <c r="K3642" s="53" t="e">
        <f>IF(OR(#REF!="管理者",#REF!="サービス管理責任者"),0,#REF!)</f>
        <v>#REF!</v>
      </c>
    </row>
    <row r="3643" spans="8:11">
      <c r="H3643" s="57"/>
      <c r="I3643" s="56" t="e">
        <f t="shared" si="154"/>
        <v>#REF!</v>
      </c>
      <c r="J3643" s="56" t="e">
        <f>#REF!</f>
        <v>#REF!</v>
      </c>
      <c r="K3643" s="53" t="e">
        <f>IF(OR(#REF!="管理者",#REF!="サービス管理責任者"),0,#REF!)</f>
        <v>#REF!</v>
      </c>
    </row>
    <row r="3644" spans="8:11">
      <c r="H3644" s="57"/>
      <c r="I3644" s="56" t="e">
        <f t="shared" si="154"/>
        <v>#REF!</v>
      </c>
      <c r="J3644" s="56" t="e">
        <f>#REF!</f>
        <v>#REF!</v>
      </c>
      <c r="K3644" s="53" t="e">
        <f>IF(OR(#REF!="管理者",#REF!="サービス管理責任者"),0,#REF!)</f>
        <v>#REF!</v>
      </c>
    </row>
    <row r="3645" spans="8:11">
      <c r="H3645" s="57"/>
      <c r="I3645" s="56" t="e">
        <f t="shared" si="154"/>
        <v>#REF!</v>
      </c>
      <c r="J3645" s="56" t="e">
        <f>#REF!</f>
        <v>#REF!</v>
      </c>
      <c r="K3645" s="53" t="e">
        <f>IF(OR(#REF!="管理者",#REF!="サービス管理責任者"),0,#REF!)</f>
        <v>#REF!</v>
      </c>
    </row>
    <row r="3646" spans="8:11">
      <c r="H3646" s="57"/>
      <c r="I3646" s="56" t="e">
        <f t="shared" si="154"/>
        <v>#REF!</v>
      </c>
      <c r="J3646" s="56" t="e">
        <f>#REF!</f>
        <v>#REF!</v>
      </c>
      <c r="K3646" s="53" t="e">
        <f>IF(OR(#REF!="管理者",#REF!="サービス管理責任者"),0,#REF!)</f>
        <v>#REF!</v>
      </c>
    </row>
    <row r="3647" spans="8:11">
      <c r="H3647" s="57"/>
      <c r="I3647" s="56" t="e">
        <f t="shared" si="154"/>
        <v>#REF!</v>
      </c>
      <c r="J3647" s="56" t="e">
        <f>#REF!</f>
        <v>#REF!</v>
      </c>
      <c r="K3647" s="53" t="e">
        <f>IF(OR(#REF!="管理者",#REF!="サービス管理責任者"),0,#REF!)</f>
        <v>#REF!</v>
      </c>
    </row>
    <row r="3648" spans="8:11">
      <c r="H3648" s="57"/>
      <c r="I3648" s="56" t="e">
        <f t="shared" si="154"/>
        <v>#REF!</v>
      </c>
      <c r="J3648" s="56" t="e">
        <f>#REF!</f>
        <v>#REF!</v>
      </c>
      <c r="K3648" s="53" t="e">
        <f>IF(OR(#REF!="管理者",#REF!="サービス管理責任者"),0,#REF!)</f>
        <v>#REF!</v>
      </c>
    </row>
    <row r="3649" spans="8:11">
      <c r="H3649" s="57"/>
      <c r="I3649" s="56" t="e">
        <f t="shared" si="154"/>
        <v>#REF!</v>
      </c>
      <c r="J3649" s="56" t="e">
        <f>#REF!</f>
        <v>#REF!</v>
      </c>
      <c r="K3649" s="53" t="e">
        <f>IF(OR(#REF!="管理者",#REF!="サービス管理責任者"),0,#REF!)</f>
        <v>#REF!</v>
      </c>
    </row>
    <row r="3650" spans="8:11">
      <c r="H3650" s="57"/>
      <c r="I3650" s="56" t="e">
        <f t="shared" si="154"/>
        <v>#REF!</v>
      </c>
      <c r="J3650" s="56" t="e">
        <f>#REF!</f>
        <v>#REF!</v>
      </c>
      <c r="K3650" s="53" t="e">
        <f>IF(OR(#REF!="管理者",#REF!="サービス管理責任者"),0,#REF!)</f>
        <v>#REF!</v>
      </c>
    </row>
    <row r="3651" spans="8:11">
      <c r="H3651" s="57"/>
      <c r="I3651" s="56" t="e">
        <f t="shared" si="154"/>
        <v>#REF!</v>
      </c>
      <c r="J3651" s="56" t="e">
        <f>#REF!</f>
        <v>#REF!</v>
      </c>
      <c r="K3651" s="53" t="e">
        <f>IF(OR(#REF!="管理者",#REF!="サービス管理責任者"),0,#REF!)</f>
        <v>#REF!</v>
      </c>
    </row>
    <row r="3652" spans="8:11">
      <c r="H3652" s="57"/>
      <c r="I3652" s="56" t="e">
        <f t="shared" si="154"/>
        <v>#REF!</v>
      </c>
      <c r="J3652" s="56" t="e">
        <f>#REF!</f>
        <v>#REF!</v>
      </c>
      <c r="K3652" s="53" t="e">
        <f>IF(OR(#REF!="管理者",#REF!="サービス管理責任者"),0,#REF!)</f>
        <v>#REF!</v>
      </c>
    </row>
    <row r="3653" spans="8:11">
      <c r="H3653" s="57"/>
      <c r="I3653" s="56" t="e">
        <f t="shared" ref="I3653:I3716" si="155">IF(J3653=0,I3652,I3652+1)</f>
        <v>#REF!</v>
      </c>
      <c r="J3653" s="56" t="e">
        <f>#REF!</f>
        <v>#REF!</v>
      </c>
      <c r="K3653" s="53" t="e">
        <f>IF(OR(#REF!="管理者",#REF!="サービス管理責任者"),0,#REF!)</f>
        <v>#REF!</v>
      </c>
    </row>
    <row r="3654" spans="8:11">
      <c r="H3654" s="57"/>
      <c r="I3654" s="56" t="e">
        <f t="shared" si="155"/>
        <v>#REF!</v>
      </c>
      <c r="J3654" s="56" t="e">
        <f>#REF!</f>
        <v>#REF!</v>
      </c>
      <c r="K3654" s="53" t="e">
        <f>IF(OR(#REF!="管理者",#REF!="サービス管理責任者"),0,#REF!)</f>
        <v>#REF!</v>
      </c>
    </row>
    <row r="3655" spans="8:11">
      <c r="H3655" s="57"/>
      <c r="I3655" s="56" t="e">
        <f t="shared" si="155"/>
        <v>#REF!</v>
      </c>
      <c r="J3655" s="56" t="e">
        <f>#REF!</f>
        <v>#REF!</v>
      </c>
      <c r="K3655" s="53" t="e">
        <f>IF(OR(#REF!="管理者",#REF!="サービス管理責任者"),0,#REF!)</f>
        <v>#REF!</v>
      </c>
    </row>
    <row r="3656" spans="8:11">
      <c r="H3656" s="57"/>
      <c r="I3656" s="56" t="e">
        <f t="shared" si="155"/>
        <v>#REF!</v>
      </c>
      <c r="J3656" s="56" t="e">
        <f>#REF!</f>
        <v>#REF!</v>
      </c>
      <c r="K3656" s="53" t="e">
        <f>IF(OR(#REF!="管理者",#REF!="サービス管理責任者"),0,#REF!)</f>
        <v>#REF!</v>
      </c>
    </row>
    <row r="3657" spans="8:11">
      <c r="H3657" s="57"/>
      <c r="I3657" s="56" t="e">
        <f t="shared" si="155"/>
        <v>#REF!</v>
      </c>
      <c r="J3657" s="56" t="e">
        <f>#REF!</f>
        <v>#REF!</v>
      </c>
      <c r="K3657" s="53" t="e">
        <f>IF(OR(#REF!="管理者",#REF!="サービス管理責任者"),0,#REF!)</f>
        <v>#REF!</v>
      </c>
    </row>
    <row r="3658" spans="8:11">
      <c r="H3658" s="57"/>
      <c r="I3658" s="56" t="e">
        <f t="shared" si="155"/>
        <v>#REF!</v>
      </c>
      <c r="J3658" s="56" t="e">
        <f>#REF!</f>
        <v>#REF!</v>
      </c>
      <c r="K3658" s="53" t="e">
        <f>IF(OR(#REF!="管理者",#REF!="サービス管理責任者"),0,#REF!)</f>
        <v>#REF!</v>
      </c>
    </row>
    <row r="3659" spans="8:11">
      <c r="H3659" s="57"/>
      <c r="I3659" s="56" t="e">
        <f t="shared" si="155"/>
        <v>#REF!</v>
      </c>
      <c r="J3659" s="56" t="e">
        <f>#REF!</f>
        <v>#REF!</v>
      </c>
      <c r="K3659" s="53" t="e">
        <f>IF(OR(#REF!="管理者",#REF!="サービス管理責任者"),0,#REF!)</f>
        <v>#REF!</v>
      </c>
    </row>
    <row r="3660" spans="8:11">
      <c r="H3660" s="57"/>
      <c r="I3660" s="56" t="e">
        <f t="shared" si="155"/>
        <v>#REF!</v>
      </c>
      <c r="J3660" s="56" t="e">
        <f>#REF!</f>
        <v>#REF!</v>
      </c>
      <c r="K3660" s="53" t="e">
        <f>IF(OR(#REF!="管理者",#REF!="サービス管理責任者"),0,#REF!)</f>
        <v>#REF!</v>
      </c>
    </row>
    <row r="3661" spans="8:11">
      <c r="H3661" s="57"/>
      <c r="I3661" s="56" t="e">
        <f t="shared" si="155"/>
        <v>#REF!</v>
      </c>
      <c r="J3661" s="56" t="e">
        <f>#REF!</f>
        <v>#REF!</v>
      </c>
      <c r="K3661" s="53" t="e">
        <f>IF(OR(#REF!="管理者",#REF!="サービス管理責任者"),0,#REF!)</f>
        <v>#REF!</v>
      </c>
    </row>
    <row r="3662" spans="8:11">
      <c r="H3662" s="57"/>
      <c r="I3662" s="56" t="e">
        <f t="shared" si="155"/>
        <v>#REF!</v>
      </c>
      <c r="J3662" s="56" t="e">
        <f>#REF!</f>
        <v>#REF!</v>
      </c>
      <c r="K3662" s="53" t="e">
        <f>IF(OR(#REF!="管理者",#REF!="サービス管理責任者"),0,#REF!)</f>
        <v>#REF!</v>
      </c>
    </row>
    <row r="3663" spans="8:11">
      <c r="H3663" s="57"/>
      <c r="I3663" s="56" t="e">
        <f t="shared" si="155"/>
        <v>#REF!</v>
      </c>
      <c r="J3663" s="56" t="e">
        <f>#REF!</f>
        <v>#REF!</v>
      </c>
      <c r="K3663" s="53" t="e">
        <f>IF(OR(#REF!="管理者",#REF!="サービス管理責任者"),0,#REF!)</f>
        <v>#REF!</v>
      </c>
    </row>
    <row r="3664" spans="8:11">
      <c r="H3664" s="57"/>
      <c r="I3664" s="56" t="e">
        <f t="shared" si="155"/>
        <v>#REF!</v>
      </c>
      <c r="J3664" s="56" t="e">
        <f>#REF!</f>
        <v>#REF!</v>
      </c>
      <c r="K3664" s="53" t="e">
        <f>IF(OR(#REF!="管理者",#REF!="サービス管理責任者"),0,#REF!)</f>
        <v>#REF!</v>
      </c>
    </row>
    <row r="3665" spans="8:11">
      <c r="H3665" s="57"/>
      <c r="I3665" s="56" t="e">
        <f t="shared" si="155"/>
        <v>#REF!</v>
      </c>
      <c r="J3665" s="56" t="e">
        <f>#REF!</f>
        <v>#REF!</v>
      </c>
      <c r="K3665" s="53" t="e">
        <f>IF(OR(#REF!="管理者",#REF!="サービス管理責任者"),0,#REF!)</f>
        <v>#REF!</v>
      </c>
    </row>
    <row r="3666" spans="8:11">
      <c r="H3666" s="57"/>
      <c r="I3666" s="56" t="e">
        <f t="shared" si="155"/>
        <v>#REF!</v>
      </c>
      <c r="J3666" s="56" t="e">
        <f>#REF!</f>
        <v>#REF!</v>
      </c>
      <c r="K3666" s="53" t="e">
        <f>IF(OR(#REF!="管理者",#REF!="サービス管理責任者"),0,#REF!)</f>
        <v>#REF!</v>
      </c>
    </row>
    <row r="3667" spans="8:11">
      <c r="H3667" s="57"/>
      <c r="I3667" s="56" t="e">
        <f t="shared" si="155"/>
        <v>#REF!</v>
      </c>
      <c r="J3667" s="56" t="e">
        <f>#REF!</f>
        <v>#REF!</v>
      </c>
      <c r="K3667" s="53" t="e">
        <f>IF(OR(#REF!="管理者",#REF!="サービス管理責任者"),0,#REF!)</f>
        <v>#REF!</v>
      </c>
    </row>
    <row r="3668" spans="8:11">
      <c r="H3668" s="57"/>
      <c r="I3668" s="56" t="e">
        <f t="shared" si="155"/>
        <v>#REF!</v>
      </c>
      <c r="J3668" s="56" t="e">
        <f>#REF!</f>
        <v>#REF!</v>
      </c>
      <c r="K3668" s="53" t="e">
        <f>IF(OR(#REF!="管理者",#REF!="サービス管理責任者"),0,#REF!)</f>
        <v>#REF!</v>
      </c>
    </row>
    <row r="3669" spans="8:11">
      <c r="H3669" s="57"/>
      <c r="I3669" s="56" t="e">
        <f t="shared" si="155"/>
        <v>#REF!</v>
      </c>
      <c r="J3669" s="56" t="e">
        <f>#REF!</f>
        <v>#REF!</v>
      </c>
      <c r="K3669" s="53" t="e">
        <f>IF(OR(#REF!="管理者",#REF!="サービス管理責任者"),0,#REF!)</f>
        <v>#REF!</v>
      </c>
    </row>
    <row r="3670" spans="8:11">
      <c r="H3670" s="57"/>
      <c r="I3670" s="56" t="e">
        <f t="shared" si="155"/>
        <v>#REF!</v>
      </c>
      <c r="J3670" s="56" t="e">
        <f>#REF!</f>
        <v>#REF!</v>
      </c>
      <c r="K3670" s="53" t="e">
        <f>IF(OR(#REF!="管理者",#REF!="サービス管理責任者"),0,#REF!)</f>
        <v>#REF!</v>
      </c>
    </row>
    <row r="3671" spans="8:11">
      <c r="H3671" s="57"/>
      <c r="I3671" s="56" t="e">
        <f t="shared" si="155"/>
        <v>#REF!</v>
      </c>
      <c r="J3671" s="56" t="e">
        <f>#REF!</f>
        <v>#REF!</v>
      </c>
      <c r="K3671" s="53" t="e">
        <f>IF(OR(#REF!="管理者",#REF!="サービス管理責任者"),0,#REF!)</f>
        <v>#REF!</v>
      </c>
    </row>
    <row r="3672" spans="8:11">
      <c r="H3672" s="57"/>
      <c r="I3672" s="56" t="e">
        <f t="shared" si="155"/>
        <v>#REF!</v>
      </c>
      <c r="J3672" s="56" t="e">
        <f>#REF!</f>
        <v>#REF!</v>
      </c>
      <c r="K3672" s="53" t="e">
        <f>IF(OR(#REF!="管理者",#REF!="サービス管理責任者"),0,#REF!)</f>
        <v>#REF!</v>
      </c>
    </row>
    <row r="3673" spans="8:11">
      <c r="H3673" s="57"/>
      <c r="I3673" s="56" t="e">
        <f t="shared" si="155"/>
        <v>#REF!</v>
      </c>
      <c r="J3673" s="56" t="e">
        <f>#REF!</f>
        <v>#REF!</v>
      </c>
      <c r="K3673" s="53" t="e">
        <f>IF(OR(#REF!="管理者",#REF!="サービス管理責任者"),0,#REF!)</f>
        <v>#REF!</v>
      </c>
    </row>
    <row r="3674" spans="8:11">
      <c r="H3674" s="57"/>
      <c r="I3674" s="56" t="e">
        <f t="shared" si="155"/>
        <v>#REF!</v>
      </c>
      <c r="J3674" s="56" t="e">
        <f>#REF!</f>
        <v>#REF!</v>
      </c>
      <c r="K3674" s="53" t="e">
        <f>IF(OR(#REF!="管理者",#REF!="サービス管理責任者"),0,#REF!)</f>
        <v>#REF!</v>
      </c>
    </row>
    <row r="3675" spans="8:11">
      <c r="H3675" s="57"/>
      <c r="I3675" s="56" t="e">
        <f t="shared" si="155"/>
        <v>#REF!</v>
      </c>
      <c r="J3675" s="56" t="e">
        <f>#REF!</f>
        <v>#REF!</v>
      </c>
      <c r="K3675" s="53" t="e">
        <f>IF(OR(#REF!="管理者",#REF!="サービス管理責任者"),0,#REF!)</f>
        <v>#REF!</v>
      </c>
    </row>
    <row r="3676" spans="8:11">
      <c r="H3676" s="57"/>
      <c r="I3676" s="56" t="e">
        <f t="shared" si="155"/>
        <v>#REF!</v>
      </c>
      <c r="J3676" s="56" t="e">
        <f>#REF!</f>
        <v>#REF!</v>
      </c>
      <c r="K3676" s="53" t="e">
        <f>IF(OR(#REF!="管理者",#REF!="サービス管理責任者"),0,#REF!)</f>
        <v>#REF!</v>
      </c>
    </row>
    <row r="3677" spans="8:11">
      <c r="H3677" s="57"/>
      <c r="I3677" s="56" t="e">
        <f t="shared" si="155"/>
        <v>#REF!</v>
      </c>
      <c r="J3677" s="56" t="e">
        <f>#REF!</f>
        <v>#REF!</v>
      </c>
      <c r="K3677" s="53" t="e">
        <f>IF(OR(#REF!="管理者",#REF!="サービス管理責任者"),0,#REF!)</f>
        <v>#REF!</v>
      </c>
    </row>
    <row r="3678" spans="8:11">
      <c r="H3678" s="57"/>
      <c r="I3678" s="56" t="e">
        <f t="shared" si="155"/>
        <v>#REF!</v>
      </c>
      <c r="J3678" s="56" t="e">
        <f>#REF!</f>
        <v>#REF!</v>
      </c>
      <c r="K3678" s="53" t="e">
        <f>IF(OR(#REF!="管理者",#REF!="サービス管理責任者"),0,#REF!)</f>
        <v>#REF!</v>
      </c>
    </row>
    <row r="3679" spans="8:11">
      <c r="H3679" s="57"/>
      <c r="I3679" s="56" t="e">
        <f t="shared" si="155"/>
        <v>#REF!</v>
      </c>
      <c r="J3679" s="56" t="e">
        <f>#REF!</f>
        <v>#REF!</v>
      </c>
      <c r="K3679" s="53" t="e">
        <f>IF(OR(#REF!="管理者",#REF!="サービス管理責任者"),0,#REF!)</f>
        <v>#REF!</v>
      </c>
    </row>
    <row r="3680" spans="8:11">
      <c r="H3680" s="57"/>
      <c r="I3680" s="56" t="e">
        <f t="shared" si="155"/>
        <v>#REF!</v>
      </c>
      <c r="J3680" s="56" t="e">
        <f>#REF!</f>
        <v>#REF!</v>
      </c>
      <c r="K3680" s="53" t="e">
        <f>IF(OR(#REF!="管理者",#REF!="サービス管理責任者"),0,#REF!)</f>
        <v>#REF!</v>
      </c>
    </row>
    <row r="3681" spans="8:11">
      <c r="H3681" s="57"/>
      <c r="I3681" s="56" t="e">
        <f t="shared" si="155"/>
        <v>#REF!</v>
      </c>
      <c r="J3681" s="56" t="e">
        <f>#REF!</f>
        <v>#REF!</v>
      </c>
      <c r="K3681" s="53" t="e">
        <f>IF(OR(#REF!="管理者",#REF!="サービス管理責任者"),0,#REF!)</f>
        <v>#REF!</v>
      </c>
    </row>
    <row r="3682" spans="8:11">
      <c r="H3682" s="57"/>
      <c r="I3682" s="56" t="e">
        <f t="shared" si="155"/>
        <v>#REF!</v>
      </c>
      <c r="J3682" s="56" t="e">
        <f>#REF!</f>
        <v>#REF!</v>
      </c>
      <c r="K3682" s="53" t="e">
        <f>IF(OR(#REF!="管理者",#REF!="サービス管理責任者"),0,#REF!)</f>
        <v>#REF!</v>
      </c>
    </row>
    <row r="3683" spans="8:11">
      <c r="H3683" s="57"/>
      <c r="I3683" s="56" t="e">
        <f t="shared" si="155"/>
        <v>#REF!</v>
      </c>
      <c r="J3683" s="56" t="e">
        <f>#REF!</f>
        <v>#REF!</v>
      </c>
      <c r="K3683" s="53" t="e">
        <f>IF(OR(#REF!="管理者",#REF!="サービス管理責任者"),0,#REF!)</f>
        <v>#REF!</v>
      </c>
    </row>
    <row r="3684" spans="8:11">
      <c r="H3684" s="57"/>
      <c r="I3684" s="56" t="e">
        <f t="shared" si="155"/>
        <v>#REF!</v>
      </c>
      <c r="J3684" s="56" t="e">
        <f>#REF!</f>
        <v>#REF!</v>
      </c>
      <c r="K3684" s="53" t="e">
        <f>IF(OR(#REF!="管理者",#REF!="サービス管理責任者"),0,#REF!)</f>
        <v>#REF!</v>
      </c>
    </row>
    <row r="3685" spans="8:11">
      <c r="H3685" s="57"/>
      <c r="I3685" s="56" t="e">
        <f t="shared" si="155"/>
        <v>#REF!</v>
      </c>
      <c r="J3685" s="56" t="e">
        <f>#REF!</f>
        <v>#REF!</v>
      </c>
      <c r="K3685" s="53" t="e">
        <f>IF(OR(#REF!="管理者",#REF!="サービス管理責任者"),0,#REF!)</f>
        <v>#REF!</v>
      </c>
    </row>
    <row r="3686" spans="8:11">
      <c r="H3686" s="57"/>
      <c r="I3686" s="56" t="e">
        <f t="shared" si="155"/>
        <v>#REF!</v>
      </c>
      <c r="J3686" s="56" t="e">
        <f>#REF!</f>
        <v>#REF!</v>
      </c>
      <c r="K3686" s="53" t="e">
        <f>IF(OR(#REF!="管理者",#REF!="サービス管理責任者"),0,#REF!)</f>
        <v>#REF!</v>
      </c>
    </row>
    <row r="3687" spans="8:11">
      <c r="H3687" s="57"/>
      <c r="I3687" s="56" t="e">
        <f t="shared" si="155"/>
        <v>#REF!</v>
      </c>
      <c r="J3687" s="56" t="e">
        <f>#REF!</f>
        <v>#REF!</v>
      </c>
      <c r="K3687" s="53" t="e">
        <f>IF(OR(#REF!="管理者",#REF!="サービス管理責任者"),0,#REF!)</f>
        <v>#REF!</v>
      </c>
    </row>
    <row r="3688" spans="8:11">
      <c r="H3688" s="57"/>
      <c r="I3688" s="56" t="e">
        <f t="shared" si="155"/>
        <v>#REF!</v>
      </c>
      <c r="J3688" s="56" t="e">
        <f>#REF!</f>
        <v>#REF!</v>
      </c>
      <c r="K3688" s="53" t="e">
        <f>IF(OR(#REF!="管理者",#REF!="サービス管理責任者"),0,#REF!)</f>
        <v>#REF!</v>
      </c>
    </row>
    <row r="3689" spans="8:11">
      <c r="H3689" s="57"/>
      <c r="I3689" s="56" t="e">
        <f t="shared" si="155"/>
        <v>#REF!</v>
      </c>
      <c r="J3689" s="56" t="e">
        <f>#REF!</f>
        <v>#REF!</v>
      </c>
      <c r="K3689" s="53" t="e">
        <f>IF(OR(#REF!="管理者",#REF!="サービス管理責任者"),0,#REF!)</f>
        <v>#REF!</v>
      </c>
    </row>
    <row r="3690" spans="8:11">
      <c r="H3690" s="57"/>
      <c r="I3690" s="56" t="e">
        <f t="shared" si="155"/>
        <v>#REF!</v>
      </c>
      <c r="J3690" s="56" t="e">
        <f>#REF!</f>
        <v>#REF!</v>
      </c>
      <c r="K3690" s="53" t="e">
        <f>IF(OR(#REF!="管理者",#REF!="サービス管理責任者"),0,#REF!)</f>
        <v>#REF!</v>
      </c>
    </row>
    <row r="3691" spans="8:11">
      <c r="H3691" s="57"/>
      <c r="I3691" s="56" t="e">
        <f t="shared" si="155"/>
        <v>#REF!</v>
      </c>
      <c r="J3691" s="56" t="e">
        <f>#REF!</f>
        <v>#REF!</v>
      </c>
      <c r="K3691" s="53" t="e">
        <f>IF(OR(#REF!="管理者",#REF!="サービス管理責任者"),0,#REF!)</f>
        <v>#REF!</v>
      </c>
    </row>
    <row r="3692" spans="8:11">
      <c r="H3692" s="57"/>
      <c r="I3692" s="56" t="e">
        <f t="shared" si="155"/>
        <v>#REF!</v>
      </c>
      <c r="J3692" s="56" t="e">
        <f>#REF!</f>
        <v>#REF!</v>
      </c>
      <c r="K3692" s="53" t="e">
        <f>IF(OR(#REF!="管理者",#REF!="サービス管理責任者"),0,#REF!)</f>
        <v>#REF!</v>
      </c>
    </row>
    <row r="3693" spans="8:11">
      <c r="H3693" s="57"/>
      <c r="I3693" s="56" t="e">
        <f t="shared" si="155"/>
        <v>#REF!</v>
      </c>
      <c r="J3693" s="56" t="e">
        <f>#REF!</f>
        <v>#REF!</v>
      </c>
      <c r="K3693" s="53" t="e">
        <f>IF(OR(#REF!="管理者",#REF!="サービス管理責任者"),0,#REF!)</f>
        <v>#REF!</v>
      </c>
    </row>
    <row r="3694" spans="8:11">
      <c r="H3694" s="57"/>
      <c r="I3694" s="56" t="e">
        <f t="shared" si="155"/>
        <v>#REF!</v>
      </c>
      <c r="J3694" s="56" t="e">
        <f>#REF!</f>
        <v>#REF!</v>
      </c>
      <c r="K3694" s="53" t="e">
        <f>IF(OR(#REF!="管理者",#REF!="サービス管理責任者"),0,#REF!)</f>
        <v>#REF!</v>
      </c>
    </row>
    <row r="3695" spans="8:11">
      <c r="H3695" s="57"/>
      <c r="I3695" s="56" t="e">
        <f t="shared" si="155"/>
        <v>#REF!</v>
      </c>
      <c r="J3695" s="56" t="e">
        <f>#REF!</f>
        <v>#REF!</v>
      </c>
      <c r="K3695" s="53" t="e">
        <f>IF(OR(#REF!="管理者",#REF!="サービス管理責任者"),0,#REF!)</f>
        <v>#REF!</v>
      </c>
    </row>
    <row r="3696" spans="8:11">
      <c r="H3696" s="57"/>
      <c r="I3696" s="56" t="e">
        <f t="shared" si="155"/>
        <v>#REF!</v>
      </c>
      <c r="J3696" s="56" t="e">
        <f>#REF!</f>
        <v>#REF!</v>
      </c>
      <c r="K3696" s="53" t="e">
        <f>IF(OR(#REF!="管理者",#REF!="サービス管理責任者"),0,#REF!)</f>
        <v>#REF!</v>
      </c>
    </row>
    <row r="3697" spans="8:11">
      <c r="H3697" s="57"/>
      <c r="I3697" s="56" t="e">
        <f t="shared" si="155"/>
        <v>#REF!</v>
      </c>
      <c r="J3697" s="56" t="e">
        <f>#REF!</f>
        <v>#REF!</v>
      </c>
      <c r="K3697" s="53" t="e">
        <f>IF(OR(#REF!="管理者",#REF!="サービス管理責任者"),0,#REF!)</f>
        <v>#REF!</v>
      </c>
    </row>
    <row r="3698" spans="8:11">
      <c r="H3698" s="57"/>
      <c r="I3698" s="56" t="e">
        <f t="shared" si="155"/>
        <v>#REF!</v>
      </c>
      <c r="J3698" s="56" t="e">
        <f>#REF!</f>
        <v>#REF!</v>
      </c>
      <c r="K3698" s="53" t="e">
        <f>IF(OR(#REF!="管理者",#REF!="サービス管理責任者"),0,#REF!)</f>
        <v>#REF!</v>
      </c>
    </row>
    <row r="3699" spans="8:11">
      <c r="H3699" s="57"/>
      <c r="I3699" s="56" t="e">
        <f t="shared" si="155"/>
        <v>#REF!</v>
      </c>
      <c r="J3699" s="56" t="e">
        <f>#REF!</f>
        <v>#REF!</v>
      </c>
      <c r="K3699" s="53" t="e">
        <f>IF(OR(#REF!="管理者",#REF!="サービス管理責任者"),0,#REF!)</f>
        <v>#REF!</v>
      </c>
    </row>
    <row r="3700" spans="8:11">
      <c r="H3700" s="57"/>
      <c r="I3700" s="56" t="e">
        <f t="shared" si="155"/>
        <v>#REF!</v>
      </c>
      <c r="J3700" s="56" t="e">
        <f>#REF!</f>
        <v>#REF!</v>
      </c>
      <c r="K3700" s="53" t="e">
        <f>IF(OR(#REF!="管理者",#REF!="サービス管理責任者"),0,#REF!)</f>
        <v>#REF!</v>
      </c>
    </row>
    <row r="3701" spans="8:11">
      <c r="H3701" s="57"/>
      <c r="I3701" s="56" t="e">
        <f t="shared" si="155"/>
        <v>#REF!</v>
      </c>
      <c r="J3701" s="56" t="e">
        <f>#REF!</f>
        <v>#REF!</v>
      </c>
      <c r="K3701" s="53" t="e">
        <f>IF(OR(#REF!="管理者",#REF!="サービス管理責任者"),0,#REF!)</f>
        <v>#REF!</v>
      </c>
    </row>
    <row r="3702" spans="8:11">
      <c r="H3702" s="57"/>
      <c r="I3702" s="56" t="e">
        <f t="shared" si="155"/>
        <v>#REF!</v>
      </c>
      <c r="J3702" s="56" t="e">
        <f>#REF!</f>
        <v>#REF!</v>
      </c>
      <c r="K3702" s="53" t="e">
        <f>IF(OR(#REF!="管理者",#REF!="サービス管理責任者"),0,#REF!)</f>
        <v>#REF!</v>
      </c>
    </row>
    <row r="3703" spans="8:11">
      <c r="H3703" s="57"/>
      <c r="I3703" s="56" t="e">
        <f t="shared" si="155"/>
        <v>#REF!</v>
      </c>
      <c r="J3703" s="56" t="e">
        <f>#REF!</f>
        <v>#REF!</v>
      </c>
      <c r="K3703" s="53" t="e">
        <f>IF(OR(#REF!="管理者",#REF!="サービス管理責任者"),0,#REF!)</f>
        <v>#REF!</v>
      </c>
    </row>
    <row r="3704" spans="8:11">
      <c r="H3704" s="57"/>
      <c r="I3704" s="56" t="e">
        <f t="shared" si="155"/>
        <v>#REF!</v>
      </c>
      <c r="J3704" s="56" t="e">
        <f>#REF!</f>
        <v>#REF!</v>
      </c>
      <c r="K3704" s="53" t="e">
        <f>IF(OR(#REF!="管理者",#REF!="サービス管理責任者"),0,#REF!)</f>
        <v>#REF!</v>
      </c>
    </row>
    <row r="3705" spans="8:11">
      <c r="H3705" s="57"/>
      <c r="I3705" s="56" t="e">
        <f t="shared" si="155"/>
        <v>#REF!</v>
      </c>
      <c r="J3705" s="56" t="e">
        <f>#REF!</f>
        <v>#REF!</v>
      </c>
      <c r="K3705" s="53" t="e">
        <f>IF(OR(#REF!="管理者",#REF!="サービス管理責任者"),0,#REF!)</f>
        <v>#REF!</v>
      </c>
    </row>
    <row r="3706" spans="8:11">
      <c r="H3706" s="57"/>
      <c r="I3706" s="56" t="e">
        <f t="shared" si="155"/>
        <v>#REF!</v>
      </c>
      <c r="J3706" s="56" t="e">
        <f>#REF!</f>
        <v>#REF!</v>
      </c>
      <c r="K3706" s="53" t="e">
        <f>IF(OR(#REF!="管理者",#REF!="サービス管理責任者"),0,#REF!)</f>
        <v>#REF!</v>
      </c>
    </row>
    <row r="3707" spans="8:11">
      <c r="H3707" s="57"/>
      <c r="I3707" s="56" t="e">
        <f t="shared" si="155"/>
        <v>#REF!</v>
      </c>
      <c r="J3707" s="56" t="e">
        <f>#REF!</f>
        <v>#REF!</v>
      </c>
      <c r="K3707" s="53" t="e">
        <f>IF(OR(#REF!="管理者",#REF!="サービス管理責任者"),0,#REF!)</f>
        <v>#REF!</v>
      </c>
    </row>
    <row r="3708" spans="8:11">
      <c r="H3708" s="57"/>
      <c r="I3708" s="56" t="e">
        <f t="shared" si="155"/>
        <v>#REF!</v>
      </c>
      <c r="J3708" s="56" t="e">
        <f>#REF!</f>
        <v>#REF!</v>
      </c>
      <c r="K3708" s="53" t="e">
        <f>IF(OR(#REF!="管理者",#REF!="サービス管理責任者"),0,#REF!)</f>
        <v>#REF!</v>
      </c>
    </row>
    <row r="3709" spans="8:11">
      <c r="H3709" s="57"/>
      <c r="I3709" s="56" t="e">
        <f t="shared" si="155"/>
        <v>#REF!</v>
      </c>
      <c r="J3709" s="56" t="e">
        <f>#REF!</f>
        <v>#REF!</v>
      </c>
      <c r="K3709" s="53" t="e">
        <f>IF(OR(#REF!="管理者",#REF!="サービス管理責任者"),0,#REF!)</f>
        <v>#REF!</v>
      </c>
    </row>
    <row r="3710" spans="8:11">
      <c r="H3710" s="57"/>
      <c r="I3710" s="56" t="e">
        <f t="shared" si="155"/>
        <v>#REF!</v>
      </c>
      <c r="J3710" s="56" t="e">
        <f>#REF!</f>
        <v>#REF!</v>
      </c>
      <c r="K3710" s="53" t="e">
        <f>IF(OR(#REF!="管理者",#REF!="サービス管理責任者"),0,#REF!)</f>
        <v>#REF!</v>
      </c>
    </row>
    <row r="3711" spans="8:11">
      <c r="H3711" s="57"/>
      <c r="I3711" s="56" t="e">
        <f t="shared" si="155"/>
        <v>#REF!</v>
      </c>
      <c r="J3711" s="56" t="e">
        <f>#REF!</f>
        <v>#REF!</v>
      </c>
      <c r="K3711" s="53" t="e">
        <f>IF(OR(#REF!="管理者",#REF!="サービス管理責任者"),0,#REF!)</f>
        <v>#REF!</v>
      </c>
    </row>
    <row r="3712" spans="8:11">
      <c r="H3712" s="57"/>
      <c r="I3712" s="56" t="e">
        <f t="shared" si="155"/>
        <v>#REF!</v>
      </c>
      <c r="J3712" s="56" t="e">
        <f>#REF!</f>
        <v>#REF!</v>
      </c>
      <c r="K3712" s="53" t="e">
        <f>IF(OR(#REF!="管理者",#REF!="サービス管理責任者"),0,#REF!)</f>
        <v>#REF!</v>
      </c>
    </row>
    <row r="3713" spans="8:11">
      <c r="H3713" s="57"/>
      <c r="I3713" s="56" t="e">
        <f t="shared" si="155"/>
        <v>#REF!</v>
      </c>
      <c r="J3713" s="56" t="e">
        <f>#REF!</f>
        <v>#REF!</v>
      </c>
      <c r="K3713" s="53" t="e">
        <f>IF(OR(#REF!="管理者",#REF!="サービス管理責任者"),0,#REF!)</f>
        <v>#REF!</v>
      </c>
    </row>
    <row r="3714" spans="8:11">
      <c r="H3714" s="57"/>
      <c r="I3714" s="56" t="e">
        <f t="shared" si="155"/>
        <v>#REF!</v>
      </c>
      <c r="J3714" s="56" t="e">
        <f>#REF!</f>
        <v>#REF!</v>
      </c>
      <c r="K3714" s="53" t="e">
        <f>IF(OR(#REF!="管理者",#REF!="サービス管理責任者"),0,#REF!)</f>
        <v>#REF!</v>
      </c>
    </row>
    <row r="3715" spans="8:11">
      <c r="H3715" s="57"/>
      <c r="I3715" s="56" t="e">
        <f t="shared" si="155"/>
        <v>#REF!</v>
      </c>
      <c r="J3715" s="56" t="e">
        <f>#REF!</f>
        <v>#REF!</v>
      </c>
      <c r="K3715" s="53" t="e">
        <f>IF(OR(#REF!="管理者",#REF!="サービス管理責任者"),0,#REF!)</f>
        <v>#REF!</v>
      </c>
    </row>
    <row r="3716" spans="8:11">
      <c r="H3716" s="57"/>
      <c r="I3716" s="56" t="e">
        <f t="shared" si="155"/>
        <v>#REF!</v>
      </c>
      <c r="J3716" s="56" t="e">
        <f>#REF!</f>
        <v>#REF!</v>
      </c>
      <c r="K3716" s="53" t="e">
        <f>IF(OR(#REF!="管理者",#REF!="サービス管理責任者"),0,#REF!)</f>
        <v>#REF!</v>
      </c>
    </row>
    <row r="3717" spans="8:11">
      <c r="H3717" s="57"/>
      <c r="I3717" s="56" t="e">
        <f t="shared" ref="I3717:I3780" si="156">IF(J3717=0,I3716,I3716+1)</f>
        <v>#REF!</v>
      </c>
      <c r="J3717" s="56" t="e">
        <f>#REF!</f>
        <v>#REF!</v>
      </c>
      <c r="K3717" s="53" t="e">
        <f>IF(OR(#REF!="管理者",#REF!="サービス管理責任者"),0,#REF!)</f>
        <v>#REF!</v>
      </c>
    </row>
    <row r="3718" spans="8:11">
      <c r="H3718" s="57"/>
      <c r="I3718" s="56" t="e">
        <f t="shared" si="156"/>
        <v>#REF!</v>
      </c>
      <c r="J3718" s="56" t="e">
        <f>#REF!</f>
        <v>#REF!</v>
      </c>
      <c r="K3718" s="53" t="e">
        <f>IF(OR(#REF!="管理者",#REF!="サービス管理責任者"),0,#REF!)</f>
        <v>#REF!</v>
      </c>
    </row>
    <row r="3719" spans="8:11">
      <c r="H3719" s="57"/>
      <c r="I3719" s="56" t="e">
        <f t="shared" si="156"/>
        <v>#REF!</v>
      </c>
      <c r="J3719" s="56" t="e">
        <f>#REF!</f>
        <v>#REF!</v>
      </c>
      <c r="K3719" s="53" t="e">
        <f>IF(OR(#REF!="管理者",#REF!="サービス管理責任者"),0,#REF!)</f>
        <v>#REF!</v>
      </c>
    </row>
    <row r="3720" spans="8:11">
      <c r="H3720" s="57"/>
      <c r="I3720" s="56" t="e">
        <f t="shared" si="156"/>
        <v>#REF!</v>
      </c>
      <c r="J3720" s="56" t="e">
        <f>#REF!</f>
        <v>#REF!</v>
      </c>
      <c r="K3720" s="53" t="e">
        <f>IF(OR(#REF!="管理者",#REF!="サービス管理責任者"),0,#REF!)</f>
        <v>#REF!</v>
      </c>
    </row>
    <row r="3721" spans="8:11">
      <c r="H3721" s="57"/>
      <c r="I3721" s="56" t="e">
        <f t="shared" si="156"/>
        <v>#REF!</v>
      </c>
      <c r="J3721" s="56" t="e">
        <f>#REF!</f>
        <v>#REF!</v>
      </c>
      <c r="K3721" s="53" t="e">
        <f>IF(OR(#REF!="管理者",#REF!="サービス管理責任者"),0,#REF!)</f>
        <v>#REF!</v>
      </c>
    </row>
    <row r="3722" spans="8:11">
      <c r="H3722" s="57"/>
      <c r="I3722" s="56" t="e">
        <f t="shared" si="156"/>
        <v>#REF!</v>
      </c>
      <c r="J3722" s="56" t="e">
        <f>#REF!</f>
        <v>#REF!</v>
      </c>
      <c r="K3722" s="53" t="e">
        <f>IF(OR(#REF!="管理者",#REF!="サービス管理責任者"),0,#REF!)</f>
        <v>#REF!</v>
      </c>
    </row>
    <row r="3723" spans="8:11">
      <c r="H3723" s="57"/>
      <c r="I3723" s="56" t="e">
        <f t="shared" si="156"/>
        <v>#REF!</v>
      </c>
      <c r="J3723" s="56" t="e">
        <f>#REF!</f>
        <v>#REF!</v>
      </c>
      <c r="K3723" s="53" t="e">
        <f>IF(OR(#REF!="管理者",#REF!="サービス管理責任者"),0,#REF!)</f>
        <v>#REF!</v>
      </c>
    </row>
    <row r="3724" spans="8:11">
      <c r="H3724" s="57"/>
      <c r="I3724" s="56" t="e">
        <f t="shared" si="156"/>
        <v>#REF!</v>
      </c>
      <c r="J3724" s="56" t="e">
        <f>#REF!</f>
        <v>#REF!</v>
      </c>
      <c r="K3724" s="53" t="e">
        <f>IF(OR(#REF!="管理者",#REF!="サービス管理責任者"),0,#REF!)</f>
        <v>#REF!</v>
      </c>
    </row>
    <row r="3725" spans="8:11">
      <c r="H3725" s="57"/>
      <c r="I3725" s="56" t="e">
        <f t="shared" si="156"/>
        <v>#REF!</v>
      </c>
      <c r="J3725" s="56" t="e">
        <f>#REF!</f>
        <v>#REF!</v>
      </c>
      <c r="K3725" s="53" t="e">
        <f>IF(OR(#REF!="管理者",#REF!="サービス管理責任者"),0,#REF!)</f>
        <v>#REF!</v>
      </c>
    </row>
    <row r="3726" spans="8:11">
      <c r="H3726" s="57"/>
      <c r="I3726" s="56" t="e">
        <f t="shared" si="156"/>
        <v>#REF!</v>
      </c>
      <c r="J3726" s="56" t="e">
        <f>#REF!</f>
        <v>#REF!</v>
      </c>
      <c r="K3726" s="53" t="e">
        <f>IF(OR(#REF!="管理者",#REF!="サービス管理責任者"),0,#REF!)</f>
        <v>#REF!</v>
      </c>
    </row>
    <row r="3727" spans="8:11">
      <c r="H3727" s="57"/>
      <c r="I3727" s="56" t="e">
        <f t="shared" si="156"/>
        <v>#REF!</v>
      </c>
      <c r="J3727" s="56" t="e">
        <f>#REF!</f>
        <v>#REF!</v>
      </c>
      <c r="K3727" s="53" t="e">
        <f>IF(OR(#REF!="管理者",#REF!="サービス管理責任者"),0,#REF!)</f>
        <v>#REF!</v>
      </c>
    </row>
    <row r="3728" spans="8:11">
      <c r="H3728" s="57"/>
      <c r="I3728" s="56" t="e">
        <f t="shared" si="156"/>
        <v>#REF!</v>
      </c>
      <c r="J3728" s="56" t="e">
        <f>#REF!</f>
        <v>#REF!</v>
      </c>
      <c r="K3728" s="53" t="e">
        <f>IF(OR(#REF!="管理者",#REF!="サービス管理責任者"),0,#REF!)</f>
        <v>#REF!</v>
      </c>
    </row>
    <row r="3729" spans="8:11">
      <c r="H3729" s="57"/>
      <c r="I3729" s="56" t="e">
        <f t="shared" si="156"/>
        <v>#REF!</v>
      </c>
      <c r="J3729" s="56" t="e">
        <f>#REF!</f>
        <v>#REF!</v>
      </c>
      <c r="K3729" s="53" t="e">
        <f>IF(OR(#REF!="管理者",#REF!="サービス管理責任者"),0,#REF!)</f>
        <v>#REF!</v>
      </c>
    </row>
    <row r="3730" spans="8:11">
      <c r="H3730" s="57"/>
      <c r="I3730" s="56" t="e">
        <f t="shared" si="156"/>
        <v>#REF!</v>
      </c>
      <c r="J3730" s="56" t="e">
        <f>#REF!</f>
        <v>#REF!</v>
      </c>
      <c r="K3730" s="53" t="e">
        <f>IF(OR(#REF!="管理者",#REF!="サービス管理責任者"),0,#REF!)</f>
        <v>#REF!</v>
      </c>
    </row>
    <row r="3731" spans="8:11">
      <c r="H3731" s="57"/>
      <c r="I3731" s="56" t="e">
        <f t="shared" si="156"/>
        <v>#REF!</v>
      </c>
      <c r="J3731" s="56" t="e">
        <f>#REF!</f>
        <v>#REF!</v>
      </c>
      <c r="K3731" s="53" t="e">
        <f>IF(OR(#REF!="管理者",#REF!="サービス管理責任者"),0,#REF!)</f>
        <v>#REF!</v>
      </c>
    </row>
    <row r="3732" spans="8:11">
      <c r="H3732" s="57"/>
      <c r="I3732" s="56" t="e">
        <f t="shared" si="156"/>
        <v>#REF!</v>
      </c>
      <c r="J3732" s="56" t="e">
        <f>#REF!</f>
        <v>#REF!</v>
      </c>
      <c r="K3732" s="53" t="e">
        <f>IF(OR(#REF!="管理者",#REF!="サービス管理責任者"),0,#REF!)</f>
        <v>#REF!</v>
      </c>
    </row>
    <row r="3733" spans="8:11">
      <c r="H3733" s="57"/>
      <c r="I3733" s="56" t="e">
        <f t="shared" si="156"/>
        <v>#REF!</v>
      </c>
      <c r="J3733" s="56" t="e">
        <f>#REF!</f>
        <v>#REF!</v>
      </c>
      <c r="K3733" s="53" t="e">
        <f>IF(OR(#REF!="管理者",#REF!="サービス管理責任者"),0,#REF!)</f>
        <v>#REF!</v>
      </c>
    </row>
    <row r="3734" spans="8:11">
      <c r="H3734" s="57"/>
      <c r="I3734" s="56" t="e">
        <f t="shared" si="156"/>
        <v>#REF!</v>
      </c>
      <c r="J3734" s="56" t="e">
        <f>#REF!</f>
        <v>#REF!</v>
      </c>
      <c r="K3734" s="53" t="e">
        <f>IF(OR(#REF!="管理者",#REF!="サービス管理責任者"),0,#REF!)</f>
        <v>#REF!</v>
      </c>
    </row>
    <row r="3735" spans="8:11">
      <c r="H3735" s="57"/>
      <c r="I3735" s="56" t="e">
        <f t="shared" si="156"/>
        <v>#REF!</v>
      </c>
      <c r="J3735" s="56" t="e">
        <f>#REF!</f>
        <v>#REF!</v>
      </c>
      <c r="K3735" s="53" t="e">
        <f>IF(OR(#REF!="管理者",#REF!="サービス管理責任者"),0,#REF!)</f>
        <v>#REF!</v>
      </c>
    </row>
    <row r="3736" spans="8:11">
      <c r="H3736" s="57"/>
      <c r="I3736" s="56" t="e">
        <f t="shared" si="156"/>
        <v>#REF!</v>
      </c>
      <c r="J3736" s="56" t="e">
        <f>#REF!</f>
        <v>#REF!</v>
      </c>
      <c r="K3736" s="53" t="e">
        <f>IF(OR(#REF!="管理者",#REF!="サービス管理責任者"),0,#REF!)</f>
        <v>#REF!</v>
      </c>
    </row>
    <row r="3737" spans="8:11">
      <c r="H3737" s="57"/>
      <c r="I3737" s="56" t="e">
        <f t="shared" si="156"/>
        <v>#REF!</v>
      </c>
      <c r="J3737" s="56" t="e">
        <f>#REF!</f>
        <v>#REF!</v>
      </c>
      <c r="K3737" s="53" t="e">
        <f>IF(OR(#REF!="管理者",#REF!="サービス管理責任者"),0,#REF!)</f>
        <v>#REF!</v>
      </c>
    </row>
    <row r="3738" spans="8:11">
      <c r="H3738" s="57"/>
      <c r="I3738" s="56" t="e">
        <f t="shared" si="156"/>
        <v>#REF!</v>
      </c>
      <c r="J3738" s="56" t="e">
        <f>#REF!</f>
        <v>#REF!</v>
      </c>
      <c r="K3738" s="53" t="e">
        <f>IF(OR(#REF!="管理者",#REF!="サービス管理責任者"),0,#REF!)</f>
        <v>#REF!</v>
      </c>
    </row>
    <row r="3739" spans="8:11">
      <c r="H3739" s="57"/>
      <c r="I3739" s="56" t="e">
        <f t="shared" si="156"/>
        <v>#REF!</v>
      </c>
      <c r="J3739" s="56" t="e">
        <f>#REF!</f>
        <v>#REF!</v>
      </c>
      <c r="K3739" s="53" t="e">
        <f>IF(OR(#REF!="管理者",#REF!="サービス管理責任者"),0,#REF!)</f>
        <v>#REF!</v>
      </c>
    </row>
    <row r="3740" spans="8:11">
      <c r="H3740" s="57"/>
      <c r="I3740" s="56" t="e">
        <f t="shared" si="156"/>
        <v>#REF!</v>
      </c>
      <c r="J3740" s="56" t="e">
        <f>#REF!</f>
        <v>#REF!</v>
      </c>
      <c r="K3740" s="53" t="e">
        <f>IF(OR(#REF!="管理者",#REF!="サービス管理責任者"),0,#REF!)</f>
        <v>#REF!</v>
      </c>
    </row>
    <row r="3741" spans="8:11">
      <c r="H3741" s="57"/>
      <c r="I3741" s="56" t="e">
        <f t="shared" si="156"/>
        <v>#REF!</v>
      </c>
      <c r="J3741" s="56" t="e">
        <f>#REF!</f>
        <v>#REF!</v>
      </c>
      <c r="K3741" s="53" t="e">
        <f>IF(OR(#REF!="管理者",#REF!="サービス管理責任者"),0,#REF!)</f>
        <v>#REF!</v>
      </c>
    </row>
    <row r="3742" spans="8:11">
      <c r="H3742" s="57"/>
      <c r="I3742" s="56" t="e">
        <f t="shared" si="156"/>
        <v>#REF!</v>
      </c>
      <c r="J3742" s="56" t="e">
        <f>#REF!</f>
        <v>#REF!</v>
      </c>
      <c r="K3742" s="53" t="e">
        <f>IF(OR(#REF!="管理者",#REF!="サービス管理責任者"),0,#REF!)</f>
        <v>#REF!</v>
      </c>
    </row>
    <row r="3743" spans="8:11">
      <c r="H3743" s="57"/>
      <c r="I3743" s="56" t="e">
        <f t="shared" si="156"/>
        <v>#REF!</v>
      </c>
      <c r="J3743" s="56" t="e">
        <f>#REF!</f>
        <v>#REF!</v>
      </c>
      <c r="K3743" s="53" t="e">
        <f>IF(OR(#REF!="管理者",#REF!="サービス管理責任者"),0,#REF!)</f>
        <v>#REF!</v>
      </c>
    </row>
    <row r="3744" spans="8:11">
      <c r="H3744" s="57"/>
      <c r="I3744" s="56" t="e">
        <f t="shared" si="156"/>
        <v>#REF!</v>
      </c>
      <c r="J3744" s="56" t="e">
        <f>#REF!</f>
        <v>#REF!</v>
      </c>
      <c r="K3744" s="53" t="e">
        <f>IF(OR(#REF!="管理者",#REF!="サービス管理責任者"),0,#REF!)</f>
        <v>#REF!</v>
      </c>
    </row>
    <row r="3745" spans="8:11">
      <c r="H3745" s="57"/>
      <c r="I3745" s="56" t="e">
        <f t="shared" si="156"/>
        <v>#REF!</v>
      </c>
      <c r="J3745" s="56" t="e">
        <f>#REF!</f>
        <v>#REF!</v>
      </c>
      <c r="K3745" s="53" t="e">
        <f>IF(OR(#REF!="管理者",#REF!="サービス管理責任者"),0,#REF!)</f>
        <v>#REF!</v>
      </c>
    </row>
    <row r="3746" spans="8:11">
      <c r="H3746" s="57"/>
      <c r="I3746" s="56" t="e">
        <f t="shared" si="156"/>
        <v>#REF!</v>
      </c>
      <c r="J3746" s="56" t="e">
        <f>#REF!</f>
        <v>#REF!</v>
      </c>
      <c r="K3746" s="53" t="e">
        <f>IF(OR(#REF!="管理者",#REF!="サービス管理責任者"),0,#REF!)</f>
        <v>#REF!</v>
      </c>
    </row>
    <row r="3747" spans="8:11">
      <c r="H3747" s="57"/>
      <c r="I3747" s="56" t="e">
        <f t="shared" si="156"/>
        <v>#REF!</v>
      </c>
      <c r="J3747" s="56" t="e">
        <f>#REF!</f>
        <v>#REF!</v>
      </c>
      <c r="K3747" s="53" t="e">
        <f>IF(OR(#REF!="管理者",#REF!="サービス管理責任者"),0,#REF!)</f>
        <v>#REF!</v>
      </c>
    </row>
    <row r="3748" spans="8:11">
      <c r="H3748" s="57"/>
      <c r="I3748" s="56" t="e">
        <f t="shared" si="156"/>
        <v>#REF!</v>
      </c>
      <c r="J3748" s="56" t="e">
        <f>#REF!</f>
        <v>#REF!</v>
      </c>
      <c r="K3748" s="53" t="e">
        <f>IF(OR(#REF!="管理者",#REF!="サービス管理責任者"),0,#REF!)</f>
        <v>#REF!</v>
      </c>
    </row>
    <row r="3749" spans="8:11">
      <c r="H3749" s="57"/>
      <c r="I3749" s="56" t="e">
        <f t="shared" si="156"/>
        <v>#REF!</v>
      </c>
      <c r="J3749" s="56" t="e">
        <f>#REF!</f>
        <v>#REF!</v>
      </c>
      <c r="K3749" s="53" t="e">
        <f>IF(OR(#REF!="管理者",#REF!="サービス管理責任者"),0,#REF!)</f>
        <v>#REF!</v>
      </c>
    </row>
    <row r="3750" spans="8:11">
      <c r="H3750" s="57"/>
      <c r="I3750" s="56" t="e">
        <f t="shared" si="156"/>
        <v>#REF!</v>
      </c>
      <c r="J3750" s="56" t="e">
        <f>#REF!</f>
        <v>#REF!</v>
      </c>
      <c r="K3750" s="53" t="e">
        <f>IF(OR(#REF!="管理者",#REF!="サービス管理責任者"),0,#REF!)</f>
        <v>#REF!</v>
      </c>
    </row>
    <row r="3751" spans="8:11">
      <c r="H3751" s="57"/>
      <c r="I3751" s="56" t="e">
        <f t="shared" si="156"/>
        <v>#REF!</v>
      </c>
      <c r="J3751" s="56" t="e">
        <f>#REF!</f>
        <v>#REF!</v>
      </c>
      <c r="K3751" s="53" t="e">
        <f>IF(OR(#REF!="管理者",#REF!="サービス管理責任者"),0,#REF!)</f>
        <v>#REF!</v>
      </c>
    </row>
    <row r="3752" spans="8:11">
      <c r="H3752" s="57"/>
      <c r="I3752" s="56" t="e">
        <f t="shared" si="156"/>
        <v>#REF!</v>
      </c>
      <c r="J3752" s="56" t="e">
        <f>#REF!</f>
        <v>#REF!</v>
      </c>
      <c r="K3752" s="53" t="e">
        <f>IF(OR(#REF!="管理者",#REF!="サービス管理責任者"),0,#REF!)</f>
        <v>#REF!</v>
      </c>
    </row>
    <row r="3753" spans="8:11">
      <c r="H3753" s="57"/>
      <c r="I3753" s="56" t="e">
        <f t="shared" si="156"/>
        <v>#REF!</v>
      </c>
      <c r="J3753" s="56" t="e">
        <f>#REF!</f>
        <v>#REF!</v>
      </c>
      <c r="K3753" s="53" t="e">
        <f>IF(OR(#REF!="管理者",#REF!="サービス管理責任者"),0,#REF!)</f>
        <v>#REF!</v>
      </c>
    </row>
    <row r="3754" spans="8:11">
      <c r="H3754" s="57"/>
      <c r="I3754" s="56" t="e">
        <f t="shared" si="156"/>
        <v>#REF!</v>
      </c>
      <c r="J3754" s="56" t="e">
        <f>#REF!</f>
        <v>#REF!</v>
      </c>
      <c r="K3754" s="53" t="e">
        <f>IF(OR(#REF!="管理者",#REF!="サービス管理責任者"),0,#REF!)</f>
        <v>#REF!</v>
      </c>
    </row>
    <row r="3755" spans="8:11">
      <c r="H3755" s="57"/>
      <c r="I3755" s="56" t="e">
        <f t="shared" si="156"/>
        <v>#REF!</v>
      </c>
      <c r="J3755" s="56" t="e">
        <f>#REF!</f>
        <v>#REF!</v>
      </c>
      <c r="K3755" s="53" t="e">
        <f>IF(OR(#REF!="管理者",#REF!="サービス管理責任者"),0,#REF!)</f>
        <v>#REF!</v>
      </c>
    </row>
    <row r="3756" spans="8:11">
      <c r="H3756" s="57"/>
      <c r="I3756" s="56" t="e">
        <f t="shared" si="156"/>
        <v>#REF!</v>
      </c>
      <c r="J3756" s="56" t="e">
        <f>#REF!</f>
        <v>#REF!</v>
      </c>
      <c r="K3756" s="53" t="e">
        <f>IF(OR(#REF!="管理者",#REF!="サービス管理責任者"),0,#REF!)</f>
        <v>#REF!</v>
      </c>
    </row>
    <row r="3757" spans="8:11">
      <c r="H3757" s="57"/>
      <c r="I3757" s="56" t="e">
        <f t="shared" si="156"/>
        <v>#REF!</v>
      </c>
      <c r="J3757" s="56" t="e">
        <f>#REF!</f>
        <v>#REF!</v>
      </c>
      <c r="K3757" s="53" t="e">
        <f>IF(OR(#REF!="管理者",#REF!="サービス管理責任者"),0,#REF!)</f>
        <v>#REF!</v>
      </c>
    </row>
    <row r="3758" spans="8:11">
      <c r="H3758" s="57"/>
      <c r="I3758" s="56" t="e">
        <f t="shared" si="156"/>
        <v>#REF!</v>
      </c>
      <c r="J3758" s="56" t="e">
        <f>#REF!</f>
        <v>#REF!</v>
      </c>
      <c r="K3758" s="53" t="e">
        <f>IF(OR(#REF!="管理者",#REF!="サービス管理責任者"),0,#REF!)</f>
        <v>#REF!</v>
      </c>
    </row>
    <row r="3759" spans="8:11">
      <c r="H3759" s="57"/>
      <c r="I3759" s="56" t="e">
        <f t="shared" si="156"/>
        <v>#REF!</v>
      </c>
      <c r="J3759" s="56" t="e">
        <f>#REF!</f>
        <v>#REF!</v>
      </c>
      <c r="K3759" s="53" t="e">
        <f>IF(OR(#REF!="管理者",#REF!="サービス管理責任者"),0,#REF!)</f>
        <v>#REF!</v>
      </c>
    </row>
    <row r="3760" spans="8:11">
      <c r="H3760" s="57"/>
      <c r="I3760" s="56" t="e">
        <f t="shared" si="156"/>
        <v>#REF!</v>
      </c>
      <c r="J3760" s="56" t="e">
        <f>#REF!</f>
        <v>#REF!</v>
      </c>
      <c r="K3760" s="53" t="e">
        <f>IF(OR(#REF!="管理者",#REF!="サービス管理責任者"),0,#REF!)</f>
        <v>#REF!</v>
      </c>
    </row>
    <row r="3761" spans="8:11">
      <c r="H3761" s="57"/>
      <c r="I3761" s="56" t="e">
        <f t="shared" si="156"/>
        <v>#REF!</v>
      </c>
      <c r="J3761" s="56" t="e">
        <f>#REF!</f>
        <v>#REF!</v>
      </c>
      <c r="K3761" s="53" t="e">
        <f>IF(OR(#REF!="管理者",#REF!="サービス管理責任者"),0,#REF!)</f>
        <v>#REF!</v>
      </c>
    </row>
    <row r="3762" spans="8:11">
      <c r="H3762" s="57"/>
      <c r="I3762" s="56" t="e">
        <f t="shared" si="156"/>
        <v>#REF!</v>
      </c>
      <c r="J3762" s="56" t="e">
        <f>#REF!</f>
        <v>#REF!</v>
      </c>
      <c r="K3762" s="53" t="e">
        <f>IF(OR(#REF!="管理者",#REF!="サービス管理責任者"),0,#REF!)</f>
        <v>#REF!</v>
      </c>
    </row>
    <row r="3763" spans="8:11">
      <c r="H3763" s="57"/>
      <c r="I3763" s="56" t="e">
        <f t="shared" si="156"/>
        <v>#REF!</v>
      </c>
      <c r="J3763" s="56" t="e">
        <f>#REF!</f>
        <v>#REF!</v>
      </c>
      <c r="K3763" s="53" t="e">
        <f>IF(OR(#REF!="管理者",#REF!="サービス管理責任者"),0,#REF!)</f>
        <v>#REF!</v>
      </c>
    </row>
    <row r="3764" spans="8:11">
      <c r="H3764" s="57"/>
      <c r="I3764" s="56" t="e">
        <f t="shared" si="156"/>
        <v>#REF!</v>
      </c>
      <c r="J3764" s="56" t="e">
        <f>#REF!</f>
        <v>#REF!</v>
      </c>
      <c r="K3764" s="53" t="e">
        <f>IF(OR(#REF!="管理者",#REF!="サービス管理責任者"),0,#REF!)</f>
        <v>#REF!</v>
      </c>
    </row>
    <row r="3765" spans="8:11">
      <c r="H3765" s="57"/>
      <c r="I3765" s="56" t="e">
        <f t="shared" si="156"/>
        <v>#REF!</v>
      </c>
      <c r="J3765" s="56" t="e">
        <f>#REF!</f>
        <v>#REF!</v>
      </c>
      <c r="K3765" s="53" t="e">
        <f>IF(OR(#REF!="管理者",#REF!="サービス管理責任者"),0,#REF!)</f>
        <v>#REF!</v>
      </c>
    </row>
    <row r="3766" spans="8:11">
      <c r="H3766" s="57"/>
      <c r="I3766" s="56" t="e">
        <f t="shared" si="156"/>
        <v>#REF!</v>
      </c>
      <c r="J3766" s="56" t="e">
        <f>#REF!</f>
        <v>#REF!</v>
      </c>
      <c r="K3766" s="53" t="e">
        <f>IF(OR(#REF!="管理者",#REF!="サービス管理責任者"),0,#REF!)</f>
        <v>#REF!</v>
      </c>
    </row>
    <row r="3767" spans="8:11">
      <c r="H3767" s="57"/>
      <c r="I3767" s="56" t="e">
        <f t="shared" si="156"/>
        <v>#REF!</v>
      </c>
      <c r="J3767" s="56" t="e">
        <f>#REF!</f>
        <v>#REF!</v>
      </c>
      <c r="K3767" s="53" t="e">
        <f>IF(OR(#REF!="管理者",#REF!="サービス管理責任者"),0,#REF!)</f>
        <v>#REF!</v>
      </c>
    </row>
    <row r="3768" spans="8:11">
      <c r="H3768" s="57"/>
      <c r="I3768" s="56" t="e">
        <f t="shared" si="156"/>
        <v>#REF!</v>
      </c>
      <c r="J3768" s="56" t="e">
        <f>#REF!</f>
        <v>#REF!</v>
      </c>
      <c r="K3768" s="53" t="e">
        <f>IF(OR(#REF!="管理者",#REF!="サービス管理責任者"),0,#REF!)</f>
        <v>#REF!</v>
      </c>
    </row>
    <row r="3769" spans="8:11">
      <c r="H3769" s="57"/>
      <c r="I3769" s="56" t="e">
        <f t="shared" si="156"/>
        <v>#REF!</v>
      </c>
      <c r="J3769" s="56" t="e">
        <f>#REF!</f>
        <v>#REF!</v>
      </c>
      <c r="K3769" s="53" t="e">
        <f>IF(OR(#REF!="管理者",#REF!="サービス管理責任者"),0,#REF!)</f>
        <v>#REF!</v>
      </c>
    </row>
    <row r="3770" spans="8:11">
      <c r="H3770" s="57"/>
      <c r="I3770" s="56" t="e">
        <f t="shared" si="156"/>
        <v>#REF!</v>
      </c>
      <c r="J3770" s="56" t="e">
        <f>#REF!</f>
        <v>#REF!</v>
      </c>
      <c r="K3770" s="53" t="e">
        <f>IF(OR(#REF!="管理者",#REF!="サービス管理責任者"),0,#REF!)</f>
        <v>#REF!</v>
      </c>
    </row>
    <row r="3771" spans="8:11">
      <c r="H3771" s="57"/>
      <c r="I3771" s="56" t="e">
        <f t="shared" si="156"/>
        <v>#REF!</v>
      </c>
      <c r="J3771" s="56" t="e">
        <f>#REF!</f>
        <v>#REF!</v>
      </c>
      <c r="K3771" s="53" t="e">
        <f>IF(OR(#REF!="管理者",#REF!="サービス管理責任者"),0,#REF!)</f>
        <v>#REF!</v>
      </c>
    </row>
    <row r="3772" spans="8:11">
      <c r="H3772" s="57"/>
      <c r="I3772" s="56" t="e">
        <f t="shared" si="156"/>
        <v>#REF!</v>
      </c>
      <c r="J3772" s="56" t="e">
        <f>#REF!</f>
        <v>#REF!</v>
      </c>
      <c r="K3772" s="53" t="e">
        <f>IF(OR(#REF!="管理者",#REF!="サービス管理責任者"),0,#REF!)</f>
        <v>#REF!</v>
      </c>
    </row>
    <row r="3773" spans="8:11">
      <c r="H3773" s="57"/>
      <c r="I3773" s="56" t="e">
        <f t="shared" si="156"/>
        <v>#REF!</v>
      </c>
      <c r="J3773" s="56" t="e">
        <f>#REF!</f>
        <v>#REF!</v>
      </c>
      <c r="K3773" s="53" t="e">
        <f>IF(OR(#REF!="管理者",#REF!="サービス管理責任者"),0,#REF!)</f>
        <v>#REF!</v>
      </c>
    </row>
    <row r="3774" spans="8:11">
      <c r="H3774" s="57"/>
      <c r="I3774" s="56" t="e">
        <f t="shared" si="156"/>
        <v>#REF!</v>
      </c>
      <c r="J3774" s="56" t="e">
        <f>#REF!</f>
        <v>#REF!</v>
      </c>
      <c r="K3774" s="53" t="e">
        <f>IF(OR(#REF!="管理者",#REF!="サービス管理責任者"),0,#REF!)</f>
        <v>#REF!</v>
      </c>
    </row>
    <row r="3775" spans="8:11">
      <c r="H3775" s="57"/>
      <c r="I3775" s="56" t="e">
        <f t="shared" si="156"/>
        <v>#REF!</v>
      </c>
      <c r="J3775" s="56" t="e">
        <f>#REF!</f>
        <v>#REF!</v>
      </c>
      <c r="K3775" s="53" t="e">
        <f>IF(OR(#REF!="管理者",#REF!="サービス管理責任者"),0,#REF!)</f>
        <v>#REF!</v>
      </c>
    </row>
    <row r="3776" spans="8:11">
      <c r="H3776" s="57"/>
      <c r="I3776" s="56" t="e">
        <f t="shared" si="156"/>
        <v>#REF!</v>
      </c>
      <c r="J3776" s="56" t="e">
        <f>#REF!</f>
        <v>#REF!</v>
      </c>
      <c r="K3776" s="53" t="e">
        <f>IF(OR(#REF!="管理者",#REF!="サービス管理責任者"),0,#REF!)</f>
        <v>#REF!</v>
      </c>
    </row>
    <row r="3777" spans="8:11">
      <c r="H3777" s="57"/>
      <c r="I3777" s="56" t="e">
        <f t="shared" si="156"/>
        <v>#REF!</v>
      </c>
      <c r="J3777" s="56" t="e">
        <f>#REF!</f>
        <v>#REF!</v>
      </c>
      <c r="K3777" s="53" t="e">
        <f>IF(OR(#REF!="管理者",#REF!="サービス管理責任者"),0,#REF!)</f>
        <v>#REF!</v>
      </c>
    </row>
    <row r="3778" spans="8:11">
      <c r="H3778" s="57"/>
      <c r="I3778" s="56" t="e">
        <f t="shared" si="156"/>
        <v>#REF!</v>
      </c>
      <c r="J3778" s="56" t="e">
        <f>#REF!</f>
        <v>#REF!</v>
      </c>
      <c r="K3778" s="53" t="e">
        <f>IF(OR(#REF!="管理者",#REF!="サービス管理責任者"),0,#REF!)</f>
        <v>#REF!</v>
      </c>
    </row>
    <row r="3779" spans="8:11">
      <c r="H3779" s="57"/>
      <c r="I3779" s="56" t="e">
        <f t="shared" si="156"/>
        <v>#REF!</v>
      </c>
      <c r="J3779" s="56" t="e">
        <f>#REF!</f>
        <v>#REF!</v>
      </c>
      <c r="K3779" s="53" t="e">
        <f>IF(OR(#REF!="管理者",#REF!="サービス管理責任者"),0,#REF!)</f>
        <v>#REF!</v>
      </c>
    </row>
    <row r="3780" spans="8:11">
      <c r="H3780" s="57"/>
      <c r="I3780" s="56" t="e">
        <f t="shared" si="156"/>
        <v>#REF!</v>
      </c>
      <c r="J3780" s="56" t="e">
        <f>#REF!</f>
        <v>#REF!</v>
      </c>
      <c r="K3780" s="53" t="e">
        <f>IF(OR(#REF!="管理者",#REF!="サービス管理責任者"),0,#REF!)</f>
        <v>#REF!</v>
      </c>
    </row>
    <row r="3781" spans="8:11">
      <c r="H3781" s="57"/>
      <c r="I3781" s="56" t="e">
        <f t="shared" ref="I3781:I3844" si="157">IF(J3781=0,I3780,I3780+1)</f>
        <v>#REF!</v>
      </c>
      <c r="J3781" s="56" t="e">
        <f>#REF!</f>
        <v>#REF!</v>
      </c>
      <c r="K3781" s="53" t="e">
        <f>IF(OR(#REF!="管理者",#REF!="サービス管理責任者"),0,#REF!)</f>
        <v>#REF!</v>
      </c>
    </row>
    <row r="3782" spans="8:11">
      <c r="H3782" s="57"/>
      <c r="I3782" s="56" t="e">
        <f t="shared" si="157"/>
        <v>#REF!</v>
      </c>
      <c r="J3782" s="56" t="e">
        <f>#REF!</f>
        <v>#REF!</v>
      </c>
      <c r="K3782" s="53" t="e">
        <f>IF(OR(#REF!="管理者",#REF!="サービス管理責任者"),0,#REF!)</f>
        <v>#REF!</v>
      </c>
    </row>
    <row r="3783" spans="8:11">
      <c r="H3783" s="57"/>
      <c r="I3783" s="56" t="e">
        <f t="shared" si="157"/>
        <v>#REF!</v>
      </c>
      <c r="J3783" s="56" t="e">
        <f>#REF!</f>
        <v>#REF!</v>
      </c>
      <c r="K3783" s="53" t="e">
        <f>IF(OR(#REF!="管理者",#REF!="サービス管理責任者"),0,#REF!)</f>
        <v>#REF!</v>
      </c>
    </row>
    <row r="3784" spans="8:11">
      <c r="H3784" s="57"/>
      <c r="I3784" s="56" t="e">
        <f t="shared" si="157"/>
        <v>#REF!</v>
      </c>
      <c r="J3784" s="56" t="e">
        <f>#REF!</f>
        <v>#REF!</v>
      </c>
      <c r="K3784" s="53" t="e">
        <f>IF(OR(#REF!="管理者",#REF!="サービス管理責任者"),0,#REF!)</f>
        <v>#REF!</v>
      </c>
    </row>
    <row r="3785" spans="8:11">
      <c r="H3785" s="57"/>
      <c r="I3785" s="56" t="e">
        <f t="shared" si="157"/>
        <v>#REF!</v>
      </c>
      <c r="J3785" s="56" t="e">
        <f>#REF!</f>
        <v>#REF!</v>
      </c>
      <c r="K3785" s="53" t="e">
        <f>IF(OR(#REF!="管理者",#REF!="サービス管理責任者"),0,#REF!)</f>
        <v>#REF!</v>
      </c>
    </row>
    <row r="3786" spans="8:11">
      <c r="H3786" s="57"/>
      <c r="I3786" s="56" t="e">
        <f t="shared" si="157"/>
        <v>#REF!</v>
      </c>
      <c r="J3786" s="56" t="e">
        <f>#REF!</f>
        <v>#REF!</v>
      </c>
      <c r="K3786" s="53" t="e">
        <f>IF(OR(#REF!="管理者",#REF!="サービス管理責任者"),0,#REF!)</f>
        <v>#REF!</v>
      </c>
    </row>
    <row r="3787" spans="8:11">
      <c r="H3787" s="57"/>
      <c r="I3787" s="56" t="e">
        <f t="shared" si="157"/>
        <v>#REF!</v>
      </c>
      <c r="J3787" s="56" t="e">
        <f>#REF!</f>
        <v>#REF!</v>
      </c>
      <c r="K3787" s="53" t="e">
        <f>IF(OR(#REF!="管理者",#REF!="サービス管理責任者"),0,#REF!)</f>
        <v>#REF!</v>
      </c>
    </row>
    <row r="3788" spans="8:11">
      <c r="H3788" s="57"/>
      <c r="I3788" s="56" t="e">
        <f t="shared" si="157"/>
        <v>#REF!</v>
      </c>
      <c r="J3788" s="56" t="e">
        <f>#REF!</f>
        <v>#REF!</v>
      </c>
      <c r="K3788" s="53" t="e">
        <f>IF(OR(#REF!="管理者",#REF!="サービス管理責任者"),0,#REF!)</f>
        <v>#REF!</v>
      </c>
    </row>
    <row r="3789" spans="8:11">
      <c r="H3789" s="57"/>
      <c r="I3789" s="56" t="e">
        <f t="shared" si="157"/>
        <v>#REF!</v>
      </c>
      <c r="J3789" s="56" t="e">
        <f>#REF!</f>
        <v>#REF!</v>
      </c>
      <c r="K3789" s="53" t="e">
        <f>IF(OR(#REF!="管理者",#REF!="サービス管理責任者"),0,#REF!)</f>
        <v>#REF!</v>
      </c>
    </row>
    <row r="3790" spans="8:11">
      <c r="H3790" s="57"/>
      <c r="I3790" s="56" t="e">
        <f t="shared" si="157"/>
        <v>#REF!</v>
      </c>
      <c r="J3790" s="56" t="e">
        <f>#REF!</f>
        <v>#REF!</v>
      </c>
      <c r="K3790" s="53" t="e">
        <f>IF(OR(#REF!="管理者",#REF!="サービス管理責任者"),0,#REF!)</f>
        <v>#REF!</v>
      </c>
    </row>
    <row r="3791" spans="8:11">
      <c r="H3791" s="57"/>
      <c r="I3791" s="56" t="e">
        <f t="shared" si="157"/>
        <v>#REF!</v>
      </c>
      <c r="J3791" s="56" t="e">
        <f>#REF!</f>
        <v>#REF!</v>
      </c>
      <c r="K3791" s="53" t="e">
        <f>IF(OR(#REF!="管理者",#REF!="サービス管理責任者"),0,#REF!)</f>
        <v>#REF!</v>
      </c>
    </row>
    <row r="3792" spans="8:11">
      <c r="H3792" s="57"/>
      <c r="I3792" s="56" t="e">
        <f t="shared" si="157"/>
        <v>#REF!</v>
      </c>
      <c r="J3792" s="56" t="e">
        <f>#REF!</f>
        <v>#REF!</v>
      </c>
      <c r="K3792" s="53" t="e">
        <f>IF(OR(#REF!="管理者",#REF!="サービス管理責任者"),0,#REF!)</f>
        <v>#REF!</v>
      </c>
    </row>
    <row r="3793" spans="8:11">
      <c r="H3793" s="57"/>
      <c r="I3793" s="56" t="e">
        <f t="shared" si="157"/>
        <v>#REF!</v>
      </c>
      <c r="J3793" s="56" t="e">
        <f>#REF!</f>
        <v>#REF!</v>
      </c>
      <c r="K3793" s="53" t="e">
        <f>IF(OR(#REF!="管理者",#REF!="サービス管理責任者"),0,#REF!)</f>
        <v>#REF!</v>
      </c>
    </row>
    <row r="3794" spans="8:11">
      <c r="H3794" s="57"/>
      <c r="I3794" s="56" t="e">
        <f t="shared" si="157"/>
        <v>#REF!</v>
      </c>
      <c r="J3794" s="56" t="e">
        <f>#REF!</f>
        <v>#REF!</v>
      </c>
      <c r="K3794" s="53" t="e">
        <f>IF(OR(#REF!="管理者",#REF!="サービス管理責任者"),0,#REF!)</f>
        <v>#REF!</v>
      </c>
    </row>
    <row r="3795" spans="8:11">
      <c r="H3795" s="57"/>
      <c r="I3795" s="56" t="e">
        <f t="shared" si="157"/>
        <v>#REF!</v>
      </c>
      <c r="J3795" s="56" t="e">
        <f>#REF!</f>
        <v>#REF!</v>
      </c>
      <c r="K3795" s="53" t="e">
        <f>IF(OR(#REF!="管理者",#REF!="サービス管理責任者"),0,#REF!)</f>
        <v>#REF!</v>
      </c>
    </row>
    <row r="3796" spans="8:11">
      <c r="H3796" s="57"/>
      <c r="I3796" s="56" t="e">
        <f t="shared" si="157"/>
        <v>#REF!</v>
      </c>
      <c r="J3796" s="56" t="e">
        <f>#REF!</f>
        <v>#REF!</v>
      </c>
      <c r="K3796" s="53" t="e">
        <f>IF(OR(#REF!="管理者",#REF!="サービス管理責任者"),0,#REF!)</f>
        <v>#REF!</v>
      </c>
    </row>
    <row r="3797" spans="8:11">
      <c r="H3797" s="57"/>
      <c r="I3797" s="56" t="e">
        <f t="shared" si="157"/>
        <v>#REF!</v>
      </c>
      <c r="J3797" s="56" t="e">
        <f>#REF!</f>
        <v>#REF!</v>
      </c>
      <c r="K3797" s="53" t="e">
        <f>IF(OR(#REF!="管理者",#REF!="サービス管理責任者"),0,#REF!)</f>
        <v>#REF!</v>
      </c>
    </row>
    <row r="3798" spans="8:11">
      <c r="H3798" s="57"/>
      <c r="I3798" s="56" t="e">
        <f t="shared" si="157"/>
        <v>#REF!</v>
      </c>
      <c r="J3798" s="56" t="e">
        <f>#REF!</f>
        <v>#REF!</v>
      </c>
      <c r="K3798" s="53" t="e">
        <f>IF(OR(#REF!="管理者",#REF!="サービス管理責任者"),0,#REF!)</f>
        <v>#REF!</v>
      </c>
    </row>
    <row r="3799" spans="8:11">
      <c r="H3799" s="57"/>
      <c r="I3799" s="56" t="e">
        <f t="shared" si="157"/>
        <v>#REF!</v>
      </c>
      <c r="J3799" s="56" t="e">
        <f>#REF!</f>
        <v>#REF!</v>
      </c>
      <c r="K3799" s="53" t="e">
        <f>IF(OR(#REF!="管理者",#REF!="サービス管理責任者"),0,#REF!)</f>
        <v>#REF!</v>
      </c>
    </row>
    <row r="3800" spans="8:11">
      <c r="H3800" s="57"/>
      <c r="I3800" s="56" t="e">
        <f t="shared" si="157"/>
        <v>#REF!</v>
      </c>
      <c r="J3800" s="56" t="e">
        <f>#REF!</f>
        <v>#REF!</v>
      </c>
      <c r="K3800" s="53" t="e">
        <f>IF(OR(#REF!="管理者",#REF!="サービス管理責任者"),0,#REF!)</f>
        <v>#REF!</v>
      </c>
    </row>
    <row r="3801" spans="8:11">
      <c r="H3801" s="57"/>
      <c r="I3801" s="56" t="e">
        <f t="shared" si="157"/>
        <v>#REF!</v>
      </c>
      <c r="J3801" s="56" t="e">
        <f>#REF!</f>
        <v>#REF!</v>
      </c>
      <c r="K3801" s="53" t="e">
        <f>IF(OR(#REF!="管理者",#REF!="サービス管理責任者"),0,#REF!)</f>
        <v>#REF!</v>
      </c>
    </row>
    <row r="3802" spans="8:11">
      <c r="H3802" s="57"/>
      <c r="I3802" s="56" t="e">
        <f t="shared" si="157"/>
        <v>#REF!</v>
      </c>
      <c r="J3802" s="56" t="e">
        <f>#REF!</f>
        <v>#REF!</v>
      </c>
      <c r="K3802" s="53" t="e">
        <f>IF(OR(#REF!="管理者",#REF!="サービス管理責任者"),0,#REF!)</f>
        <v>#REF!</v>
      </c>
    </row>
    <row r="3803" spans="8:11">
      <c r="H3803" s="57"/>
      <c r="I3803" s="56" t="e">
        <f t="shared" si="157"/>
        <v>#REF!</v>
      </c>
      <c r="J3803" s="56" t="e">
        <f>#REF!</f>
        <v>#REF!</v>
      </c>
      <c r="K3803" s="53" t="e">
        <f>IF(OR(#REF!="管理者",#REF!="サービス管理責任者"),0,#REF!)</f>
        <v>#REF!</v>
      </c>
    </row>
    <row r="3804" spans="8:11">
      <c r="H3804" s="57"/>
      <c r="I3804" s="56" t="e">
        <f t="shared" si="157"/>
        <v>#REF!</v>
      </c>
      <c r="J3804" s="56" t="e">
        <f>#REF!</f>
        <v>#REF!</v>
      </c>
      <c r="K3804" s="53" t="e">
        <f>IF(OR(#REF!="管理者",#REF!="サービス管理責任者"),0,#REF!)</f>
        <v>#REF!</v>
      </c>
    </row>
    <row r="3805" spans="8:11">
      <c r="H3805" s="57"/>
      <c r="I3805" s="56" t="e">
        <f t="shared" si="157"/>
        <v>#REF!</v>
      </c>
      <c r="J3805" s="56" t="e">
        <f>#REF!</f>
        <v>#REF!</v>
      </c>
      <c r="K3805" s="53" t="e">
        <f>IF(OR(#REF!="管理者",#REF!="サービス管理責任者"),0,#REF!)</f>
        <v>#REF!</v>
      </c>
    </row>
    <row r="3806" spans="8:11">
      <c r="H3806" s="57"/>
      <c r="I3806" s="56" t="e">
        <f t="shared" si="157"/>
        <v>#REF!</v>
      </c>
      <c r="J3806" s="56" t="e">
        <f>#REF!</f>
        <v>#REF!</v>
      </c>
      <c r="K3806" s="53" t="e">
        <f>IF(OR(#REF!="管理者",#REF!="サービス管理責任者"),0,#REF!)</f>
        <v>#REF!</v>
      </c>
    </row>
    <row r="3807" spans="8:11">
      <c r="H3807" s="57"/>
      <c r="I3807" s="56" t="e">
        <f t="shared" si="157"/>
        <v>#REF!</v>
      </c>
      <c r="J3807" s="56" t="e">
        <f>#REF!</f>
        <v>#REF!</v>
      </c>
      <c r="K3807" s="53" t="e">
        <f>IF(OR(#REF!="管理者",#REF!="サービス管理責任者"),0,#REF!)</f>
        <v>#REF!</v>
      </c>
    </row>
    <row r="3808" spans="8:11">
      <c r="H3808" s="57"/>
      <c r="I3808" s="56" t="e">
        <f t="shared" si="157"/>
        <v>#REF!</v>
      </c>
      <c r="J3808" s="56" t="e">
        <f>#REF!</f>
        <v>#REF!</v>
      </c>
      <c r="K3808" s="53" t="e">
        <f>IF(OR(#REF!="管理者",#REF!="サービス管理責任者"),0,#REF!)</f>
        <v>#REF!</v>
      </c>
    </row>
    <row r="3809" spans="8:11">
      <c r="H3809" s="57"/>
      <c r="I3809" s="56" t="e">
        <f t="shared" si="157"/>
        <v>#REF!</v>
      </c>
      <c r="J3809" s="56" t="e">
        <f>#REF!</f>
        <v>#REF!</v>
      </c>
      <c r="K3809" s="53" t="e">
        <f>IF(OR(#REF!="管理者",#REF!="サービス管理責任者"),0,#REF!)</f>
        <v>#REF!</v>
      </c>
    </row>
    <row r="3810" spans="8:11">
      <c r="H3810" s="57"/>
      <c r="I3810" s="56" t="e">
        <f t="shared" si="157"/>
        <v>#REF!</v>
      </c>
      <c r="J3810" s="56" t="e">
        <f>#REF!</f>
        <v>#REF!</v>
      </c>
      <c r="K3810" s="53" t="e">
        <f>IF(OR(#REF!="管理者",#REF!="サービス管理責任者"),0,#REF!)</f>
        <v>#REF!</v>
      </c>
    </row>
    <row r="3811" spans="8:11">
      <c r="H3811" s="57"/>
      <c r="I3811" s="56" t="e">
        <f t="shared" si="157"/>
        <v>#REF!</v>
      </c>
      <c r="J3811" s="56" t="e">
        <f>#REF!</f>
        <v>#REF!</v>
      </c>
      <c r="K3811" s="53" t="e">
        <f>IF(OR(#REF!="管理者",#REF!="サービス管理責任者"),0,#REF!)</f>
        <v>#REF!</v>
      </c>
    </row>
    <row r="3812" spans="8:11">
      <c r="H3812" s="57"/>
      <c r="I3812" s="56" t="e">
        <f t="shared" si="157"/>
        <v>#REF!</v>
      </c>
      <c r="J3812" s="56" t="e">
        <f>#REF!</f>
        <v>#REF!</v>
      </c>
      <c r="K3812" s="53" t="e">
        <f>IF(OR(#REF!="管理者",#REF!="サービス管理責任者"),0,#REF!)</f>
        <v>#REF!</v>
      </c>
    </row>
    <row r="3813" spans="8:11">
      <c r="H3813" s="57"/>
      <c r="I3813" s="56" t="e">
        <f t="shared" si="157"/>
        <v>#REF!</v>
      </c>
      <c r="J3813" s="56" t="e">
        <f>#REF!</f>
        <v>#REF!</v>
      </c>
      <c r="K3813" s="53" t="e">
        <f>IF(OR(#REF!="管理者",#REF!="サービス管理責任者"),0,#REF!)</f>
        <v>#REF!</v>
      </c>
    </row>
    <row r="3814" spans="8:11">
      <c r="H3814" s="57"/>
      <c r="I3814" s="56" t="e">
        <f t="shared" si="157"/>
        <v>#REF!</v>
      </c>
      <c r="J3814" s="56" t="e">
        <f>#REF!</f>
        <v>#REF!</v>
      </c>
      <c r="K3814" s="53" t="e">
        <f>IF(OR(#REF!="管理者",#REF!="サービス管理責任者"),0,#REF!)</f>
        <v>#REF!</v>
      </c>
    </row>
    <row r="3815" spans="8:11">
      <c r="H3815" s="57"/>
      <c r="I3815" s="56" t="e">
        <f t="shared" si="157"/>
        <v>#REF!</v>
      </c>
      <c r="J3815" s="56" t="e">
        <f>#REF!</f>
        <v>#REF!</v>
      </c>
      <c r="K3815" s="53" t="e">
        <f>IF(OR(#REF!="管理者",#REF!="サービス管理責任者"),0,#REF!)</f>
        <v>#REF!</v>
      </c>
    </row>
    <row r="3816" spans="8:11">
      <c r="H3816" s="57"/>
      <c r="I3816" s="56" t="e">
        <f t="shared" si="157"/>
        <v>#REF!</v>
      </c>
      <c r="J3816" s="56" t="e">
        <f>#REF!</f>
        <v>#REF!</v>
      </c>
      <c r="K3816" s="53" t="e">
        <f>IF(OR(#REF!="管理者",#REF!="サービス管理責任者"),0,#REF!)</f>
        <v>#REF!</v>
      </c>
    </row>
    <row r="3817" spans="8:11">
      <c r="H3817" s="57"/>
      <c r="I3817" s="56" t="e">
        <f t="shared" si="157"/>
        <v>#REF!</v>
      </c>
      <c r="J3817" s="56" t="e">
        <f>#REF!</f>
        <v>#REF!</v>
      </c>
      <c r="K3817" s="53" t="e">
        <f>IF(OR(#REF!="管理者",#REF!="サービス管理責任者"),0,#REF!)</f>
        <v>#REF!</v>
      </c>
    </row>
    <row r="3818" spans="8:11">
      <c r="H3818" s="57"/>
      <c r="I3818" s="56" t="e">
        <f t="shared" si="157"/>
        <v>#REF!</v>
      </c>
      <c r="J3818" s="56" t="e">
        <f>#REF!</f>
        <v>#REF!</v>
      </c>
      <c r="K3818" s="53" t="e">
        <f>IF(OR(#REF!="管理者",#REF!="サービス管理責任者"),0,#REF!)</f>
        <v>#REF!</v>
      </c>
    </row>
    <row r="3819" spans="8:11">
      <c r="H3819" s="57"/>
      <c r="I3819" s="56" t="e">
        <f t="shared" si="157"/>
        <v>#REF!</v>
      </c>
      <c r="J3819" s="56" t="e">
        <f>#REF!</f>
        <v>#REF!</v>
      </c>
      <c r="K3819" s="53" t="e">
        <f>IF(OR(#REF!="管理者",#REF!="サービス管理責任者"),0,#REF!)</f>
        <v>#REF!</v>
      </c>
    </row>
    <row r="3820" spans="8:11">
      <c r="H3820" s="57"/>
      <c r="I3820" s="56" t="e">
        <f t="shared" si="157"/>
        <v>#REF!</v>
      </c>
      <c r="J3820" s="56" t="e">
        <f>#REF!</f>
        <v>#REF!</v>
      </c>
      <c r="K3820" s="53" t="e">
        <f>IF(OR(#REF!="管理者",#REF!="サービス管理責任者"),0,#REF!)</f>
        <v>#REF!</v>
      </c>
    </row>
    <row r="3821" spans="8:11">
      <c r="H3821" s="57"/>
      <c r="I3821" s="56" t="e">
        <f t="shared" si="157"/>
        <v>#REF!</v>
      </c>
      <c r="J3821" s="56" t="e">
        <f>#REF!</f>
        <v>#REF!</v>
      </c>
      <c r="K3821" s="53" t="e">
        <f>IF(OR(#REF!="管理者",#REF!="サービス管理責任者"),0,#REF!)</f>
        <v>#REF!</v>
      </c>
    </row>
    <row r="3822" spans="8:11">
      <c r="H3822" s="57"/>
      <c r="I3822" s="56" t="e">
        <f t="shared" si="157"/>
        <v>#REF!</v>
      </c>
      <c r="J3822" s="56" t="e">
        <f>#REF!</f>
        <v>#REF!</v>
      </c>
      <c r="K3822" s="53" t="e">
        <f>IF(OR(#REF!="管理者",#REF!="サービス管理責任者"),0,#REF!)</f>
        <v>#REF!</v>
      </c>
    </row>
    <row r="3823" spans="8:11">
      <c r="H3823" s="57"/>
      <c r="I3823" s="56" t="e">
        <f t="shared" si="157"/>
        <v>#REF!</v>
      </c>
      <c r="J3823" s="56" t="e">
        <f>#REF!</f>
        <v>#REF!</v>
      </c>
      <c r="K3823" s="53" t="e">
        <f>IF(OR(#REF!="管理者",#REF!="サービス管理責任者"),0,#REF!)</f>
        <v>#REF!</v>
      </c>
    </row>
    <row r="3824" spans="8:11">
      <c r="H3824" s="57"/>
      <c r="I3824" s="56" t="e">
        <f t="shared" si="157"/>
        <v>#REF!</v>
      </c>
      <c r="J3824" s="56" t="e">
        <f>#REF!</f>
        <v>#REF!</v>
      </c>
      <c r="K3824" s="53" t="e">
        <f>IF(OR(#REF!="管理者",#REF!="サービス管理責任者"),0,#REF!)</f>
        <v>#REF!</v>
      </c>
    </row>
    <row r="3825" spans="8:11">
      <c r="H3825" s="57"/>
      <c r="I3825" s="56" t="e">
        <f t="shared" si="157"/>
        <v>#REF!</v>
      </c>
      <c r="J3825" s="56" t="e">
        <f>#REF!</f>
        <v>#REF!</v>
      </c>
      <c r="K3825" s="53" t="e">
        <f>IF(OR(#REF!="管理者",#REF!="サービス管理責任者"),0,#REF!)</f>
        <v>#REF!</v>
      </c>
    </row>
    <row r="3826" spans="8:11">
      <c r="H3826" s="57"/>
      <c r="I3826" s="56" t="e">
        <f t="shared" si="157"/>
        <v>#REF!</v>
      </c>
      <c r="J3826" s="56" t="e">
        <f>#REF!</f>
        <v>#REF!</v>
      </c>
      <c r="K3826" s="53" t="e">
        <f>IF(OR(#REF!="管理者",#REF!="サービス管理責任者"),0,#REF!)</f>
        <v>#REF!</v>
      </c>
    </row>
    <row r="3827" spans="8:11">
      <c r="H3827" s="57"/>
      <c r="I3827" s="56" t="e">
        <f t="shared" si="157"/>
        <v>#REF!</v>
      </c>
      <c r="J3827" s="56" t="e">
        <f>#REF!</f>
        <v>#REF!</v>
      </c>
      <c r="K3827" s="53" t="e">
        <f>IF(OR(#REF!="管理者",#REF!="サービス管理責任者"),0,#REF!)</f>
        <v>#REF!</v>
      </c>
    </row>
    <row r="3828" spans="8:11">
      <c r="H3828" s="57"/>
      <c r="I3828" s="56" t="e">
        <f t="shared" si="157"/>
        <v>#REF!</v>
      </c>
      <c r="J3828" s="56" t="e">
        <f>#REF!</f>
        <v>#REF!</v>
      </c>
      <c r="K3828" s="53" t="e">
        <f>IF(OR(#REF!="管理者",#REF!="サービス管理責任者"),0,#REF!)</f>
        <v>#REF!</v>
      </c>
    </row>
    <row r="3829" spans="8:11">
      <c r="H3829" s="57"/>
      <c r="I3829" s="56" t="e">
        <f t="shared" si="157"/>
        <v>#REF!</v>
      </c>
      <c r="J3829" s="56" t="e">
        <f>#REF!</f>
        <v>#REF!</v>
      </c>
      <c r="K3829" s="53" t="e">
        <f>IF(OR(#REF!="管理者",#REF!="サービス管理責任者"),0,#REF!)</f>
        <v>#REF!</v>
      </c>
    </row>
    <row r="3830" spans="8:11">
      <c r="H3830" s="57"/>
      <c r="I3830" s="56" t="e">
        <f t="shared" si="157"/>
        <v>#REF!</v>
      </c>
      <c r="J3830" s="56" t="e">
        <f>#REF!</f>
        <v>#REF!</v>
      </c>
      <c r="K3830" s="53" t="e">
        <f>IF(OR(#REF!="管理者",#REF!="サービス管理責任者"),0,#REF!)</f>
        <v>#REF!</v>
      </c>
    </row>
    <row r="3831" spans="8:11">
      <c r="H3831" s="57"/>
      <c r="I3831" s="56" t="e">
        <f t="shared" si="157"/>
        <v>#REF!</v>
      </c>
      <c r="J3831" s="56" t="e">
        <f>#REF!</f>
        <v>#REF!</v>
      </c>
      <c r="K3831" s="53" t="e">
        <f>IF(OR(#REF!="管理者",#REF!="サービス管理責任者"),0,#REF!)</f>
        <v>#REF!</v>
      </c>
    </row>
    <row r="3832" spans="8:11">
      <c r="H3832" s="57"/>
      <c r="I3832" s="56" t="e">
        <f t="shared" si="157"/>
        <v>#REF!</v>
      </c>
      <c r="J3832" s="56" t="e">
        <f>#REF!</f>
        <v>#REF!</v>
      </c>
      <c r="K3832" s="53" t="e">
        <f>IF(OR(#REF!="管理者",#REF!="サービス管理責任者"),0,#REF!)</f>
        <v>#REF!</v>
      </c>
    </row>
    <row r="3833" spans="8:11">
      <c r="H3833" s="57"/>
      <c r="I3833" s="56" t="e">
        <f t="shared" si="157"/>
        <v>#REF!</v>
      </c>
      <c r="J3833" s="56" t="e">
        <f>#REF!</f>
        <v>#REF!</v>
      </c>
      <c r="K3833" s="53" t="e">
        <f>IF(OR(#REF!="管理者",#REF!="サービス管理責任者"),0,#REF!)</f>
        <v>#REF!</v>
      </c>
    </row>
    <row r="3834" spans="8:11">
      <c r="H3834" s="57"/>
      <c r="I3834" s="56" t="e">
        <f t="shared" si="157"/>
        <v>#REF!</v>
      </c>
      <c r="J3834" s="56" t="e">
        <f>#REF!</f>
        <v>#REF!</v>
      </c>
      <c r="K3834" s="53" t="e">
        <f>IF(OR(#REF!="管理者",#REF!="サービス管理責任者"),0,#REF!)</f>
        <v>#REF!</v>
      </c>
    </row>
    <row r="3835" spans="8:11">
      <c r="H3835" s="57"/>
      <c r="I3835" s="56" t="e">
        <f t="shared" si="157"/>
        <v>#REF!</v>
      </c>
      <c r="J3835" s="56" t="e">
        <f>#REF!</f>
        <v>#REF!</v>
      </c>
      <c r="K3835" s="53" t="e">
        <f>IF(OR(#REF!="管理者",#REF!="サービス管理責任者"),0,#REF!)</f>
        <v>#REF!</v>
      </c>
    </row>
    <row r="3836" spans="8:11">
      <c r="H3836" s="57"/>
      <c r="I3836" s="56" t="e">
        <f t="shared" si="157"/>
        <v>#REF!</v>
      </c>
      <c r="J3836" s="56" t="e">
        <f>#REF!</f>
        <v>#REF!</v>
      </c>
      <c r="K3836" s="53" t="e">
        <f>IF(OR(#REF!="管理者",#REF!="サービス管理責任者"),0,#REF!)</f>
        <v>#REF!</v>
      </c>
    </row>
    <row r="3837" spans="8:11">
      <c r="H3837" s="57"/>
      <c r="I3837" s="56" t="e">
        <f t="shared" si="157"/>
        <v>#REF!</v>
      </c>
      <c r="J3837" s="56" t="e">
        <f>#REF!</f>
        <v>#REF!</v>
      </c>
      <c r="K3837" s="53" t="e">
        <f>IF(OR(#REF!="管理者",#REF!="サービス管理責任者"),0,#REF!)</f>
        <v>#REF!</v>
      </c>
    </row>
    <row r="3838" spans="8:11">
      <c r="H3838" s="57"/>
      <c r="I3838" s="56" t="e">
        <f t="shared" si="157"/>
        <v>#REF!</v>
      </c>
      <c r="J3838" s="56" t="e">
        <f>#REF!</f>
        <v>#REF!</v>
      </c>
      <c r="K3838" s="53" t="e">
        <f>IF(OR(#REF!="管理者",#REF!="サービス管理責任者"),0,#REF!)</f>
        <v>#REF!</v>
      </c>
    </row>
    <row r="3839" spans="8:11">
      <c r="H3839" s="57"/>
      <c r="I3839" s="56" t="e">
        <f t="shared" si="157"/>
        <v>#REF!</v>
      </c>
      <c r="J3839" s="56" t="e">
        <f>#REF!</f>
        <v>#REF!</v>
      </c>
      <c r="K3839" s="53" t="e">
        <f>IF(OR(#REF!="管理者",#REF!="サービス管理責任者"),0,#REF!)</f>
        <v>#REF!</v>
      </c>
    </row>
    <row r="3840" spans="8:11">
      <c r="H3840" s="57"/>
      <c r="I3840" s="56" t="e">
        <f t="shared" si="157"/>
        <v>#REF!</v>
      </c>
      <c r="J3840" s="56" t="e">
        <f>#REF!</f>
        <v>#REF!</v>
      </c>
      <c r="K3840" s="53" t="e">
        <f>IF(OR(#REF!="管理者",#REF!="サービス管理責任者"),0,#REF!)</f>
        <v>#REF!</v>
      </c>
    </row>
    <row r="3841" spans="8:11">
      <c r="H3841" s="57"/>
      <c r="I3841" s="56" t="e">
        <f t="shared" si="157"/>
        <v>#REF!</v>
      </c>
      <c r="J3841" s="56" t="e">
        <f>#REF!</f>
        <v>#REF!</v>
      </c>
      <c r="K3841" s="53" t="e">
        <f>IF(OR(#REF!="管理者",#REF!="サービス管理責任者"),0,#REF!)</f>
        <v>#REF!</v>
      </c>
    </row>
    <row r="3842" spans="8:11">
      <c r="H3842" s="57"/>
      <c r="I3842" s="56" t="e">
        <f t="shared" si="157"/>
        <v>#REF!</v>
      </c>
      <c r="J3842" s="56" t="e">
        <f>#REF!</f>
        <v>#REF!</v>
      </c>
      <c r="K3842" s="53" t="e">
        <f>IF(OR(#REF!="管理者",#REF!="サービス管理責任者"),0,#REF!)</f>
        <v>#REF!</v>
      </c>
    </row>
    <row r="3843" spans="8:11">
      <c r="H3843" s="57"/>
      <c r="I3843" s="56" t="e">
        <f t="shared" si="157"/>
        <v>#REF!</v>
      </c>
      <c r="J3843" s="56" t="e">
        <f>#REF!</f>
        <v>#REF!</v>
      </c>
      <c r="K3843" s="53" t="e">
        <f>IF(OR(#REF!="管理者",#REF!="サービス管理責任者"),0,#REF!)</f>
        <v>#REF!</v>
      </c>
    </row>
    <row r="3844" spans="8:11">
      <c r="H3844" s="57"/>
      <c r="I3844" s="56" t="e">
        <f t="shared" si="157"/>
        <v>#REF!</v>
      </c>
      <c r="J3844" s="56" t="e">
        <f>#REF!</f>
        <v>#REF!</v>
      </c>
      <c r="K3844" s="53" t="e">
        <f>IF(OR(#REF!="管理者",#REF!="サービス管理責任者"),0,#REF!)</f>
        <v>#REF!</v>
      </c>
    </row>
    <row r="3845" spans="8:11">
      <c r="H3845" s="57"/>
      <c r="I3845" s="56" t="e">
        <f t="shared" ref="I3845:I3908" si="158">IF(J3845=0,I3844,I3844+1)</f>
        <v>#REF!</v>
      </c>
      <c r="J3845" s="56" t="e">
        <f>#REF!</f>
        <v>#REF!</v>
      </c>
      <c r="K3845" s="53" t="e">
        <f>IF(OR(#REF!="管理者",#REF!="サービス管理責任者"),0,#REF!)</f>
        <v>#REF!</v>
      </c>
    </row>
    <row r="3846" spans="8:11">
      <c r="H3846" s="57"/>
      <c r="I3846" s="56" t="e">
        <f t="shared" si="158"/>
        <v>#REF!</v>
      </c>
      <c r="J3846" s="56" t="e">
        <f>#REF!</f>
        <v>#REF!</v>
      </c>
      <c r="K3846" s="53" t="e">
        <f>IF(OR(#REF!="管理者",#REF!="サービス管理責任者"),0,#REF!)</f>
        <v>#REF!</v>
      </c>
    </row>
    <row r="3847" spans="8:11">
      <c r="H3847" s="57"/>
      <c r="I3847" s="56" t="e">
        <f t="shared" si="158"/>
        <v>#REF!</v>
      </c>
      <c r="J3847" s="56" t="e">
        <f>#REF!</f>
        <v>#REF!</v>
      </c>
      <c r="K3847" s="53" t="e">
        <f>IF(OR(#REF!="管理者",#REF!="サービス管理責任者"),0,#REF!)</f>
        <v>#REF!</v>
      </c>
    </row>
    <row r="3848" spans="8:11">
      <c r="H3848" s="57"/>
      <c r="I3848" s="56" t="e">
        <f t="shared" si="158"/>
        <v>#REF!</v>
      </c>
      <c r="J3848" s="56" t="e">
        <f>#REF!</f>
        <v>#REF!</v>
      </c>
      <c r="K3848" s="53" t="e">
        <f>IF(OR(#REF!="管理者",#REF!="サービス管理責任者"),0,#REF!)</f>
        <v>#REF!</v>
      </c>
    </row>
    <row r="3849" spans="8:11">
      <c r="H3849" s="57"/>
      <c r="I3849" s="56" t="e">
        <f t="shared" si="158"/>
        <v>#REF!</v>
      </c>
      <c r="J3849" s="56" t="e">
        <f>#REF!</f>
        <v>#REF!</v>
      </c>
      <c r="K3849" s="53" t="e">
        <f>IF(OR(#REF!="管理者",#REF!="サービス管理責任者"),0,#REF!)</f>
        <v>#REF!</v>
      </c>
    </row>
    <row r="3850" spans="8:11">
      <c r="H3850" s="57"/>
      <c r="I3850" s="56" t="e">
        <f t="shared" si="158"/>
        <v>#REF!</v>
      </c>
      <c r="J3850" s="56" t="e">
        <f>#REF!</f>
        <v>#REF!</v>
      </c>
      <c r="K3850" s="53" t="e">
        <f>IF(OR(#REF!="管理者",#REF!="サービス管理責任者"),0,#REF!)</f>
        <v>#REF!</v>
      </c>
    </row>
    <row r="3851" spans="8:11">
      <c r="H3851" s="57"/>
      <c r="I3851" s="56" t="e">
        <f t="shared" si="158"/>
        <v>#REF!</v>
      </c>
      <c r="J3851" s="56" t="e">
        <f>#REF!</f>
        <v>#REF!</v>
      </c>
      <c r="K3851" s="53" t="e">
        <f>IF(OR(#REF!="管理者",#REF!="サービス管理責任者"),0,#REF!)</f>
        <v>#REF!</v>
      </c>
    </row>
    <row r="3852" spans="8:11">
      <c r="H3852" s="57"/>
      <c r="I3852" s="56" t="e">
        <f t="shared" si="158"/>
        <v>#REF!</v>
      </c>
      <c r="J3852" s="56" t="e">
        <f>#REF!</f>
        <v>#REF!</v>
      </c>
      <c r="K3852" s="53" t="e">
        <f>IF(OR(#REF!="管理者",#REF!="サービス管理責任者"),0,#REF!)</f>
        <v>#REF!</v>
      </c>
    </row>
    <row r="3853" spans="8:11">
      <c r="H3853" s="57"/>
      <c r="I3853" s="56" t="e">
        <f t="shared" si="158"/>
        <v>#REF!</v>
      </c>
      <c r="J3853" s="56" t="e">
        <f>#REF!</f>
        <v>#REF!</v>
      </c>
      <c r="K3853" s="53" t="e">
        <f>IF(OR(#REF!="管理者",#REF!="サービス管理責任者"),0,#REF!)</f>
        <v>#REF!</v>
      </c>
    </row>
    <row r="3854" spans="8:11">
      <c r="H3854" s="57"/>
      <c r="I3854" s="56" t="e">
        <f t="shared" si="158"/>
        <v>#REF!</v>
      </c>
      <c r="J3854" s="56" t="e">
        <f>#REF!</f>
        <v>#REF!</v>
      </c>
      <c r="K3854" s="53" t="e">
        <f>IF(OR(#REF!="管理者",#REF!="サービス管理責任者"),0,#REF!)</f>
        <v>#REF!</v>
      </c>
    </row>
    <row r="3855" spans="8:11">
      <c r="H3855" s="57"/>
      <c r="I3855" s="56" t="e">
        <f t="shared" si="158"/>
        <v>#REF!</v>
      </c>
      <c r="J3855" s="56" t="e">
        <f>#REF!</f>
        <v>#REF!</v>
      </c>
      <c r="K3855" s="53" t="e">
        <f>IF(OR(#REF!="管理者",#REF!="サービス管理責任者"),0,#REF!)</f>
        <v>#REF!</v>
      </c>
    </row>
    <row r="3856" spans="8:11">
      <c r="H3856" s="57"/>
      <c r="I3856" s="56" t="e">
        <f t="shared" si="158"/>
        <v>#REF!</v>
      </c>
      <c r="J3856" s="56" t="e">
        <f>#REF!</f>
        <v>#REF!</v>
      </c>
      <c r="K3856" s="53" t="e">
        <f>IF(OR(#REF!="管理者",#REF!="サービス管理責任者"),0,#REF!)</f>
        <v>#REF!</v>
      </c>
    </row>
    <row r="3857" spans="8:11">
      <c r="H3857" s="57"/>
      <c r="I3857" s="56" t="e">
        <f t="shared" si="158"/>
        <v>#REF!</v>
      </c>
      <c r="J3857" s="56" t="e">
        <f>#REF!</f>
        <v>#REF!</v>
      </c>
      <c r="K3857" s="53" t="e">
        <f>IF(OR(#REF!="管理者",#REF!="サービス管理責任者"),0,#REF!)</f>
        <v>#REF!</v>
      </c>
    </row>
    <row r="3858" spans="8:11">
      <c r="H3858" s="57"/>
      <c r="I3858" s="56" t="e">
        <f t="shared" si="158"/>
        <v>#REF!</v>
      </c>
      <c r="J3858" s="56" t="e">
        <f>#REF!</f>
        <v>#REF!</v>
      </c>
      <c r="K3858" s="53" t="e">
        <f>IF(OR(#REF!="管理者",#REF!="サービス管理責任者"),0,#REF!)</f>
        <v>#REF!</v>
      </c>
    </row>
    <row r="3859" spans="8:11">
      <c r="H3859" s="57"/>
      <c r="I3859" s="56" t="e">
        <f t="shared" si="158"/>
        <v>#REF!</v>
      </c>
      <c r="J3859" s="56" t="e">
        <f>#REF!</f>
        <v>#REF!</v>
      </c>
      <c r="K3859" s="53" t="e">
        <f>IF(OR(#REF!="管理者",#REF!="サービス管理責任者"),0,#REF!)</f>
        <v>#REF!</v>
      </c>
    </row>
    <row r="3860" spans="8:11">
      <c r="H3860" s="57"/>
      <c r="I3860" s="56" t="e">
        <f t="shared" si="158"/>
        <v>#REF!</v>
      </c>
      <c r="J3860" s="56" t="e">
        <f>#REF!</f>
        <v>#REF!</v>
      </c>
      <c r="K3860" s="53" t="e">
        <f>IF(OR(#REF!="管理者",#REF!="サービス管理責任者"),0,#REF!)</f>
        <v>#REF!</v>
      </c>
    </row>
    <row r="3861" spans="8:11">
      <c r="H3861" s="57"/>
      <c r="I3861" s="56" t="e">
        <f t="shared" si="158"/>
        <v>#REF!</v>
      </c>
      <c r="J3861" s="56" t="e">
        <f>#REF!</f>
        <v>#REF!</v>
      </c>
      <c r="K3861" s="53" t="e">
        <f>IF(OR(#REF!="管理者",#REF!="サービス管理責任者"),0,#REF!)</f>
        <v>#REF!</v>
      </c>
    </row>
    <row r="3862" spans="8:11">
      <c r="H3862" s="57"/>
      <c r="I3862" s="56" t="e">
        <f t="shared" si="158"/>
        <v>#REF!</v>
      </c>
      <c r="J3862" s="56" t="e">
        <f>#REF!</f>
        <v>#REF!</v>
      </c>
      <c r="K3862" s="53" t="e">
        <f>IF(OR(#REF!="管理者",#REF!="サービス管理責任者"),0,#REF!)</f>
        <v>#REF!</v>
      </c>
    </row>
    <row r="3863" spans="8:11">
      <c r="H3863" s="57"/>
      <c r="I3863" s="56" t="e">
        <f t="shared" si="158"/>
        <v>#REF!</v>
      </c>
      <c r="J3863" s="56" t="e">
        <f>#REF!</f>
        <v>#REF!</v>
      </c>
      <c r="K3863" s="53" t="e">
        <f>IF(OR(#REF!="管理者",#REF!="サービス管理責任者"),0,#REF!)</f>
        <v>#REF!</v>
      </c>
    </row>
    <row r="3864" spans="8:11">
      <c r="H3864" s="57"/>
      <c r="I3864" s="56" t="e">
        <f t="shared" si="158"/>
        <v>#REF!</v>
      </c>
      <c r="J3864" s="56" t="e">
        <f>#REF!</f>
        <v>#REF!</v>
      </c>
      <c r="K3864" s="53" t="e">
        <f>IF(OR(#REF!="管理者",#REF!="サービス管理責任者"),0,#REF!)</f>
        <v>#REF!</v>
      </c>
    </row>
    <row r="3865" spans="8:11">
      <c r="H3865" s="57"/>
      <c r="I3865" s="56" t="e">
        <f t="shared" si="158"/>
        <v>#REF!</v>
      </c>
      <c r="J3865" s="56" t="e">
        <f>#REF!</f>
        <v>#REF!</v>
      </c>
      <c r="K3865" s="53" t="e">
        <f>IF(OR(#REF!="管理者",#REF!="サービス管理責任者"),0,#REF!)</f>
        <v>#REF!</v>
      </c>
    </row>
    <row r="3866" spans="8:11">
      <c r="H3866" s="57"/>
      <c r="I3866" s="56" t="e">
        <f t="shared" si="158"/>
        <v>#REF!</v>
      </c>
      <c r="J3866" s="56" t="e">
        <f>#REF!</f>
        <v>#REF!</v>
      </c>
      <c r="K3866" s="53" t="e">
        <f>IF(OR(#REF!="管理者",#REF!="サービス管理責任者"),0,#REF!)</f>
        <v>#REF!</v>
      </c>
    </row>
    <row r="3867" spans="8:11">
      <c r="H3867" s="57"/>
      <c r="I3867" s="56" t="e">
        <f t="shared" si="158"/>
        <v>#REF!</v>
      </c>
      <c r="J3867" s="56" t="e">
        <f>#REF!</f>
        <v>#REF!</v>
      </c>
      <c r="K3867" s="53" t="e">
        <f>IF(OR(#REF!="管理者",#REF!="サービス管理責任者"),0,#REF!)</f>
        <v>#REF!</v>
      </c>
    </row>
    <row r="3868" spans="8:11">
      <c r="H3868" s="57"/>
      <c r="I3868" s="56" t="e">
        <f t="shared" si="158"/>
        <v>#REF!</v>
      </c>
      <c r="J3868" s="56" t="e">
        <f>#REF!</f>
        <v>#REF!</v>
      </c>
      <c r="K3868" s="53" t="e">
        <f>IF(OR(#REF!="管理者",#REF!="サービス管理責任者"),0,#REF!)</f>
        <v>#REF!</v>
      </c>
    </row>
    <row r="3869" spans="8:11">
      <c r="H3869" s="57"/>
      <c r="I3869" s="56" t="e">
        <f t="shared" si="158"/>
        <v>#REF!</v>
      </c>
      <c r="J3869" s="56" t="e">
        <f>#REF!</f>
        <v>#REF!</v>
      </c>
      <c r="K3869" s="53" t="e">
        <f>IF(OR(#REF!="管理者",#REF!="サービス管理責任者"),0,#REF!)</f>
        <v>#REF!</v>
      </c>
    </row>
    <row r="3870" spans="8:11">
      <c r="H3870" s="57"/>
      <c r="I3870" s="56" t="e">
        <f t="shared" si="158"/>
        <v>#REF!</v>
      </c>
      <c r="J3870" s="56" t="e">
        <f>#REF!</f>
        <v>#REF!</v>
      </c>
      <c r="K3870" s="53" t="e">
        <f>IF(OR(#REF!="管理者",#REF!="サービス管理責任者"),0,#REF!)</f>
        <v>#REF!</v>
      </c>
    </row>
    <row r="3871" spans="8:11">
      <c r="H3871" s="57"/>
      <c r="I3871" s="56" t="e">
        <f t="shared" si="158"/>
        <v>#REF!</v>
      </c>
      <c r="J3871" s="56" t="e">
        <f>#REF!</f>
        <v>#REF!</v>
      </c>
      <c r="K3871" s="53" t="e">
        <f>IF(OR(#REF!="管理者",#REF!="サービス管理責任者"),0,#REF!)</f>
        <v>#REF!</v>
      </c>
    </row>
    <row r="3872" spans="8:11">
      <c r="H3872" s="57"/>
      <c r="I3872" s="56" t="e">
        <f t="shared" si="158"/>
        <v>#REF!</v>
      </c>
      <c r="J3872" s="56" t="e">
        <f>#REF!</f>
        <v>#REF!</v>
      </c>
      <c r="K3872" s="53" t="e">
        <f>IF(OR(#REF!="管理者",#REF!="サービス管理責任者"),0,#REF!)</f>
        <v>#REF!</v>
      </c>
    </row>
    <row r="3873" spans="8:11">
      <c r="H3873" s="57"/>
      <c r="I3873" s="56" t="e">
        <f t="shared" si="158"/>
        <v>#REF!</v>
      </c>
      <c r="J3873" s="56" t="e">
        <f>#REF!</f>
        <v>#REF!</v>
      </c>
      <c r="K3873" s="53" t="e">
        <f>IF(OR(#REF!="管理者",#REF!="サービス管理責任者"),0,#REF!)</f>
        <v>#REF!</v>
      </c>
    </row>
    <row r="3874" spans="8:11">
      <c r="H3874" s="57"/>
      <c r="I3874" s="56" t="e">
        <f t="shared" si="158"/>
        <v>#REF!</v>
      </c>
      <c r="J3874" s="56" t="e">
        <f>#REF!</f>
        <v>#REF!</v>
      </c>
      <c r="K3874" s="53" t="e">
        <f>IF(OR(#REF!="管理者",#REF!="サービス管理責任者"),0,#REF!)</f>
        <v>#REF!</v>
      </c>
    </row>
    <row r="3875" spans="8:11">
      <c r="H3875" s="57"/>
      <c r="I3875" s="56" t="e">
        <f t="shared" si="158"/>
        <v>#REF!</v>
      </c>
      <c r="J3875" s="56" t="e">
        <f>#REF!</f>
        <v>#REF!</v>
      </c>
      <c r="K3875" s="53" t="e">
        <f>IF(OR(#REF!="管理者",#REF!="サービス管理責任者"),0,#REF!)</f>
        <v>#REF!</v>
      </c>
    </row>
    <row r="3876" spans="8:11">
      <c r="H3876" s="57"/>
      <c r="I3876" s="56" t="e">
        <f t="shared" si="158"/>
        <v>#REF!</v>
      </c>
      <c r="J3876" s="56" t="e">
        <f>#REF!</f>
        <v>#REF!</v>
      </c>
      <c r="K3876" s="53" t="e">
        <f>IF(OR(#REF!="管理者",#REF!="サービス管理責任者"),0,#REF!)</f>
        <v>#REF!</v>
      </c>
    </row>
    <row r="3877" spans="8:11">
      <c r="H3877" s="57"/>
      <c r="I3877" s="56" t="e">
        <f t="shared" si="158"/>
        <v>#REF!</v>
      </c>
      <c r="J3877" s="56" t="e">
        <f>#REF!</f>
        <v>#REF!</v>
      </c>
      <c r="K3877" s="53" t="e">
        <f>IF(OR(#REF!="管理者",#REF!="サービス管理責任者"),0,#REF!)</f>
        <v>#REF!</v>
      </c>
    </row>
    <row r="3878" spans="8:11">
      <c r="H3878" s="57"/>
      <c r="I3878" s="56" t="e">
        <f t="shared" si="158"/>
        <v>#REF!</v>
      </c>
      <c r="J3878" s="56" t="e">
        <f>#REF!</f>
        <v>#REF!</v>
      </c>
      <c r="K3878" s="53" t="e">
        <f>IF(OR(#REF!="管理者",#REF!="サービス管理責任者"),0,#REF!)</f>
        <v>#REF!</v>
      </c>
    </row>
    <row r="3879" spans="8:11">
      <c r="H3879" s="57"/>
      <c r="I3879" s="56" t="e">
        <f t="shared" si="158"/>
        <v>#REF!</v>
      </c>
      <c r="J3879" s="56" t="e">
        <f>#REF!</f>
        <v>#REF!</v>
      </c>
      <c r="K3879" s="53" t="e">
        <f>IF(OR(#REF!="管理者",#REF!="サービス管理責任者"),0,#REF!)</f>
        <v>#REF!</v>
      </c>
    </row>
    <row r="3880" spans="8:11">
      <c r="H3880" s="57"/>
      <c r="I3880" s="56" t="e">
        <f t="shared" si="158"/>
        <v>#REF!</v>
      </c>
      <c r="J3880" s="56" t="e">
        <f>#REF!</f>
        <v>#REF!</v>
      </c>
      <c r="K3880" s="53" t="e">
        <f>IF(OR(#REF!="管理者",#REF!="サービス管理責任者"),0,#REF!)</f>
        <v>#REF!</v>
      </c>
    </row>
    <row r="3881" spans="8:11">
      <c r="H3881" s="57"/>
      <c r="I3881" s="56" t="e">
        <f t="shared" si="158"/>
        <v>#REF!</v>
      </c>
      <c r="J3881" s="56" t="e">
        <f>#REF!</f>
        <v>#REF!</v>
      </c>
      <c r="K3881" s="53" t="e">
        <f>IF(OR(#REF!="管理者",#REF!="サービス管理責任者"),0,#REF!)</f>
        <v>#REF!</v>
      </c>
    </row>
    <row r="3882" spans="8:11">
      <c r="H3882" s="57"/>
      <c r="I3882" s="56" t="e">
        <f t="shared" si="158"/>
        <v>#REF!</v>
      </c>
      <c r="J3882" s="56" t="e">
        <f>#REF!</f>
        <v>#REF!</v>
      </c>
      <c r="K3882" s="53" t="e">
        <f>IF(OR(#REF!="管理者",#REF!="サービス管理責任者"),0,#REF!)</f>
        <v>#REF!</v>
      </c>
    </row>
    <row r="3883" spans="8:11">
      <c r="H3883" s="57"/>
      <c r="I3883" s="56" t="e">
        <f t="shared" si="158"/>
        <v>#REF!</v>
      </c>
      <c r="J3883" s="56" t="e">
        <f>#REF!</f>
        <v>#REF!</v>
      </c>
      <c r="K3883" s="53" t="e">
        <f>IF(OR(#REF!="管理者",#REF!="サービス管理責任者"),0,#REF!)</f>
        <v>#REF!</v>
      </c>
    </row>
    <row r="3884" spans="8:11">
      <c r="H3884" s="57"/>
      <c r="I3884" s="56" t="e">
        <f t="shared" si="158"/>
        <v>#REF!</v>
      </c>
      <c r="J3884" s="56" t="e">
        <f>#REF!</f>
        <v>#REF!</v>
      </c>
      <c r="K3884" s="53" t="e">
        <f>IF(OR(#REF!="管理者",#REF!="サービス管理責任者"),0,#REF!)</f>
        <v>#REF!</v>
      </c>
    </row>
    <row r="3885" spans="8:11">
      <c r="H3885" s="57"/>
      <c r="I3885" s="56" t="e">
        <f t="shared" si="158"/>
        <v>#REF!</v>
      </c>
      <c r="J3885" s="56" t="e">
        <f>#REF!</f>
        <v>#REF!</v>
      </c>
      <c r="K3885" s="53" t="e">
        <f>IF(OR(#REF!="管理者",#REF!="サービス管理責任者"),0,#REF!)</f>
        <v>#REF!</v>
      </c>
    </row>
    <row r="3886" spans="8:11">
      <c r="H3886" s="57"/>
      <c r="I3886" s="56" t="e">
        <f t="shared" si="158"/>
        <v>#REF!</v>
      </c>
      <c r="J3886" s="56" t="e">
        <f>#REF!</f>
        <v>#REF!</v>
      </c>
      <c r="K3886" s="53" t="e">
        <f>IF(OR(#REF!="管理者",#REF!="サービス管理責任者"),0,#REF!)</f>
        <v>#REF!</v>
      </c>
    </row>
    <row r="3887" spans="8:11">
      <c r="H3887" s="57"/>
      <c r="I3887" s="56" t="e">
        <f t="shared" si="158"/>
        <v>#REF!</v>
      </c>
      <c r="J3887" s="56" t="e">
        <f>#REF!</f>
        <v>#REF!</v>
      </c>
      <c r="K3887" s="53" t="e">
        <f>IF(OR(#REF!="管理者",#REF!="サービス管理責任者"),0,#REF!)</f>
        <v>#REF!</v>
      </c>
    </row>
    <row r="3888" spans="8:11">
      <c r="H3888" s="57"/>
      <c r="I3888" s="56" t="e">
        <f t="shared" si="158"/>
        <v>#REF!</v>
      </c>
      <c r="J3888" s="56" t="e">
        <f>#REF!</f>
        <v>#REF!</v>
      </c>
      <c r="K3888" s="53" t="e">
        <f>IF(OR(#REF!="管理者",#REF!="サービス管理責任者"),0,#REF!)</f>
        <v>#REF!</v>
      </c>
    </row>
    <row r="3889" spans="8:11">
      <c r="H3889" s="57"/>
      <c r="I3889" s="56" t="e">
        <f t="shared" si="158"/>
        <v>#REF!</v>
      </c>
      <c r="J3889" s="56" t="e">
        <f>#REF!</f>
        <v>#REF!</v>
      </c>
      <c r="K3889" s="53" t="e">
        <f>IF(OR(#REF!="管理者",#REF!="サービス管理責任者"),0,#REF!)</f>
        <v>#REF!</v>
      </c>
    </row>
    <row r="3890" spans="8:11">
      <c r="H3890" s="57"/>
      <c r="I3890" s="56" t="e">
        <f t="shared" si="158"/>
        <v>#REF!</v>
      </c>
      <c r="J3890" s="56" t="e">
        <f>#REF!</f>
        <v>#REF!</v>
      </c>
      <c r="K3890" s="53" t="e">
        <f>IF(OR(#REF!="管理者",#REF!="サービス管理責任者"),0,#REF!)</f>
        <v>#REF!</v>
      </c>
    </row>
    <row r="3891" spans="8:11">
      <c r="H3891" s="57"/>
      <c r="I3891" s="56" t="e">
        <f t="shared" si="158"/>
        <v>#REF!</v>
      </c>
      <c r="J3891" s="56" t="e">
        <f>#REF!</f>
        <v>#REF!</v>
      </c>
      <c r="K3891" s="53" t="e">
        <f>IF(OR(#REF!="管理者",#REF!="サービス管理責任者"),0,#REF!)</f>
        <v>#REF!</v>
      </c>
    </row>
    <row r="3892" spans="8:11">
      <c r="H3892" s="57"/>
      <c r="I3892" s="56" t="e">
        <f t="shared" si="158"/>
        <v>#REF!</v>
      </c>
      <c r="J3892" s="56" t="e">
        <f>#REF!</f>
        <v>#REF!</v>
      </c>
      <c r="K3892" s="53" t="e">
        <f>IF(OR(#REF!="管理者",#REF!="サービス管理責任者"),0,#REF!)</f>
        <v>#REF!</v>
      </c>
    </row>
    <row r="3893" spans="8:11">
      <c r="H3893" s="57"/>
      <c r="I3893" s="56" t="e">
        <f t="shared" si="158"/>
        <v>#REF!</v>
      </c>
      <c r="J3893" s="56" t="e">
        <f>#REF!</f>
        <v>#REF!</v>
      </c>
      <c r="K3893" s="53" t="e">
        <f>IF(OR(#REF!="管理者",#REF!="サービス管理責任者"),0,#REF!)</f>
        <v>#REF!</v>
      </c>
    </row>
    <row r="3894" spans="8:11">
      <c r="H3894" s="57"/>
      <c r="I3894" s="56" t="e">
        <f t="shared" si="158"/>
        <v>#REF!</v>
      </c>
      <c r="J3894" s="56" t="e">
        <f>#REF!</f>
        <v>#REF!</v>
      </c>
      <c r="K3894" s="53" t="e">
        <f>IF(OR(#REF!="管理者",#REF!="サービス管理責任者"),0,#REF!)</f>
        <v>#REF!</v>
      </c>
    </row>
    <row r="3895" spans="8:11">
      <c r="H3895" s="57"/>
      <c r="I3895" s="56" t="e">
        <f t="shared" si="158"/>
        <v>#REF!</v>
      </c>
      <c r="J3895" s="56" t="e">
        <f>#REF!</f>
        <v>#REF!</v>
      </c>
      <c r="K3895" s="53" t="e">
        <f>IF(OR(#REF!="管理者",#REF!="サービス管理責任者"),0,#REF!)</f>
        <v>#REF!</v>
      </c>
    </row>
    <row r="3896" spans="8:11">
      <c r="H3896" s="57"/>
      <c r="I3896" s="56" t="e">
        <f t="shared" si="158"/>
        <v>#REF!</v>
      </c>
      <c r="J3896" s="56" t="e">
        <f>#REF!</f>
        <v>#REF!</v>
      </c>
      <c r="K3896" s="53" t="e">
        <f>IF(OR(#REF!="管理者",#REF!="サービス管理責任者"),0,#REF!)</f>
        <v>#REF!</v>
      </c>
    </row>
    <row r="3897" spans="8:11">
      <c r="H3897" s="57"/>
      <c r="I3897" s="56" t="e">
        <f t="shared" si="158"/>
        <v>#REF!</v>
      </c>
      <c r="J3897" s="56" t="e">
        <f>#REF!</f>
        <v>#REF!</v>
      </c>
      <c r="K3897" s="53" t="e">
        <f>IF(OR(#REF!="管理者",#REF!="サービス管理責任者"),0,#REF!)</f>
        <v>#REF!</v>
      </c>
    </row>
    <row r="3898" spans="8:11">
      <c r="H3898" s="57"/>
      <c r="I3898" s="56" t="e">
        <f t="shared" si="158"/>
        <v>#REF!</v>
      </c>
      <c r="J3898" s="56" t="e">
        <f>#REF!</f>
        <v>#REF!</v>
      </c>
      <c r="K3898" s="53" t="e">
        <f>IF(OR(#REF!="管理者",#REF!="サービス管理責任者"),0,#REF!)</f>
        <v>#REF!</v>
      </c>
    </row>
    <row r="3899" spans="8:11">
      <c r="H3899" s="57"/>
      <c r="I3899" s="56" t="e">
        <f t="shared" si="158"/>
        <v>#REF!</v>
      </c>
      <c r="J3899" s="56" t="e">
        <f>#REF!</f>
        <v>#REF!</v>
      </c>
      <c r="K3899" s="53" t="e">
        <f>IF(OR(#REF!="管理者",#REF!="サービス管理責任者"),0,#REF!)</f>
        <v>#REF!</v>
      </c>
    </row>
    <row r="3900" spans="8:11">
      <c r="H3900" s="57"/>
      <c r="I3900" s="56" t="e">
        <f t="shared" si="158"/>
        <v>#REF!</v>
      </c>
      <c r="J3900" s="56" t="e">
        <f>#REF!</f>
        <v>#REF!</v>
      </c>
      <c r="K3900" s="53" t="e">
        <f>IF(OR(#REF!="管理者",#REF!="サービス管理責任者"),0,#REF!)</f>
        <v>#REF!</v>
      </c>
    </row>
    <row r="3901" spans="8:11">
      <c r="H3901" s="57"/>
      <c r="I3901" s="56" t="e">
        <f t="shared" si="158"/>
        <v>#REF!</v>
      </c>
      <c r="J3901" s="56" t="e">
        <f>#REF!</f>
        <v>#REF!</v>
      </c>
      <c r="K3901" s="53" t="e">
        <f>IF(OR(#REF!="管理者",#REF!="サービス管理責任者"),0,#REF!)</f>
        <v>#REF!</v>
      </c>
    </row>
    <row r="3902" spans="8:11">
      <c r="H3902" s="57"/>
      <c r="I3902" s="56" t="e">
        <f t="shared" si="158"/>
        <v>#REF!</v>
      </c>
      <c r="J3902" s="56" t="e">
        <f>#REF!</f>
        <v>#REF!</v>
      </c>
      <c r="K3902" s="53" t="e">
        <f>IF(OR(#REF!="管理者",#REF!="サービス管理責任者"),0,#REF!)</f>
        <v>#REF!</v>
      </c>
    </row>
    <row r="3903" spans="8:11">
      <c r="H3903" s="57"/>
      <c r="I3903" s="56" t="e">
        <f t="shared" si="158"/>
        <v>#REF!</v>
      </c>
      <c r="J3903" s="56" t="e">
        <f>#REF!</f>
        <v>#REF!</v>
      </c>
      <c r="K3903" s="53" t="e">
        <f>IF(OR(#REF!="管理者",#REF!="サービス管理責任者"),0,#REF!)</f>
        <v>#REF!</v>
      </c>
    </row>
    <row r="3904" spans="8:11">
      <c r="H3904" s="57"/>
      <c r="I3904" s="56" t="e">
        <f t="shared" si="158"/>
        <v>#REF!</v>
      </c>
      <c r="J3904" s="56" t="e">
        <f>#REF!</f>
        <v>#REF!</v>
      </c>
      <c r="K3904" s="53" t="e">
        <f>IF(OR(#REF!="管理者",#REF!="サービス管理責任者"),0,#REF!)</f>
        <v>#REF!</v>
      </c>
    </row>
    <row r="3905" spans="8:11">
      <c r="H3905" s="57"/>
      <c r="I3905" s="56" t="e">
        <f t="shared" si="158"/>
        <v>#REF!</v>
      </c>
      <c r="J3905" s="56" t="e">
        <f>#REF!</f>
        <v>#REF!</v>
      </c>
      <c r="K3905" s="53" t="e">
        <f>IF(OR(#REF!="管理者",#REF!="サービス管理責任者"),0,#REF!)</f>
        <v>#REF!</v>
      </c>
    </row>
    <row r="3906" spans="8:11">
      <c r="H3906" s="57"/>
      <c r="I3906" s="56" t="e">
        <f t="shared" si="158"/>
        <v>#REF!</v>
      </c>
      <c r="J3906" s="56" t="e">
        <f>#REF!</f>
        <v>#REF!</v>
      </c>
      <c r="K3906" s="53" t="e">
        <f>IF(OR(#REF!="管理者",#REF!="サービス管理責任者"),0,#REF!)</f>
        <v>#REF!</v>
      </c>
    </row>
    <row r="3907" spans="8:11">
      <c r="H3907" s="57"/>
      <c r="I3907" s="56" t="e">
        <f t="shared" si="158"/>
        <v>#REF!</v>
      </c>
      <c r="J3907" s="56" t="e">
        <f>#REF!</f>
        <v>#REF!</v>
      </c>
      <c r="K3907" s="53" t="e">
        <f>IF(OR(#REF!="管理者",#REF!="サービス管理責任者"),0,#REF!)</f>
        <v>#REF!</v>
      </c>
    </row>
    <row r="3908" spans="8:11">
      <c r="H3908" s="57"/>
      <c r="I3908" s="56" t="e">
        <f t="shared" si="158"/>
        <v>#REF!</v>
      </c>
      <c r="J3908" s="56" t="e">
        <f>#REF!</f>
        <v>#REF!</v>
      </c>
      <c r="K3908" s="53" t="e">
        <f>IF(OR(#REF!="管理者",#REF!="サービス管理責任者"),0,#REF!)</f>
        <v>#REF!</v>
      </c>
    </row>
    <row r="3909" spans="8:11">
      <c r="H3909" s="57"/>
      <c r="I3909" s="56" t="e">
        <f t="shared" ref="I3909:I3972" si="159">IF(J3909=0,I3908,I3908+1)</f>
        <v>#REF!</v>
      </c>
      <c r="J3909" s="56" t="e">
        <f>#REF!</f>
        <v>#REF!</v>
      </c>
      <c r="K3909" s="53" t="e">
        <f>IF(OR(#REF!="管理者",#REF!="サービス管理責任者"),0,#REF!)</f>
        <v>#REF!</v>
      </c>
    </row>
    <row r="3910" spans="8:11">
      <c r="H3910" s="57"/>
      <c r="I3910" s="56" t="e">
        <f t="shared" si="159"/>
        <v>#REF!</v>
      </c>
      <c r="J3910" s="56" t="e">
        <f>#REF!</f>
        <v>#REF!</v>
      </c>
      <c r="K3910" s="53" t="e">
        <f>IF(OR(#REF!="管理者",#REF!="サービス管理責任者"),0,#REF!)</f>
        <v>#REF!</v>
      </c>
    </row>
    <row r="3911" spans="8:11">
      <c r="H3911" s="57"/>
      <c r="I3911" s="56" t="e">
        <f t="shared" si="159"/>
        <v>#REF!</v>
      </c>
      <c r="J3911" s="56" t="e">
        <f>#REF!</f>
        <v>#REF!</v>
      </c>
      <c r="K3911" s="53" t="e">
        <f>IF(OR(#REF!="管理者",#REF!="サービス管理責任者"),0,#REF!)</f>
        <v>#REF!</v>
      </c>
    </row>
    <row r="3912" spans="8:11">
      <c r="H3912" s="57"/>
      <c r="I3912" s="56" t="e">
        <f t="shared" si="159"/>
        <v>#REF!</v>
      </c>
      <c r="J3912" s="56" t="e">
        <f>#REF!</f>
        <v>#REF!</v>
      </c>
      <c r="K3912" s="53" t="e">
        <f>IF(OR(#REF!="管理者",#REF!="サービス管理責任者"),0,#REF!)</f>
        <v>#REF!</v>
      </c>
    </row>
    <row r="3913" spans="8:11">
      <c r="H3913" s="57"/>
      <c r="I3913" s="56" t="e">
        <f t="shared" si="159"/>
        <v>#REF!</v>
      </c>
      <c r="J3913" s="56" t="e">
        <f>#REF!</f>
        <v>#REF!</v>
      </c>
      <c r="K3913" s="53" t="e">
        <f>IF(OR(#REF!="管理者",#REF!="サービス管理責任者"),0,#REF!)</f>
        <v>#REF!</v>
      </c>
    </row>
    <row r="3914" spans="8:11">
      <c r="H3914" s="57"/>
      <c r="I3914" s="56" t="e">
        <f t="shared" si="159"/>
        <v>#REF!</v>
      </c>
      <c r="J3914" s="56" t="e">
        <f>#REF!</f>
        <v>#REF!</v>
      </c>
      <c r="K3914" s="53" t="e">
        <f>IF(OR(#REF!="管理者",#REF!="サービス管理責任者"),0,#REF!)</f>
        <v>#REF!</v>
      </c>
    </row>
    <row r="3915" spans="8:11">
      <c r="H3915" s="57"/>
      <c r="I3915" s="56" t="e">
        <f t="shared" si="159"/>
        <v>#REF!</v>
      </c>
      <c r="J3915" s="56" t="e">
        <f>#REF!</f>
        <v>#REF!</v>
      </c>
      <c r="K3915" s="53" t="e">
        <f>IF(OR(#REF!="管理者",#REF!="サービス管理責任者"),0,#REF!)</f>
        <v>#REF!</v>
      </c>
    </row>
    <row r="3916" spans="8:11">
      <c r="H3916" s="57"/>
      <c r="I3916" s="56" t="e">
        <f t="shared" si="159"/>
        <v>#REF!</v>
      </c>
      <c r="J3916" s="56" t="e">
        <f>#REF!</f>
        <v>#REF!</v>
      </c>
      <c r="K3916" s="53" t="e">
        <f>IF(OR(#REF!="管理者",#REF!="サービス管理責任者"),0,#REF!)</f>
        <v>#REF!</v>
      </c>
    </row>
    <row r="3917" spans="8:11">
      <c r="H3917" s="57"/>
      <c r="I3917" s="56" t="e">
        <f t="shared" si="159"/>
        <v>#REF!</v>
      </c>
      <c r="J3917" s="56" t="e">
        <f>#REF!</f>
        <v>#REF!</v>
      </c>
      <c r="K3917" s="53" t="e">
        <f>IF(OR(#REF!="管理者",#REF!="サービス管理責任者"),0,#REF!)</f>
        <v>#REF!</v>
      </c>
    </row>
    <row r="3918" spans="8:11">
      <c r="H3918" s="57"/>
      <c r="I3918" s="56" t="e">
        <f t="shared" si="159"/>
        <v>#REF!</v>
      </c>
      <c r="J3918" s="56" t="e">
        <f>#REF!</f>
        <v>#REF!</v>
      </c>
      <c r="K3918" s="53" t="e">
        <f>IF(OR(#REF!="管理者",#REF!="サービス管理責任者"),0,#REF!)</f>
        <v>#REF!</v>
      </c>
    </row>
    <row r="3919" spans="8:11">
      <c r="H3919" s="57"/>
      <c r="I3919" s="56" t="e">
        <f t="shared" si="159"/>
        <v>#REF!</v>
      </c>
      <c r="J3919" s="56" t="e">
        <f>#REF!</f>
        <v>#REF!</v>
      </c>
      <c r="K3919" s="53" t="e">
        <f>IF(OR(#REF!="管理者",#REF!="サービス管理責任者"),0,#REF!)</f>
        <v>#REF!</v>
      </c>
    </row>
    <row r="3920" spans="8:11">
      <c r="H3920" s="57"/>
      <c r="I3920" s="56" t="e">
        <f t="shared" si="159"/>
        <v>#REF!</v>
      </c>
      <c r="J3920" s="56" t="e">
        <f>#REF!</f>
        <v>#REF!</v>
      </c>
      <c r="K3920" s="53" t="e">
        <f>IF(OR(#REF!="管理者",#REF!="サービス管理責任者"),0,#REF!)</f>
        <v>#REF!</v>
      </c>
    </row>
    <row r="3921" spans="8:11">
      <c r="H3921" s="57"/>
      <c r="I3921" s="56" t="e">
        <f t="shared" si="159"/>
        <v>#REF!</v>
      </c>
      <c r="J3921" s="56" t="e">
        <f>#REF!</f>
        <v>#REF!</v>
      </c>
      <c r="K3921" s="53" t="e">
        <f>IF(OR(#REF!="管理者",#REF!="サービス管理責任者"),0,#REF!)</f>
        <v>#REF!</v>
      </c>
    </row>
    <row r="3922" spans="8:11">
      <c r="H3922" s="57"/>
      <c r="I3922" s="56" t="e">
        <f t="shared" si="159"/>
        <v>#REF!</v>
      </c>
      <c r="J3922" s="56" t="e">
        <f>#REF!</f>
        <v>#REF!</v>
      </c>
      <c r="K3922" s="53" t="e">
        <f>IF(OR(#REF!="管理者",#REF!="サービス管理責任者"),0,#REF!)</f>
        <v>#REF!</v>
      </c>
    </row>
    <row r="3923" spans="8:11">
      <c r="H3923" s="57"/>
      <c r="I3923" s="56" t="e">
        <f t="shared" si="159"/>
        <v>#REF!</v>
      </c>
      <c r="J3923" s="56" t="e">
        <f>#REF!</f>
        <v>#REF!</v>
      </c>
      <c r="K3923" s="53" t="e">
        <f>IF(OR(#REF!="管理者",#REF!="サービス管理責任者"),0,#REF!)</f>
        <v>#REF!</v>
      </c>
    </row>
    <row r="3924" spans="8:11">
      <c r="H3924" s="57"/>
      <c r="I3924" s="56" t="e">
        <f t="shared" si="159"/>
        <v>#REF!</v>
      </c>
      <c r="J3924" s="56" t="e">
        <f>#REF!</f>
        <v>#REF!</v>
      </c>
      <c r="K3924" s="53" t="e">
        <f>IF(OR(#REF!="管理者",#REF!="サービス管理責任者"),0,#REF!)</f>
        <v>#REF!</v>
      </c>
    </row>
    <row r="3925" spans="8:11">
      <c r="H3925" s="57"/>
      <c r="I3925" s="56" t="e">
        <f t="shared" si="159"/>
        <v>#REF!</v>
      </c>
      <c r="J3925" s="56" t="e">
        <f>#REF!</f>
        <v>#REF!</v>
      </c>
      <c r="K3925" s="53" t="e">
        <f>IF(OR(#REF!="管理者",#REF!="サービス管理責任者"),0,#REF!)</f>
        <v>#REF!</v>
      </c>
    </row>
    <row r="3926" spans="8:11">
      <c r="H3926" s="57"/>
      <c r="I3926" s="56" t="e">
        <f t="shared" si="159"/>
        <v>#REF!</v>
      </c>
      <c r="J3926" s="56" t="e">
        <f>#REF!</f>
        <v>#REF!</v>
      </c>
      <c r="K3926" s="53" t="e">
        <f>IF(OR(#REF!="管理者",#REF!="サービス管理責任者"),0,#REF!)</f>
        <v>#REF!</v>
      </c>
    </row>
    <row r="3927" spans="8:11">
      <c r="H3927" s="57"/>
      <c r="I3927" s="56" t="e">
        <f t="shared" si="159"/>
        <v>#REF!</v>
      </c>
      <c r="J3927" s="56" t="e">
        <f>#REF!</f>
        <v>#REF!</v>
      </c>
      <c r="K3927" s="53" t="e">
        <f>IF(OR(#REF!="管理者",#REF!="サービス管理責任者"),0,#REF!)</f>
        <v>#REF!</v>
      </c>
    </row>
    <row r="3928" spans="8:11">
      <c r="H3928" s="57"/>
      <c r="I3928" s="56" t="e">
        <f t="shared" si="159"/>
        <v>#REF!</v>
      </c>
      <c r="J3928" s="56" t="e">
        <f>#REF!</f>
        <v>#REF!</v>
      </c>
      <c r="K3928" s="53" t="e">
        <f>IF(OR(#REF!="管理者",#REF!="サービス管理責任者"),0,#REF!)</f>
        <v>#REF!</v>
      </c>
    </row>
    <row r="3929" spans="8:11">
      <c r="H3929" s="57"/>
      <c r="I3929" s="56" t="e">
        <f t="shared" si="159"/>
        <v>#REF!</v>
      </c>
      <c r="J3929" s="56" t="e">
        <f>#REF!</f>
        <v>#REF!</v>
      </c>
      <c r="K3929" s="53" t="e">
        <f>IF(OR(#REF!="管理者",#REF!="サービス管理責任者"),0,#REF!)</f>
        <v>#REF!</v>
      </c>
    </row>
    <row r="3930" spans="8:11">
      <c r="H3930" s="57"/>
      <c r="I3930" s="56" t="e">
        <f t="shared" si="159"/>
        <v>#REF!</v>
      </c>
      <c r="J3930" s="56" t="e">
        <f>#REF!</f>
        <v>#REF!</v>
      </c>
      <c r="K3930" s="53" t="e">
        <f>IF(OR(#REF!="管理者",#REF!="サービス管理責任者"),0,#REF!)</f>
        <v>#REF!</v>
      </c>
    </row>
    <row r="3931" spans="8:11">
      <c r="H3931" s="57"/>
      <c r="I3931" s="56" t="e">
        <f t="shared" si="159"/>
        <v>#REF!</v>
      </c>
      <c r="J3931" s="56" t="e">
        <f>#REF!</f>
        <v>#REF!</v>
      </c>
      <c r="K3931" s="53" t="e">
        <f>IF(OR(#REF!="管理者",#REF!="サービス管理責任者"),0,#REF!)</f>
        <v>#REF!</v>
      </c>
    </row>
    <row r="3932" spans="8:11">
      <c r="H3932" s="57"/>
      <c r="I3932" s="56" t="e">
        <f t="shared" si="159"/>
        <v>#REF!</v>
      </c>
      <c r="J3932" s="56" t="e">
        <f>#REF!</f>
        <v>#REF!</v>
      </c>
      <c r="K3932" s="53" t="e">
        <f>IF(OR(#REF!="管理者",#REF!="サービス管理責任者"),0,#REF!)</f>
        <v>#REF!</v>
      </c>
    </row>
    <row r="3933" spans="8:11">
      <c r="H3933" s="57"/>
      <c r="I3933" s="56" t="e">
        <f t="shared" si="159"/>
        <v>#REF!</v>
      </c>
      <c r="J3933" s="56" t="e">
        <f>#REF!</f>
        <v>#REF!</v>
      </c>
      <c r="K3933" s="53" t="e">
        <f>IF(OR(#REF!="管理者",#REF!="サービス管理責任者"),0,#REF!)</f>
        <v>#REF!</v>
      </c>
    </row>
    <row r="3934" spans="8:11">
      <c r="H3934" s="57"/>
      <c r="I3934" s="56" t="e">
        <f t="shared" si="159"/>
        <v>#REF!</v>
      </c>
      <c r="J3934" s="56" t="e">
        <f>#REF!</f>
        <v>#REF!</v>
      </c>
      <c r="K3934" s="53" t="e">
        <f>IF(OR(#REF!="管理者",#REF!="サービス管理責任者"),0,#REF!)</f>
        <v>#REF!</v>
      </c>
    </row>
    <row r="3935" spans="8:11">
      <c r="H3935" s="57"/>
      <c r="I3935" s="56" t="e">
        <f t="shared" si="159"/>
        <v>#REF!</v>
      </c>
      <c r="J3935" s="56" t="e">
        <f>#REF!</f>
        <v>#REF!</v>
      </c>
      <c r="K3935" s="53" t="e">
        <f>IF(OR(#REF!="管理者",#REF!="サービス管理責任者"),0,#REF!)</f>
        <v>#REF!</v>
      </c>
    </row>
    <row r="3936" spans="8:11">
      <c r="H3936" s="57"/>
      <c r="I3936" s="56" t="e">
        <f t="shared" si="159"/>
        <v>#REF!</v>
      </c>
      <c r="J3936" s="56" t="e">
        <f>#REF!</f>
        <v>#REF!</v>
      </c>
      <c r="K3936" s="53" t="e">
        <f>IF(OR(#REF!="管理者",#REF!="サービス管理責任者"),0,#REF!)</f>
        <v>#REF!</v>
      </c>
    </row>
    <row r="3937" spans="8:11">
      <c r="H3937" s="57"/>
      <c r="I3937" s="56" t="e">
        <f t="shared" si="159"/>
        <v>#REF!</v>
      </c>
      <c r="J3937" s="56" t="e">
        <f>#REF!</f>
        <v>#REF!</v>
      </c>
      <c r="K3937" s="53" t="e">
        <f>IF(OR(#REF!="管理者",#REF!="サービス管理責任者"),0,#REF!)</f>
        <v>#REF!</v>
      </c>
    </row>
    <row r="3938" spans="8:11">
      <c r="H3938" s="57"/>
      <c r="I3938" s="56" t="e">
        <f t="shared" si="159"/>
        <v>#REF!</v>
      </c>
      <c r="J3938" s="56" t="e">
        <f>#REF!</f>
        <v>#REF!</v>
      </c>
      <c r="K3938" s="53" t="e">
        <f>IF(OR(#REF!="管理者",#REF!="サービス管理責任者"),0,#REF!)</f>
        <v>#REF!</v>
      </c>
    </row>
    <row r="3939" spans="8:11">
      <c r="H3939" s="57"/>
      <c r="I3939" s="56" t="e">
        <f t="shared" si="159"/>
        <v>#REF!</v>
      </c>
      <c r="J3939" s="56" t="e">
        <f>#REF!</f>
        <v>#REF!</v>
      </c>
      <c r="K3939" s="53" t="e">
        <f>IF(OR(#REF!="管理者",#REF!="サービス管理責任者"),0,#REF!)</f>
        <v>#REF!</v>
      </c>
    </row>
    <row r="3940" spans="8:11">
      <c r="H3940" s="57"/>
      <c r="I3940" s="56" t="e">
        <f t="shared" si="159"/>
        <v>#REF!</v>
      </c>
      <c r="J3940" s="56" t="e">
        <f>#REF!</f>
        <v>#REF!</v>
      </c>
      <c r="K3940" s="53" t="e">
        <f>IF(OR(#REF!="管理者",#REF!="サービス管理責任者"),0,#REF!)</f>
        <v>#REF!</v>
      </c>
    </row>
    <row r="3941" spans="8:11">
      <c r="H3941" s="57"/>
      <c r="I3941" s="56" t="e">
        <f t="shared" si="159"/>
        <v>#REF!</v>
      </c>
      <c r="J3941" s="56" t="e">
        <f>#REF!</f>
        <v>#REF!</v>
      </c>
      <c r="K3941" s="53" t="e">
        <f>IF(OR(#REF!="管理者",#REF!="サービス管理責任者"),0,#REF!)</f>
        <v>#REF!</v>
      </c>
    </row>
    <row r="3942" spans="8:11">
      <c r="H3942" s="57"/>
      <c r="I3942" s="56" t="e">
        <f t="shared" si="159"/>
        <v>#REF!</v>
      </c>
      <c r="J3942" s="56" t="e">
        <f>#REF!</f>
        <v>#REF!</v>
      </c>
      <c r="K3942" s="53" t="e">
        <f>IF(OR(#REF!="管理者",#REF!="サービス管理責任者"),0,#REF!)</f>
        <v>#REF!</v>
      </c>
    </row>
    <row r="3943" spans="8:11">
      <c r="H3943" s="57"/>
      <c r="I3943" s="56" t="e">
        <f t="shared" si="159"/>
        <v>#REF!</v>
      </c>
      <c r="J3943" s="56" t="e">
        <f>#REF!</f>
        <v>#REF!</v>
      </c>
      <c r="K3943" s="53" t="e">
        <f>IF(OR(#REF!="管理者",#REF!="サービス管理責任者"),0,#REF!)</f>
        <v>#REF!</v>
      </c>
    </row>
    <row r="3944" spans="8:11">
      <c r="H3944" s="57"/>
      <c r="I3944" s="56" t="e">
        <f t="shared" si="159"/>
        <v>#REF!</v>
      </c>
      <c r="J3944" s="56" t="e">
        <f>#REF!</f>
        <v>#REF!</v>
      </c>
      <c r="K3944" s="53" t="e">
        <f>IF(OR(#REF!="管理者",#REF!="サービス管理責任者"),0,#REF!)</f>
        <v>#REF!</v>
      </c>
    </row>
    <row r="3945" spans="8:11">
      <c r="H3945" s="57"/>
      <c r="I3945" s="56" t="e">
        <f t="shared" si="159"/>
        <v>#REF!</v>
      </c>
      <c r="J3945" s="56" t="e">
        <f>#REF!</f>
        <v>#REF!</v>
      </c>
      <c r="K3945" s="53" t="e">
        <f>IF(OR(#REF!="管理者",#REF!="サービス管理責任者"),0,#REF!)</f>
        <v>#REF!</v>
      </c>
    </row>
    <row r="3946" spans="8:11">
      <c r="H3946" s="57"/>
      <c r="I3946" s="56" t="e">
        <f t="shared" si="159"/>
        <v>#REF!</v>
      </c>
      <c r="J3946" s="56" t="e">
        <f>#REF!</f>
        <v>#REF!</v>
      </c>
      <c r="K3946" s="53" t="e">
        <f>IF(OR(#REF!="管理者",#REF!="サービス管理責任者"),0,#REF!)</f>
        <v>#REF!</v>
      </c>
    </row>
    <row r="3947" spans="8:11">
      <c r="H3947" s="57"/>
      <c r="I3947" s="56" t="e">
        <f t="shared" si="159"/>
        <v>#REF!</v>
      </c>
      <c r="J3947" s="56" t="e">
        <f>#REF!</f>
        <v>#REF!</v>
      </c>
      <c r="K3947" s="53" t="e">
        <f>IF(OR(#REF!="管理者",#REF!="サービス管理責任者"),0,#REF!)</f>
        <v>#REF!</v>
      </c>
    </row>
    <row r="3948" spans="8:11">
      <c r="H3948" s="57"/>
      <c r="I3948" s="56" t="e">
        <f t="shared" si="159"/>
        <v>#REF!</v>
      </c>
      <c r="J3948" s="56" t="e">
        <f>#REF!</f>
        <v>#REF!</v>
      </c>
      <c r="K3948" s="53" t="e">
        <f>IF(OR(#REF!="管理者",#REF!="サービス管理責任者"),0,#REF!)</f>
        <v>#REF!</v>
      </c>
    </row>
    <row r="3949" spans="8:11">
      <c r="H3949" s="57"/>
      <c r="I3949" s="56" t="e">
        <f t="shared" si="159"/>
        <v>#REF!</v>
      </c>
      <c r="J3949" s="56" t="e">
        <f>#REF!</f>
        <v>#REF!</v>
      </c>
      <c r="K3949" s="53" t="e">
        <f>IF(OR(#REF!="管理者",#REF!="サービス管理責任者"),0,#REF!)</f>
        <v>#REF!</v>
      </c>
    </row>
    <row r="3950" spans="8:11">
      <c r="H3950" s="57"/>
      <c r="I3950" s="56" t="e">
        <f t="shared" si="159"/>
        <v>#REF!</v>
      </c>
      <c r="J3950" s="56" t="e">
        <f>#REF!</f>
        <v>#REF!</v>
      </c>
      <c r="K3950" s="53" t="e">
        <f>IF(OR(#REF!="管理者",#REF!="サービス管理責任者"),0,#REF!)</f>
        <v>#REF!</v>
      </c>
    </row>
    <row r="3951" spans="8:11">
      <c r="H3951" s="57"/>
      <c r="I3951" s="56" t="e">
        <f t="shared" si="159"/>
        <v>#REF!</v>
      </c>
      <c r="J3951" s="56" t="e">
        <f>#REF!</f>
        <v>#REF!</v>
      </c>
      <c r="K3951" s="53" t="e">
        <f>IF(OR(#REF!="管理者",#REF!="サービス管理責任者"),0,#REF!)</f>
        <v>#REF!</v>
      </c>
    </row>
    <row r="3952" spans="8:11">
      <c r="H3952" s="57"/>
      <c r="I3952" s="56" t="e">
        <f t="shared" si="159"/>
        <v>#REF!</v>
      </c>
      <c r="J3952" s="56" t="e">
        <f>#REF!</f>
        <v>#REF!</v>
      </c>
      <c r="K3952" s="53" t="e">
        <f>IF(OR(#REF!="管理者",#REF!="サービス管理責任者"),0,#REF!)</f>
        <v>#REF!</v>
      </c>
    </row>
    <row r="3953" spans="8:11">
      <c r="H3953" s="57"/>
      <c r="I3953" s="56" t="e">
        <f t="shared" si="159"/>
        <v>#REF!</v>
      </c>
      <c r="J3953" s="56" t="e">
        <f>#REF!</f>
        <v>#REF!</v>
      </c>
      <c r="K3953" s="53" t="e">
        <f>IF(OR(#REF!="管理者",#REF!="サービス管理責任者"),0,#REF!)</f>
        <v>#REF!</v>
      </c>
    </row>
    <row r="3954" spans="8:11">
      <c r="H3954" s="57"/>
      <c r="I3954" s="56" t="e">
        <f t="shared" si="159"/>
        <v>#REF!</v>
      </c>
      <c r="J3954" s="56" t="e">
        <f>#REF!</f>
        <v>#REF!</v>
      </c>
      <c r="K3954" s="53" t="e">
        <f>IF(OR(#REF!="管理者",#REF!="サービス管理責任者"),0,#REF!)</f>
        <v>#REF!</v>
      </c>
    </row>
    <row r="3955" spans="8:11">
      <c r="H3955" s="57"/>
      <c r="I3955" s="56" t="e">
        <f t="shared" si="159"/>
        <v>#REF!</v>
      </c>
      <c r="J3955" s="56" t="e">
        <f>#REF!</f>
        <v>#REF!</v>
      </c>
      <c r="K3955" s="53" t="e">
        <f>IF(OR(#REF!="管理者",#REF!="サービス管理責任者"),0,#REF!)</f>
        <v>#REF!</v>
      </c>
    </row>
    <row r="3956" spans="8:11">
      <c r="H3956" s="57"/>
      <c r="I3956" s="56" t="e">
        <f t="shared" si="159"/>
        <v>#REF!</v>
      </c>
      <c r="J3956" s="56" t="e">
        <f>#REF!</f>
        <v>#REF!</v>
      </c>
      <c r="K3956" s="53" t="e">
        <f>IF(OR(#REF!="管理者",#REF!="サービス管理責任者"),0,#REF!)</f>
        <v>#REF!</v>
      </c>
    </row>
    <row r="3957" spans="8:11">
      <c r="H3957" s="57"/>
      <c r="I3957" s="56" t="e">
        <f t="shared" si="159"/>
        <v>#REF!</v>
      </c>
      <c r="J3957" s="56" t="e">
        <f>#REF!</f>
        <v>#REF!</v>
      </c>
      <c r="K3957" s="53" t="e">
        <f>IF(OR(#REF!="管理者",#REF!="サービス管理責任者"),0,#REF!)</f>
        <v>#REF!</v>
      </c>
    </row>
    <row r="3958" spans="8:11">
      <c r="H3958" s="57"/>
      <c r="I3958" s="56" t="e">
        <f t="shared" si="159"/>
        <v>#REF!</v>
      </c>
      <c r="J3958" s="56" t="e">
        <f>#REF!</f>
        <v>#REF!</v>
      </c>
      <c r="K3958" s="53" t="e">
        <f>IF(OR(#REF!="管理者",#REF!="サービス管理責任者"),0,#REF!)</f>
        <v>#REF!</v>
      </c>
    </row>
    <row r="3959" spans="8:11">
      <c r="H3959" s="57"/>
      <c r="I3959" s="56" t="e">
        <f t="shared" si="159"/>
        <v>#REF!</v>
      </c>
      <c r="J3959" s="56" t="e">
        <f>#REF!</f>
        <v>#REF!</v>
      </c>
      <c r="K3959" s="53" t="e">
        <f>IF(OR(#REF!="管理者",#REF!="サービス管理責任者"),0,#REF!)</f>
        <v>#REF!</v>
      </c>
    </row>
    <row r="3960" spans="8:11">
      <c r="H3960" s="57"/>
      <c r="I3960" s="56" t="e">
        <f t="shared" si="159"/>
        <v>#REF!</v>
      </c>
      <c r="J3960" s="56" t="e">
        <f>#REF!</f>
        <v>#REF!</v>
      </c>
      <c r="K3960" s="53" t="e">
        <f>IF(OR(#REF!="管理者",#REF!="サービス管理責任者"),0,#REF!)</f>
        <v>#REF!</v>
      </c>
    </row>
    <row r="3961" spans="8:11">
      <c r="H3961" s="57"/>
      <c r="I3961" s="56" t="e">
        <f t="shared" si="159"/>
        <v>#REF!</v>
      </c>
      <c r="J3961" s="56" t="e">
        <f>#REF!</f>
        <v>#REF!</v>
      </c>
      <c r="K3961" s="53" t="e">
        <f>IF(OR(#REF!="管理者",#REF!="サービス管理責任者"),0,#REF!)</f>
        <v>#REF!</v>
      </c>
    </row>
    <row r="3962" spans="8:11">
      <c r="H3962" s="57"/>
      <c r="I3962" s="56" t="e">
        <f t="shared" si="159"/>
        <v>#REF!</v>
      </c>
      <c r="J3962" s="56" t="e">
        <f>#REF!</f>
        <v>#REF!</v>
      </c>
      <c r="K3962" s="53" t="e">
        <f>IF(OR(#REF!="管理者",#REF!="サービス管理責任者"),0,#REF!)</f>
        <v>#REF!</v>
      </c>
    </row>
    <row r="3963" spans="8:11">
      <c r="H3963" s="57"/>
      <c r="I3963" s="56" t="e">
        <f t="shared" si="159"/>
        <v>#REF!</v>
      </c>
      <c r="J3963" s="56" t="e">
        <f>#REF!</f>
        <v>#REF!</v>
      </c>
      <c r="K3963" s="53" t="e">
        <f>IF(OR(#REF!="管理者",#REF!="サービス管理責任者"),0,#REF!)</f>
        <v>#REF!</v>
      </c>
    </row>
    <row r="3964" spans="8:11">
      <c r="H3964" s="57"/>
      <c r="I3964" s="56" t="e">
        <f t="shared" si="159"/>
        <v>#REF!</v>
      </c>
      <c r="J3964" s="56" t="e">
        <f>#REF!</f>
        <v>#REF!</v>
      </c>
      <c r="K3964" s="53" t="e">
        <f>IF(OR(#REF!="管理者",#REF!="サービス管理責任者"),0,#REF!)</f>
        <v>#REF!</v>
      </c>
    </row>
    <row r="3965" spans="8:11">
      <c r="H3965" s="57"/>
      <c r="I3965" s="56" t="e">
        <f t="shared" si="159"/>
        <v>#REF!</v>
      </c>
      <c r="J3965" s="56" t="e">
        <f>#REF!</f>
        <v>#REF!</v>
      </c>
      <c r="K3965" s="53" t="e">
        <f>IF(OR(#REF!="管理者",#REF!="サービス管理責任者"),0,#REF!)</f>
        <v>#REF!</v>
      </c>
    </row>
    <row r="3966" spans="8:11">
      <c r="H3966" s="57"/>
      <c r="I3966" s="56" t="e">
        <f t="shared" si="159"/>
        <v>#REF!</v>
      </c>
      <c r="J3966" s="56" t="e">
        <f>#REF!</f>
        <v>#REF!</v>
      </c>
      <c r="K3966" s="53" t="e">
        <f>IF(OR(#REF!="管理者",#REF!="サービス管理責任者"),0,#REF!)</f>
        <v>#REF!</v>
      </c>
    </row>
    <row r="3967" spans="8:11">
      <c r="H3967" s="57"/>
      <c r="I3967" s="56" t="e">
        <f t="shared" si="159"/>
        <v>#REF!</v>
      </c>
      <c r="J3967" s="56" t="e">
        <f>#REF!</f>
        <v>#REF!</v>
      </c>
      <c r="K3967" s="53" t="e">
        <f>IF(OR(#REF!="管理者",#REF!="サービス管理責任者"),0,#REF!)</f>
        <v>#REF!</v>
      </c>
    </row>
    <row r="3968" spans="8:11">
      <c r="H3968" s="57"/>
      <c r="I3968" s="56" t="e">
        <f t="shared" si="159"/>
        <v>#REF!</v>
      </c>
      <c r="J3968" s="56" t="e">
        <f>#REF!</f>
        <v>#REF!</v>
      </c>
      <c r="K3968" s="53" t="e">
        <f>IF(OR(#REF!="管理者",#REF!="サービス管理責任者"),0,#REF!)</f>
        <v>#REF!</v>
      </c>
    </row>
    <row r="3969" spans="8:11">
      <c r="H3969" s="57"/>
      <c r="I3969" s="56" t="e">
        <f t="shared" si="159"/>
        <v>#REF!</v>
      </c>
      <c r="J3969" s="56" t="e">
        <f>#REF!</f>
        <v>#REF!</v>
      </c>
      <c r="K3969" s="53" t="e">
        <f>IF(OR(#REF!="管理者",#REF!="サービス管理責任者"),0,#REF!)</f>
        <v>#REF!</v>
      </c>
    </row>
    <row r="3970" spans="8:11">
      <c r="H3970" s="57"/>
      <c r="I3970" s="56" t="e">
        <f t="shared" si="159"/>
        <v>#REF!</v>
      </c>
      <c r="J3970" s="56" t="e">
        <f>#REF!</f>
        <v>#REF!</v>
      </c>
      <c r="K3970" s="53" t="e">
        <f>IF(OR(#REF!="管理者",#REF!="サービス管理責任者"),0,#REF!)</f>
        <v>#REF!</v>
      </c>
    </row>
    <row r="3971" spans="8:11">
      <c r="H3971" s="57"/>
      <c r="I3971" s="56" t="e">
        <f t="shared" si="159"/>
        <v>#REF!</v>
      </c>
      <c r="J3971" s="56" t="e">
        <f>#REF!</f>
        <v>#REF!</v>
      </c>
      <c r="K3971" s="53" t="e">
        <f>IF(OR(#REF!="管理者",#REF!="サービス管理責任者"),0,#REF!)</f>
        <v>#REF!</v>
      </c>
    </row>
    <row r="3972" spans="8:11">
      <c r="H3972" s="57"/>
      <c r="I3972" s="56" t="e">
        <f t="shared" si="159"/>
        <v>#REF!</v>
      </c>
      <c r="J3972" s="56" t="e">
        <f>#REF!</f>
        <v>#REF!</v>
      </c>
      <c r="K3972" s="53" t="e">
        <f>IF(OR(#REF!="管理者",#REF!="サービス管理責任者"),0,#REF!)</f>
        <v>#REF!</v>
      </c>
    </row>
    <row r="3973" spans="8:11">
      <c r="H3973" s="57"/>
      <c r="I3973" s="56" t="e">
        <f t="shared" ref="I3973:I4036" si="160">IF(J3973=0,I3972,I3972+1)</f>
        <v>#REF!</v>
      </c>
      <c r="J3973" s="56" t="e">
        <f>#REF!</f>
        <v>#REF!</v>
      </c>
      <c r="K3973" s="53" t="e">
        <f>IF(OR(#REF!="管理者",#REF!="サービス管理責任者"),0,#REF!)</f>
        <v>#REF!</v>
      </c>
    </row>
    <row r="3974" spans="8:11">
      <c r="H3974" s="57"/>
      <c r="I3974" s="56" t="e">
        <f t="shared" si="160"/>
        <v>#REF!</v>
      </c>
      <c r="J3974" s="56" t="e">
        <f>#REF!</f>
        <v>#REF!</v>
      </c>
      <c r="K3974" s="53" t="e">
        <f>IF(OR(#REF!="管理者",#REF!="サービス管理責任者"),0,#REF!)</f>
        <v>#REF!</v>
      </c>
    </row>
    <row r="3975" spans="8:11">
      <c r="H3975" s="57"/>
      <c r="I3975" s="56" t="e">
        <f t="shared" si="160"/>
        <v>#REF!</v>
      </c>
      <c r="J3975" s="56" t="e">
        <f>#REF!</f>
        <v>#REF!</v>
      </c>
      <c r="K3975" s="53" t="e">
        <f>IF(OR(#REF!="管理者",#REF!="サービス管理責任者"),0,#REF!)</f>
        <v>#REF!</v>
      </c>
    </row>
    <row r="3976" spans="8:11">
      <c r="H3976" s="57"/>
      <c r="I3976" s="56" t="e">
        <f t="shared" si="160"/>
        <v>#REF!</v>
      </c>
      <c r="J3976" s="56" t="e">
        <f>#REF!</f>
        <v>#REF!</v>
      </c>
      <c r="K3976" s="53" t="e">
        <f>IF(OR(#REF!="管理者",#REF!="サービス管理責任者"),0,#REF!)</f>
        <v>#REF!</v>
      </c>
    </row>
    <row r="3977" spans="8:11">
      <c r="H3977" s="57"/>
      <c r="I3977" s="56" t="e">
        <f t="shared" si="160"/>
        <v>#REF!</v>
      </c>
      <c r="J3977" s="56" t="e">
        <f>#REF!</f>
        <v>#REF!</v>
      </c>
      <c r="K3977" s="53" t="e">
        <f>IF(OR(#REF!="管理者",#REF!="サービス管理責任者"),0,#REF!)</f>
        <v>#REF!</v>
      </c>
    </row>
    <row r="3978" spans="8:11">
      <c r="H3978" s="57"/>
      <c r="I3978" s="56" t="e">
        <f t="shared" si="160"/>
        <v>#REF!</v>
      </c>
      <c r="J3978" s="56" t="e">
        <f>#REF!</f>
        <v>#REF!</v>
      </c>
      <c r="K3978" s="53" t="e">
        <f>IF(OR(#REF!="管理者",#REF!="サービス管理責任者"),0,#REF!)</f>
        <v>#REF!</v>
      </c>
    </row>
    <row r="3979" spans="8:11">
      <c r="H3979" s="57"/>
      <c r="I3979" s="56" t="e">
        <f t="shared" si="160"/>
        <v>#REF!</v>
      </c>
      <c r="J3979" s="56" t="e">
        <f>#REF!</f>
        <v>#REF!</v>
      </c>
      <c r="K3979" s="53" t="e">
        <f>IF(OR(#REF!="管理者",#REF!="サービス管理責任者"),0,#REF!)</f>
        <v>#REF!</v>
      </c>
    </row>
    <row r="3980" spans="8:11">
      <c r="H3980" s="57"/>
      <c r="I3980" s="56" t="e">
        <f t="shared" si="160"/>
        <v>#REF!</v>
      </c>
      <c r="J3980" s="56" t="e">
        <f>#REF!</f>
        <v>#REF!</v>
      </c>
      <c r="K3980" s="53" t="e">
        <f>IF(OR(#REF!="管理者",#REF!="サービス管理責任者"),0,#REF!)</f>
        <v>#REF!</v>
      </c>
    </row>
    <row r="3981" spans="8:11">
      <c r="H3981" s="57"/>
      <c r="I3981" s="56" t="e">
        <f t="shared" si="160"/>
        <v>#REF!</v>
      </c>
      <c r="J3981" s="56" t="e">
        <f>#REF!</f>
        <v>#REF!</v>
      </c>
      <c r="K3981" s="53" t="e">
        <f>IF(OR(#REF!="管理者",#REF!="サービス管理責任者"),0,#REF!)</f>
        <v>#REF!</v>
      </c>
    </row>
    <row r="3982" spans="8:11">
      <c r="H3982" s="57"/>
      <c r="I3982" s="56" t="e">
        <f t="shared" si="160"/>
        <v>#REF!</v>
      </c>
      <c r="J3982" s="56" t="e">
        <f>#REF!</f>
        <v>#REF!</v>
      </c>
      <c r="K3982" s="53" t="e">
        <f>IF(OR(#REF!="管理者",#REF!="サービス管理責任者"),0,#REF!)</f>
        <v>#REF!</v>
      </c>
    </row>
    <row r="3983" spans="8:11">
      <c r="H3983" s="57"/>
      <c r="I3983" s="56" t="e">
        <f t="shared" si="160"/>
        <v>#REF!</v>
      </c>
      <c r="J3983" s="56" t="e">
        <f>#REF!</f>
        <v>#REF!</v>
      </c>
      <c r="K3983" s="53" t="e">
        <f>IF(OR(#REF!="管理者",#REF!="サービス管理責任者"),0,#REF!)</f>
        <v>#REF!</v>
      </c>
    </row>
    <row r="3984" spans="8:11">
      <c r="H3984" s="57"/>
      <c r="I3984" s="56" t="e">
        <f t="shared" si="160"/>
        <v>#REF!</v>
      </c>
      <c r="J3984" s="56" t="e">
        <f>#REF!</f>
        <v>#REF!</v>
      </c>
      <c r="K3984" s="53" t="e">
        <f>IF(OR(#REF!="管理者",#REF!="サービス管理責任者"),0,#REF!)</f>
        <v>#REF!</v>
      </c>
    </row>
    <row r="3985" spans="8:11">
      <c r="H3985" s="57"/>
      <c r="I3985" s="56" t="e">
        <f t="shared" si="160"/>
        <v>#REF!</v>
      </c>
      <c r="J3985" s="56" t="e">
        <f>#REF!</f>
        <v>#REF!</v>
      </c>
      <c r="K3985" s="53" t="e">
        <f>IF(OR(#REF!="管理者",#REF!="サービス管理責任者"),0,#REF!)</f>
        <v>#REF!</v>
      </c>
    </row>
    <row r="3986" spans="8:11">
      <c r="H3986" s="57"/>
      <c r="I3986" s="56" t="e">
        <f t="shared" si="160"/>
        <v>#REF!</v>
      </c>
      <c r="J3986" s="56" t="e">
        <f>#REF!</f>
        <v>#REF!</v>
      </c>
      <c r="K3986" s="53" t="e">
        <f>IF(OR(#REF!="管理者",#REF!="サービス管理責任者"),0,#REF!)</f>
        <v>#REF!</v>
      </c>
    </row>
    <row r="3987" spans="8:11">
      <c r="H3987" s="57"/>
      <c r="I3987" s="56" t="e">
        <f t="shared" si="160"/>
        <v>#REF!</v>
      </c>
      <c r="J3987" s="56" t="e">
        <f>#REF!</f>
        <v>#REF!</v>
      </c>
      <c r="K3987" s="53" t="e">
        <f>IF(OR(#REF!="管理者",#REF!="サービス管理責任者"),0,#REF!)</f>
        <v>#REF!</v>
      </c>
    </row>
    <row r="3988" spans="8:11">
      <c r="H3988" s="57"/>
      <c r="I3988" s="56" t="e">
        <f t="shared" si="160"/>
        <v>#REF!</v>
      </c>
      <c r="J3988" s="56" t="e">
        <f>#REF!</f>
        <v>#REF!</v>
      </c>
      <c r="K3988" s="53" t="e">
        <f>IF(OR(#REF!="管理者",#REF!="サービス管理責任者"),0,#REF!)</f>
        <v>#REF!</v>
      </c>
    </row>
    <row r="3989" spans="8:11">
      <c r="H3989" s="57"/>
      <c r="I3989" s="56" t="e">
        <f t="shared" si="160"/>
        <v>#REF!</v>
      </c>
      <c r="J3989" s="56" t="e">
        <f>#REF!</f>
        <v>#REF!</v>
      </c>
      <c r="K3989" s="53" t="e">
        <f>IF(OR(#REF!="管理者",#REF!="サービス管理責任者"),0,#REF!)</f>
        <v>#REF!</v>
      </c>
    </row>
    <row r="3990" spans="8:11">
      <c r="H3990" s="57"/>
      <c r="I3990" s="56" t="e">
        <f t="shared" si="160"/>
        <v>#REF!</v>
      </c>
      <c r="J3990" s="56" t="e">
        <f>#REF!</f>
        <v>#REF!</v>
      </c>
      <c r="K3990" s="53" t="e">
        <f>IF(OR(#REF!="管理者",#REF!="サービス管理責任者"),0,#REF!)</f>
        <v>#REF!</v>
      </c>
    </row>
    <row r="3991" spans="8:11">
      <c r="H3991" s="57"/>
      <c r="I3991" s="56" t="e">
        <f t="shared" si="160"/>
        <v>#REF!</v>
      </c>
      <c r="J3991" s="56" t="e">
        <f>#REF!</f>
        <v>#REF!</v>
      </c>
      <c r="K3991" s="53" t="e">
        <f>IF(OR(#REF!="管理者",#REF!="サービス管理責任者"),0,#REF!)</f>
        <v>#REF!</v>
      </c>
    </row>
    <row r="3992" spans="8:11">
      <c r="H3992" s="57"/>
      <c r="I3992" s="56" t="e">
        <f t="shared" si="160"/>
        <v>#REF!</v>
      </c>
      <c r="J3992" s="56" t="e">
        <f>#REF!</f>
        <v>#REF!</v>
      </c>
      <c r="K3992" s="53" t="e">
        <f>IF(OR(#REF!="管理者",#REF!="サービス管理責任者"),0,#REF!)</f>
        <v>#REF!</v>
      </c>
    </row>
    <row r="3993" spans="8:11">
      <c r="H3993" s="57"/>
      <c r="I3993" s="56" t="e">
        <f t="shared" si="160"/>
        <v>#REF!</v>
      </c>
      <c r="J3993" s="56" t="e">
        <f>#REF!</f>
        <v>#REF!</v>
      </c>
      <c r="K3993" s="53" t="e">
        <f>IF(OR(#REF!="管理者",#REF!="サービス管理責任者"),0,#REF!)</f>
        <v>#REF!</v>
      </c>
    </row>
    <row r="3994" spans="8:11">
      <c r="H3994" s="57"/>
      <c r="I3994" s="56" t="e">
        <f t="shared" si="160"/>
        <v>#REF!</v>
      </c>
      <c r="J3994" s="56" t="e">
        <f>#REF!</f>
        <v>#REF!</v>
      </c>
      <c r="K3994" s="53" t="e">
        <f>IF(OR(#REF!="管理者",#REF!="サービス管理責任者"),0,#REF!)</f>
        <v>#REF!</v>
      </c>
    </row>
    <row r="3995" spans="8:11">
      <c r="H3995" s="57"/>
      <c r="I3995" s="56" t="e">
        <f t="shared" si="160"/>
        <v>#REF!</v>
      </c>
      <c r="J3995" s="56" t="e">
        <f>#REF!</f>
        <v>#REF!</v>
      </c>
      <c r="K3995" s="53" t="e">
        <f>IF(OR(#REF!="管理者",#REF!="サービス管理責任者"),0,#REF!)</f>
        <v>#REF!</v>
      </c>
    </row>
    <row r="3996" spans="8:11">
      <c r="H3996" s="57"/>
      <c r="I3996" s="56" t="e">
        <f t="shared" si="160"/>
        <v>#REF!</v>
      </c>
      <c r="J3996" s="56" t="e">
        <f>#REF!</f>
        <v>#REF!</v>
      </c>
      <c r="K3996" s="53" t="e">
        <f>IF(OR(#REF!="管理者",#REF!="サービス管理責任者"),0,#REF!)</f>
        <v>#REF!</v>
      </c>
    </row>
    <row r="3997" spans="8:11">
      <c r="H3997" s="57"/>
      <c r="I3997" s="56" t="e">
        <f t="shared" si="160"/>
        <v>#REF!</v>
      </c>
      <c r="J3997" s="56" t="e">
        <f>#REF!</f>
        <v>#REF!</v>
      </c>
      <c r="K3997" s="53" t="e">
        <f>IF(OR(#REF!="管理者",#REF!="サービス管理責任者"),0,#REF!)</f>
        <v>#REF!</v>
      </c>
    </row>
    <row r="3998" spans="8:11">
      <c r="H3998" s="57"/>
      <c r="I3998" s="56" t="e">
        <f t="shared" si="160"/>
        <v>#REF!</v>
      </c>
      <c r="J3998" s="56" t="e">
        <f>#REF!</f>
        <v>#REF!</v>
      </c>
      <c r="K3998" s="53" t="e">
        <f>IF(OR(#REF!="管理者",#REF!="サービス管理責任者"),0,#REF!)</f>
        <v>#REF!</v>
      </c>
    </row>
    <row r="3999" spans="8:11">
      <c r="H3999" s="57"/>
      <c r="I3999" s="56" t="e">
        <f t="shared" si="160"/>
        <v>#REF!</v>
      </c>
      <c r="J3999" s="56" t="e">
        <f>#REF!</f>
        <v>#REF!</v>
      </c>
      <c r="K3999" s="53" t="e">
        <f>IF(OR(#REF!="管理者",#REF!="サービス管理責任者"),0,#REF!)</f>
        <v>#REF!</v>
      </c>
    </row>
    <row r="4000" spans="8:11">
      <c r="H4000" s="57"/>
      <c r="I4000" s="56" t="e">
        <f t="shared" si="160"/>
        <v>#REF!</v>
      </c>
      <c r="J4000" s="56" t="e">
        <f>#REF!</f>
        <v>#REF!</v>
      </c>
      <c r="K4000" s="53" t="e">
        <f>IF(OR(#REF!="管理者",#REF!="サービス管理責任者"),0,#REF!)</f>
        <v>#REF!</v>
      </c>
    </row>
    <row r="4001" spans="8:11">
      <c r="H4001" s="57"/>
      <c r="I4001" s="56" t="e">
        <f t="shared" si="160"/>
        <v>#REF!</v>
      </c>
      <c r="J4001" s="56" t="e">
        <f>#REF!</f>
        <v>#REF!</v>
      </c>
      <c r="K4001" s="53" t="e">
        <f>IF(OR(#REF!="管理者",#REF!="サービス管理責任者"),0,#REF!)</f>
        <v>#REF!</v>
      </c>
    </row>
    <row r="4002" spans="8:11">
      <c r="H4002" s="57"/>
      <c r="I4002" s="56" t="e">
        <f t="shared" si="160"/>
        <v>#REF!</v>
      </c>
      <c r="J4002" s="56" t="e">
        <f>#REF!</f>
        <v>#REF!</v>
      </c>
      <c r="K4002" s="53" t="e">
        <f>IF(OR(#REF!="管理者",#REF!="サービス管理責任者"),0,#REF!)</f>
        <v>#REF!</v>
      </c>
    </row>
    <row r="4003" spans="8:11">
      <c r="H4003" s="57"/>
      <c r="I4003" s="56" t="e">
        <f t="shared" si="160"/>
        <v>#REF!</v>
      </c>
      <c r="J4003" s="56" t="e">
        <f>#REF!</f>
        <v>#REF!</v>
      </c>
      <c r="K4003" s="53" t="e">
        <f>IF(OR(#REF!="管理者",#REF!="サービス管理責任者"),0,#REF!)</f>
        <v>#REF!</v>
      </c>
    </row>
    <row r="4004" spans="8:11">
      <c r="H4004" s="57"/>
      <c r="I4004" s="56" t="e">
        <f t="shared" si="160"/>
        <v>#REF!</v>
      </c>
      <c r="J4004" s="56" t="e">
        <f>#REF!</f>
        <v>#REF!</v>
      </c>
      <c r="K4004" s="53" t="e">
        <f>IF(OR(#REF!="管理者",#REF!="サービス管理責任者"),0,#REF!)</f>
        <v>#REF!</v>
      </c>
    </row>
    <row r="4005" spans="8:11">
      <c r="H4005" s="57"/>
      <c r="I4005" s="56" t="e">
        <f t="shared" si="160"/>
        <v>#REF!</v>
      </c>
      <c r="J4005" s="56" t="e">
        <f>#REF!</f>
        <v>#REF!</v>
      </c>
      <c r="K4005" s="53" t="e">
        <f>IF(OR(#REF!="管理者",#REF!="サービス管理責任者"),0,#REF!)</f>
        <v>#REF!</v>
      </c>
    </row>
    <row r="4006" spans="8:11">
      <c r="H4006" s="57"/>
      <c r="I4006" s="56" t="e">
        <f t="shared" si="160"/>
        <v>#REF!</v>
      </c>
      <c r="J4006" s="56" t="e">
        <f>#REF!</f>
        <v>#REF!</v>
      </c>
      <c r="K4006" s="53" t="e">
        <f>IF(OR(#REF!="管理者",#REF!="サービス管理責任者"),0,#REF!)</f>
        <v>#REF!</v>
      </c>
    </row>
    <row r="4007" spans="8:11">
      <c r="H4007" s="57"/>
      <c r="I4007" s="56" t="e">
        <f t="shared" si="160"/>
        <v>#REF!</v>
      </c>
      <c r="J4007" s="56" t="e">
        <f>#REF!</f>
        <v>#REF!</v>
      </c>
      <c r="K4007" s="53" t="e">
        <f>IF(OR(#REF!="管理者",#REF!="サービス管理責任者"),0,#REF!)</f>
        <v>#REF!</v>
      </c>
    </row>
    <row r="4008" spans="8:11">
      <c r="H4008" s="57"/>
      <c r="I4008" s="56" t="e">
        <f t="shared" si="160"/>
        <v>#REF!</v>
      </c>
      <c r="J4008" s="56" t="e">
        <f>#REF!</f>
        <v>#REF!</v>
      </c>
      <c r="K4008" s="53" t="e">
        <f>IF(OR(#REF!="管理者",#REF!="サービス管理責任者"),0,#REF!)</f>
        <v>#REF!</v>
      </c>
    </row>
    <row r="4009" spans="8:11">
      <c r="H4009" s="57"/>
      <c r="I4009" s="56" t="e">
        <f t="shared" si="160"/>
        <v>#REF!</v>
      </c>
      <c r="J4009" s="56" t="e">
        <f>#REF!</f>
        <v>#REF!</v>
      </c>
      <c r="K4009" s="53" t="e">
        <f>IF(OR(#REF!="管理者",#REF!="サービス管理責任者"),0,#REF!)</f>
        <v>#REF!</v>
      </c>
    </row>
    <row r="4010" spans="8:11">
      <c r="H4010" s="57"/>
      <c r="I4010" s="56" t="e">
        <f t="shared" si="160"/>
        <v>#REF!</v>
      </c>
      <c r="J4010" s="56" t="e">
        <f>#REF!</f>
        <v>#REF!</v>
      </c>
      <c r="K4010" s="53" t="e">
        <f>IF(OR(#REF!="管理者",#REF!="サービス管理責任者"),0,#REF!)</f>
        <v>#REF!</v>
      </c>
    </row>
    <row r="4011" spans="8:11">
      <c r="H4011" s="57"/>
      <c r="I4011" s="56" t="e">
        <f t="shared" si="160"/>
        <v>#REF!</v>
      </c>
      <c r="J4011" s="56" t="e">
        <f>#REF!</f>
        <v>#REF!</v>
      </c>
      <c r="K4011" s="53" t="e">
        <f>IF(OR(#REF!="管理者",#REF!="サービス管理責任者"),0,#REF!)</f>
        <v>#REF!</v>
      </c>
    </row>
    <row r="4012" spans="8:11">
      <c r="H4012" s="57"/>
      <c r="I4012" s="56" t="e">
        <f t="shared" si="160"/>
        <v>#REF!</v>
      </c>
      <c r="J4012" s="56" t="e">
        <f>#REF!</f>
        <v>#REF!</v>
      </c>
      <c r="K4012" s="53" t="e">
        <f>IF(OR(#REF!="管理者",#REF!="サービス管理責任者"),0,#REF!)</f>
        <v>#REF!</v>
      </c>
    </row>
    <row r="4013" spans="8:11">
      <c r="H4013" s="57"/>
      <c r="I4013" s="56" t="e">
        <f t="shared" si="160"/>
        <v>#REF!</v>
      </c>
      <c r="J4013" s="56" t="e">
        <f>#REF!</f>
        <v>#REF!</v>
      </c>
      <c r="K4013" s="53" t="e">
        <f>IF(OR(#REF!="管理者",#REF!="サービス管理責任者"),0,#REF!)</f>
        <v>#REF!</v>
      </c>
    </row>
    <row r="4014" spans="8:11">
      <c r="H4014" s="57"/>
      <c r="I4014" s="56" t="e">
        <f t="shared" si="160"/>
        <v>#REF!</v>
      </c>
      <c r="J4014" s="56" t="e">
        <f>#REF!</f>
        <v>#REF!</v>
      </c>
      <c r="K4014" s="53" t="e">
        <f>IF(OR(#REF!="管理者",#REF!="サービス管理責任者"),0,#REF!)</f>
        <v>#REF!</v>
      </c>
    </row>
    <row r="4015" spans="8:11">
      <c r="H4015" s="57"/>
      <c r="I4015" s="56" t="e">
        <f t="shared" si="160"/>
        <v>#REF!</v>
      </c>
      <c r="J4015" s="56" t="e">
        <f>#REF!</f>
        <v>#REF!</v>
      </c>
      <c r="K4015" s="53" t="e">
        <f>IF(OR(#REF!="管理者",#REF!="サービス管理責任者"),0,#REF!)</f>
        <v>#REF!</v>
      </c>
    </row>
    <row r="4016" spans="8:11">
      <c r="H4016" s="57"/>
      <c r="I4016" s="56" t="e">
        <f t="shared" si="160"/>
        <v>#REF!</v>
      </c>
      <c r="J4016" s="56" t="e">
        <f>#REF!</f>
        <v>#REF!</v>
      </c>
      <c r="K4016" s="53" t="e">
        <f>IF(OR(#REF!="管理者",#REF!="サービス管理責任者"),0,#REF!)</f>
        <v>#REF!</v>
      </c>
    </row>
    <row r="4017" spans="8:11">
      <c r="H4017" s="57"/>
      <c r="I4017" s="56" t="e">
        <f t="shared" si="160"/>
        <v>#REF!</v>
      </c>
      <c r="J4017" s="56" t="e">
        <f>#REF!</f>
        <v>#REF!</v>
      </c>
      <c r="K4017" s="53" t="e">
        <f>IF(OR(#REF!="管理者",#REF!="サービス管理責任者"),0,#REF!)</f>
        <v>#REF!</v>
      </c>
    </row>
    <row r="4018" spans="8:11">
      <c r="H4018" s="57"/>
      <c r="I4018" s="56" t="e">
        <f t="shared" si="160"/>
        <v>#REF!</v>
      </c>
      <c r="J4018" s="56" t="e">
        <f>#REF!</f>
        <v>#REF!</v>
      </c>
      <c r="K4018" s="53" t="e">
        <f>IF(OR(#REF!="管理者",#REF!="サービス管理責任者"),0,#REF!)</f>
        <v>#REF!</v>
      </c>
    </row>
    <row r="4019" spans="8:11">
      <c r="H4019" s="57"/>
      <c r="I4019" s="56" t="e">
        <f t="shared" si="160"/>
        <v>#REF!</v>
      </c>
      <c r="J4019" s="56" t="e">
        <f>#REF!</f>
        <v>#REF!</v>
      </c>
      <c r="K4019" s="53" t="e">
        <f>IF(OR(#REF!="管理者",#REF!="サービス管理責任者"),0,#REF!)</f>
        <v>#REF!</v>
      </c>
    </row>
    <row r="4020" spans="8:11">
      <c r="H4020" s="57"/>
      <c r="I4020" s="56" t="e">
        <f t="shared" si="160"/>
        <v>#REF!</v>
      </c>
      <c r="J4020" s="56" t="e">
        <f>#REF!</f>
        <v>#REF!</v>
      </c>
      <c r="K4020" s="53" t="e">
        <f>IF(OR(#REF!="管理者",#REF!="サービス管理責任者"),0,#REF!)</f>
        <v>#REF!</v>
      </c>
    </row>
    <row r="4021" spans="8:11">
      <c r="H4021" s="57"/>
      <c r="I4021" s="56" t="e">
        <f t="shared" si="160"/>
        <v>#REF!</v>
      </c>
      <c r="J4021" s="56" t="e">
        <f>#REF!</f>
        <v>#REF!</v>
      </c>
      <c r="K4021" s="53" t="e">
        <f>IF(OR(#REF!="管理者",#REF!="サービス管理責任者"),0,#REF!)</f>
        <v>#REF!</v>
      </c>
    </row>
    <row r="4022" spans="8:11">
      <c r="H4022" s="57"/>
      <c r="I4022" s="56" t="e">
        <f t="shared" si="160"/>
        <v>#REF!</v>
      </c>
      <c r="J4022" s="56" t="e">
        <f>#REF!</f>
        <v>#REF!</v>
      </c>
      <c r="K4022" s="53" t="e">
        <f>IF(OR(#REF!="管理者",#REF!="サービス管理責任者"),0,#REF!)</f>
        <v>#REF!</v>
      </c>
    </row>
    <row r="4023" spans="8:11">
      <c r="H4023" s="57"/>
      <c r="I4023" s="56" t="e">
        <f t="shared" si="160"/>
        <v>#REF!</v>
      </c>
      <c r="J4023" s="56" t="e">
        <f>#REF!</f>
        <v>#REF!</v>
      </c>
      <c r="K4023" s="53" t="e">
        <f>IF(OR(#REF!="管理者",#REF!="サービス管理責任者"),0,#REF!)</f>
        <v>#REF!</v>
      </c>
    </row>
    <row r="4024" spans="8:11">
      <c r="H4024" s="57"/>
      <c r="I4024" s="56" t="e">
        <f t="shared" si="160"/>
        <v>#REF!</v>
      </c>
      <c r="J4024" s="56" t="e">
        <f>#REF!</f>
        <v>#REF!</v>
      </c>
      <c r="K4024" s="53" t="e">
        <f>IF(OR(#REF!="管理者",#REF!="サービス管理責任者"),0,#REF!)</f>
        <v>#REF!</v>
      </c>
    </row>
    <row r="4025" spans="8:11">
      <c r="H4025" s="57"/>
      <c r="I4025" s="56" t="e">
        <f t="shared" si="160"/>
        <v>#REF!</v>
      </c>
      <c r="J4025" s="56" t="e">
        <f>#REF!</f>
        <v>#REF!</v>
      </c>
      <c r="K4025" s="53" t="e">
        <f>IF(OR(#REF!="管理者",#REF!="サービス管理責任者"),0,#REF!)</f>
        <v>#REF!</v>
      </c>
    </row>
    <row r="4026" spans="8:11">
      <c r="H4026" s="57"/>
      <c r="I4026" s="56" t="e">
        <f t="shared" si="160"/>
        <v>#REF!</v>
      </c>
      <c r="J4026" s="56" t="e">
        <f>#REF!</f>
        <v>#REF!</v>
      </c>
      <c r="K4026" s="53" t="e">
        <f>IF(OR(#REF!="管理者",#REF!="サービス管理責任者"),0,#REF!)</f>
        <v>#REF!</v>
      </c>
    </row>
    <row r="4027" spans="8:11">
      <c r="H4027" s="57"/>
      <c r="I4027" s="56" t="e">
        <f t="shared" si="160"/>
        <v>#REF!</v>
      </c>
      <c r="J4027" s="56" t="e">
        <f>#REF!</f>
        <v>#REF!</v>
      </c>
      <c r="K4027" s="53" t="e">
        <f>IF(OR(#REF!="管理者",#REF!="サービス管理責任者"),0,#REF!)</f>
        <v>#REF!</v>
      </c>
    </row>
    <row r="4028" spans="8:11">
      <c r="H4028" s="57"/>
      <c r="I4028" s="56" t="e">
        <f t="shared" si="160"/>
        <v>#REF!</v>
      </c>
      <c r="J4028" s="56" t="e">
        <f>#REF!</f>
        <v>#REF!</v>
      </c>
      <c r="K4028" s="53" t="e">
        <f>IF(OR(#REF!="管理者",#REF!="サービス管理責任者"),0,#REF!)</f>
        <v>#REF!</v>
      </c>
    </row>
    <row r="4029" spans="8:11">
      <c r="H4029" s="57"/>
      <c r="I4029" s="56" t="e">
        <f t="shared" si="160"/>
        <v>#REF!</v>
      </c>
      <c r="J4029" s="56" t="e">
        <f>#REF!</f>
        <v>#REF!</v>
      </c>
      <c r="K4029" s="53" t="e">
        <f>IF(OR(#REF!="管理者",#REF!="サービス管理責任者"),0,#REF!)</f>
        <v>#REF!</v>
      </c>
    </row>
    <row r="4030" spans="8:11">
      <c r="H4030" s="57"/>
      <c r="I4030" s="56" t="e">
        <f t="shared" si="160"/>
        <v>#REF!</v>
      </c>
      <c r="J4030" s="56" t="e">
        <f>#REF!</f>
        <v>#REF!</v>
      </c>
      <c r="K4030" s="53" t="e">
        <f>IF(OR(#REF!="管理者",#REF!="サービス管理責任者"),0,#REF!)</f>
        <v>#REF!</v>
      </c>
    </row>
    <row r="4031" spans="8:11">
      <c r="H4031" s="57"/>
      <c r="I4031" s="56" t="e">
        <f t="shared" si="160"/>
        <v>#REF!</v>
      </c>
      <c r="J4031" s="56" t="e">
        <f>#REF!</f>
        <v>#REF!</v>
      </c>
      <c r="K4031" s="53" t="e">
        <f>IF(OR(#REF!="管理者",#REF!="サービス管理責任者"),0,#REF!)</f>
        <v>#REF!</v>
      </c>
    </row>
    <row r="4032" spans="8:11">
      <c r="H4032" s="57"/>
      <c r="I4032" s="56" t="e">
        <f t="shared" si="160"/>
        <v>#REF!</v>
      </c>
      <c r="J4032" s="56" t="e">
        <f>#REF!</f>
        <v>#REF!</v>
      </c>
      <c r="K4032" s="53" t="e">
        <f>IF(OR(#REF!="管理者",#REF!="サービス管理責任者"),0,#REF!)</f>
        <v>#REF!</v>
      </c>
    </row>
    <row r="4033" spans="8:11">
      <c r="H4033" s="57"/>
      <c r="I4033" s="56" t="e">
        <f t="shared" si="160"/>
        <v>#REF!</v>
      </c>
      <c r="J4033" s="56" t="e">
        <f>#REF!</f>
        <v>#REF!</v>
      </c>
      <c r="K4033" s="53" t="e">
        <f>IF(OR(#REF!="管理者",#REF!="サービス管理責任者"),0,#REF!)</f>
        <v>#REF!</v>
      </c>
    </row>
    <row r="4034" spans="8:11">
      <c r="H4034" s="57"/>
      <c r="I4034" s="56" t="e">
        <f t="shared" si="160"/>
        <v>#REF!</v>
      </c>
      <c r="J4034" s="56" t="e">
        <f>#REF!</f>
        <v>#REF!</v>
      </c>
      <c r="K4034" s="53" t="e">
        <f>IF(OR(#REF!="管理者",#REF!="サービス管理責任者"),0,#REF!)</f>
        <v>#REF!</v>
      </c>
    </row>
    <row r="4035" spans="8:11">
      <c r="H4035" s="57"/>
      <c r="I4035" s="56" t="e">
        <f t="shared" si="160"/>
        <v>#REF!</v>
      </c>
      <c r="J4035" s="56" t="e">
        <f>#REF!</f>
        <v>#REF!</v>
      </c>
      <c r="K4035" s="53" t="e">
        <f>IF(OR(#REF!="管理者",#REF!="サービス管理責任者"),0,#REF!)</f>
        <v>#REF!</v>
      </c>
    </row>
    <row r="4036" spans="8:11">
      <c r="H4036" s="57"/>
      <c r="I4036" s="56" t="e">
        <f t="shared" si="160"/>
        <v>#REF!</v>
      </c>
      <c r="J4036" s="56" t="e">
        <f>#REF!</f>
        <v>#REF!</v>
      </c>
      <c r="K4036" s="53" t="e">
        <f>IF(OR(#REF!="管理者",#REF!="サービス管理責任者"),0,#REF!)</f>
        <v>#REF!</v>
      </c>
    </row>
    <row r="4037" spans="8:11">
      <c r="H4037" s="57"/>
      <c r="I4037" s="56" t="e">
        <f t="shared" ref="I4037:I4100" si="161">IF(J4037=0,I4036,I4036+1)</f>
        <v>#REF!</v>
      </c>
      <c r="J4037" s="56" t="e">
        <f>#REF!</f>
        <v>#REF!</v>
      </c>
      <c r="K4037" s="53" t="e">
        <f>IF(OR(#REF!="管理者",#REF!="サービス管理責任者"),0,#REF!)</f>
        <v>#REF!</v>
      </c>
    </row>
    <row r="4038" spans="8:11">
      <c r="H4038" s="57"/>
      <c r="I4038" s="56" t="e">
        <f t="shared" si="161"/>
        <v>#REF!</v>
      </c>
      <c r="J4038" s="56" t="e">
        <f>#REF!</f>
        <v>#REF!</v>
      </c>
      <c r="K4038" s="53" t="e">
        <f>IF(OR(#REF!="管理者",#REF!="サービス管理責任者"),0,#REF!)</f>
        <v>#REF!</v>
      </c>
    </row>
    <row r="4039" spans="8:11">
      <c r="H4039" s="57"/>
      <c r="I4039" s="56" t="e">
        <f t="shared" si="161"/>
        <v>#REF!</v>
      </c>
      <c r="J4039" s="56" t="e">
        <f>#REF!</f>
        <v>#REF!</v>
      </c>
      <c r="K4039" s="53" t="e">
        <f>IF(OR(#REF!="管理者",#REF!="サービス管理責任者"),0,#REF!)</f>
        <v>#REF!</v>
      </c>
    </row>
    <row r="4040" spans="8:11">
      <c r="H4040" s="57"/>
      <c r="I4040" s="56" t="e">
        <f t="shared" si="161"/>
        <v>#REF!</v>
      </c>
      <c r="J4040" s="56" t="e">
        <f>#REF!</f>
        <v>#REF!</v>
      </c>
      <c r="K4040" s="53" t="e">
        <f>IF(OR(#REF!="管理者",#REF!="サービス管理責任者"),0,#REF!)</f>
        <v>#REF!</v>
      </c>
    </row>
    <row r="4041" spans="8:11">
      <c r="H4041" s="57"/>
      <c r="I4041" s="56" t="e">
        <f t="shared" si="161"/>
        <v>#REF!</v>
      </c>
      <c r="J4041" s="56" t="e">
        <f>#REF!</f>
        <v>#REF!</v>
      </c>
      <c r="K4041" s="53" t="e">
        <f>IF(OR(#REF!="管理者",#REF!="サービス管理責任者"),0,#REF!)</f>
        <v>#REF!</v>
      </c>
    </row>
    <row r="4042" spans="8:11">
      <c r="H4042" s="57"/>
      <c r="I4042" s="56" t="e">
        <f t="shared" si="161"/>
        <v>#REF!</v>
      </c>
      <c r="J4042" s="56" t="e">
        <f>#REF!</f>
        <v>#REF!</v>
      </c>
      <c r="K4042" s="53" t="e">
        <f>IF(OR(#REF!="管理者",#REF!="サービス管理責任者"),0,#REF!)</f>
        <v>#REF!</v>
      </c>
    </row>
    <row r="4043" spans="8:11">
      <c r="H4043" s="57"/>
      <c r="I4043" s="56" t="e">
        <f t="shared" si="161"/>
        <v>#REF!</v>
      </c>
      <c r="J4043" s="56" t="e">
        <f>#REF!</f>
        <v>#REF!</v>
      </c>
      <c r="K4043" s="53" t="e">
        <f>IF(OR(#REF!="管理者",#REF!="サービス管理責任者"),0,#REF!)</f>
        <v>#REF!</v>
      </c>
    </row>
    <row r="4044" spans="8:11">
      <c r="H4044" s="57"/>
      <c r="I4044" s="56" t="e">
        <f t="shared" si="161"/>
        <v>#REF!</v>
      </c>
      <c r="J4044" s="56" t="e">
        <f>#REF!</f>
        <v>#REF!</v>
      </c>
      <c r="K4044" s="53" t="e">
        <f>IF(OR(#REF!="管理者",#REF!="サービス管理責任者"),0,#REF!)</f>
        <v>#REF!</v>
      </c>
    </row>
    <row r="4045" spans="8:11">
      <c r="H4045" s="57"/>
      <c r="I4045" s="56" t="e">
        <f t="shared" si="161"/>
        <v>#REF!</v>
      </c>
      <c r="J4045" s="56" t="e">
        <f>#REF!</f>
        <v>#REF!</v>
      </c>
      <c r="K4045" s="53" t="e">
        <f>IF(OR(#REF!="管理者",#REF!="サービス管理責任者"),0,#REF!)</f>
        <v>#REF!</v>
      </c>
    </row>
    <row r="4046" spans="8:11">
      <c r="H4046" s="57"/>
      <c r="I4046" s="56" t="e">
        <f t="shared" si="161"/>
        <v>#REF!</v>
      </c>
      <c r="J4046" s="56" t="e">
        <f>#REF!</f>
        <v>#REF!</v>
      </c>
      <c r="K4046" s="53" t="e">
        <f>IF(OR(#REF!="管理者",#REF!="サービス管理責任者"),0,#REF!)</f>
        <v>#REF!</v>
      </c>
    </row>
    <row r="4047" spans="8:11">
      <c r="H4047" s="57"/>
      <c r="I4047" s="56" t="e">
        <f t="shared" si="161"/>
        <v>#REF!</v>
      </c>
      <c r="J4047" s="56" t="e">
        <f>#REF!</f>
        <v>#REF!</v>
      </c>
      <c r="K4047" s="53" t="e">
        <f>IF(OR(#REF!="管理者",#REF!="サービス管理責任者"),0,#REF!)</f>
        <v>#REF!</v>
      </c>
    </row>
    <row r="4048" spans="8:11">
      <c r="H4048" s="57"/>
      <c r="I4048" s="56" t="e">
        <f t="shared" si="161"/>
        <v>#REF!</v>
      </c>
      <c r="J4048" s="56" t="e">
        <f>#REF!</f>
        <v>#REF!</v>
      </c>
      <c r="K4048" s="53" t="e">
        <f>IF(OR(#REF!="管理者",#REF!="サービス管理責任者"),0,#REF!)</f>
        <v>#REF!</v>
      </c>
    </row>
    <row r="4049" spans="8:11">
      <c r="H4049" s="57"/>
      <c r="I4049" s="56" t="e">
        <f t="shared" si="161"/>
        <v>#REF!</v>
      </c>
      <c r="J4049" s="56" t="e">
        <f>#REF!</f>
        <v>#REF!</v>
      </c>
      <c r="K4049" s="53" t="e">
        <f>IF(OR(#REF!="管理者",#REF!="サービス管理責任者"),0,#REF!)</f>
        <v>#REF!</v>
      </c>
    </row>
    <row r="4050" spans="8:11">
      <c r="H4050" s="57"/>
      <c r="I4050" s="56" t="e">
        <f t="shared" si="161"/>
        <v>#REF!</v>
      </c>
      <c r="J4050" s="56" t="e">
        <f>#REF!</f>
        <v>#REF!</v>
      </c>
      <c r="K4050" s="53" t="e">
        <f>IF(OR(#REF!="管理者",#REF!="サービス管理責任者"),0,#REF!)</f>
        <v>#REF!</v>
      </c>
    </row>
    <row r="4051" spans="8:11">
      <c r="H4051" s="57"/>
      <c r="I4051" s="56" t="e">
        <f t="shared" si="161"/>
        <v>#REF!</v>
      </c>
      <c r="J4051" s="56" t="e">
        <f>#REF!</f>
        <v>#REF!</v>
      </c>
      <c r="K4051" s="53" t="e">
        <f>IF(OR(#REF!="管理者",#REF!="サービス管理責任者"),0,#REF!)</f>
        <v>#REF!</v>
      </c>
    </row>
    <row r="4052" spans="8:11">
      <c r="H4052" s="57"/>
      <c r="I4052" s="56" t="e">
        <f t="shared" si="161"/>
        <v>#REF!</v>
      </c>
      <c r="J4052" s="56" t="e">
        <f>#REF!</f>
        <v>#REF!</v>
      </c>
      <c r="K4052" s="53" t="e">
        <f>IF(OR(#REF!="管理者",#REF!="サービス管理責任者"),0,#REF!)</f>
        <v>#REF!</v>
      </c>
    </row>
    <row r="4053" spans="8:11">
      <c r="H4053" s="57"/>
      <c r="I4053" s="56" t="e">
        <f t="shared" si="161"/>
        <v>#REF!</v>
      </c>
      <c r="J4053" s="56" t="e">
        <f>#REF!</f>
        <v>#REF!</v>
      </c>
      <c r="K4053" s="53" t="e">
        <f>IF(OR(#REF!="管理者",#REF!="サービス管理責任者"),0,#REF!)</f>
        <v>#REF!</v>
      </c>
    </row>
    <row r="4054" spans="8:11">
      <c r="H4054" s="57"/>
      <c r="I4054" s="56" t="e">
        <f t="shared" si="161"/>
        <v>#REF!</v>
      </c>
      <c r="J4054" s="56" t="e">
        <f>#REF!</f>
        <v>#REF!</v>
      </c>
      <c r="K4054" s="53" t="e">
        <f>IF(OR(#REF!="管理者",#REF!="サービス管理責任者"),0,#REF!)</f>
        <v>#REF!</v>
      </c>
    </row>
    <row r="4055" spans="8:11">
      <c r="H4055" s="57"/>
      <c r="I4055" s="56" t="e">
        <f t="shared" si="161"/>
        <v>#REF!</v>
      </c>
      <c r="J4055" s="56" t="e">
        <f>#REF!</f>
        <v>#REF!</v>
      </c>
      <c r="K4055" s="53" t="e">
        <f>IF(OR(#REF!="管理者",#REF!="サービス管理責任者"),0,#REF!)</f>
        <v>#REF!</v>
      </c>
    </row>
    <row r="4056" spans="8:11">
      <c r="H4056" s="57"/>
      <c r="I4056" s="56" t="e">
        <f t="shared" si="161"/>
        <v>#REF!</v>
      </c>
      <c r="J4056" s="56" t="e">
        <f>#REF!</f>
        <v>#REF!</v>
      </c>
      <c r="K4056" s="53" t="e">
        <f>IF(OR(#REF!="管理者",#REF!="サービス管理責任者"),0,#REF!)</f>
        <v>#REF!</v>
      </c>
    </row>
    <row r="4057" spans="8:11">
      <c r="H4057" s="57"/>
      <c r="I4057" s="56" t="e">
        <f t="shared" si="161"/>
        <v>#REF!</v>
      </c>
      <c r="J4057" s="56" t="e">
        <f>#REF!</f>
        <v>#REF!</v>
      </c>
      <c r="K4057" s="53" t="e">
        <f>IF(OR(#REF!="管理者",#REF!="サービス管理責任者"),0,#REF!)</f>
        <v>#REF!</v>
      </c>
    </row>
    <row r="4058" spans="8:11">
      <c r="H4058" s="57"/>
      <c r="I4058" s="56" t="e">
        <f t="shared" si="161"/>
        <v>#REF!</v>
      </c>
      <c r="J4058" s="56" t="e">
        <f>#REF!</f>
        <v>#REF!</v>
      </c>
      <c r="K4058" s="53" t="e">
        <f>IF(OR(#REF!="管理者",#REF!="サービス管理責任者"),0,#REF!)</f>
        <v>#REF!</v>
      </c>
    </row>
    <row r="4059" spans="8:11">
      <c r="H4059" s="57"/>
      <c r="I4059" s="56" t="e">
        <f t="shared" si="161"/>
        <v>#REF!</v>
      </c>
      <c r="J4059" s="56" t="e">
        <f>#REF!</f>
        <v>#REF!</v>
      </c>
      <c r="K4059" s="53" t="e">
        <f>IF(OR(#REF!="管理者",#REF!="サービス管理責任者"),0,#REF!)</f>
        <v>#REF!</v>
      </c>
    </row>
    <row r="4060" spans="8:11">
      <c r="H4060" s="57"/>
      <c r="I4060" s="56" t="e">
        <f t="shared" si="161"/>
        <v>#REF!</v>
      </c>
      <c r="J4060" s="56" t="e">
        <f>#REF!</f>
        <v>#REF!</v>
      </c>
      <c r="K4060" s="53" t="e">
        <f>IF(OR(#REF!="管理者",#REF!="サービス管理責任者"),0,#REF!)</f>
        <v>#REF!</v>
      </c>
    </row>
    <row r="4061" spans="8:11">
      <c r="H4061" s="57"/>
      <c r="I4061" s="56" t="e">
        <f t="shared" si="161"/>
        <v>#REF!</v>
      </c>
      <c r="J4061" s="56" t="e">
        <f>#REF!</f>
        <v>#REF!</v>
      </c>
      <c r="K4061" s="53" t="e">
        <f>IF(OR(#REF!="管理者",#REF!="サービス管理責任者"),0,#REF!)</f>
        <v>#REF!</v>
      </c>
    </row>
    <row r="4062" spans="8:11">
      <c r="H4062" s="57"/>
      <c r="I4062" s="56" t="e">
        <f t="shared" si="161"/>
        <v>#REF!</v>
      </c>
      <c r="J4062" s="56" t="e">
        <f>#REF!</f>
        <v>#REF!</v>
      </c>
      <c r="K4062" s="53" t="e">
        <f>IF(OR(#REF!="管理者",#REF!="サービス管理責任者"),0,#REF!)</f>
        <v>#REF!</v>
      </c>
    </row>
    <row r="4063" spans="8:11">
      <c r="H4063" s="57"/>
      <c r="I4063" s="56" t="e">
        <f t="shared" si="161"/>
        <v>#REF!</v>
      </c>
      <c r="J4063" s="56" t="e">
        <f>#REF!</f>
        <v>#REF!</v>
      </c>
      <c r="K4063" s="53" t="e">
        <f>IF(OR(#REF!="管理者",#REF!="サービス管理責任者"),0,#REF!)</f>
        <v>#REF!</v>
      </c>
    </row>
    <row r="4064" spans="8:11">
      <c r="H4064" s="57"/>
      <c r="I4064" s="56" t="e">
        <f t="shared" si="161"/>
        <v>#REF!</v>
      </c>
      <c r="J4064" s="56" t="e">
        <f>#REF!</f>
        <v>#REF!</v>
      </c>
      <c r="K4064" s="53" t="e">
        <f>IF(OR(#REF!="管理者",#REF!="サービス管理責任者"),0,#REF!)</f>
        <v>#REF!</v>
      </c>
    </row>
    <row r="4065" spans="8:11">
      <c r="H4065" s="57"/>
      <c r="I4065" s="56" t="e">
        <f t="shared" si="161"/>
        <v>#REF!</v>
      </c>
      <c r="J4065" s="56" t="e">
        <f>#REF!</f>
        <v>#REF!</v>
      </c>
      <c r="K4065" s="53" t="e">
        <f>IF(OR(#REF!="管理者",#REF!="サービス管理責任者"),0,#REF!)</f>
        <v>#REF!</v>
      </c>
    </row>
    <row r="4066" spans="8:11">
      <c r="H4066" s="57"/>
      <c r="I4066" s="56" t="e">
        <f t="shared" si="161"/>
        <v>#REF!</v>
      </c>
      <c r="J4066" s="56" t="e">
        <f>#REF!</f>
        <v>#REF!</v>
      </c>
      <c r="K4066" s="53" t="e">
        <f>IF(OR(#REF!="管理者",#REF!="サービス管理責任者"),0,#REF!)</f>
        <v>#REF!</v>
      </c>
    </row>
    <row r="4067" spans="8:11">
      <c r="H4067" s="57"/>
      <c r="I4067" s="56" t="e">
        <f t="shared" si="161"/>
        <v>#REF!</v>
      </c>
      <c r="J4067" s="56" t="e">
        <f>#REF!</f>
        <v>#REF!</v>
      </c>
      <c r="K4067" s="53" t="e">
        <f>IF(OR(#REF!="管理者",#REF!="サービス管理責任者"),0,#REF!)</f>
        <v>#REF!</v>
      </c>
    </row>
    <row r="4068" spans="8:11">
      <c r="H4068" s="57"/>
      <c r="I4068" s="56" t="e">
        <f t="shared" si="161"/>
        <v>#REF!</v>
      </c>
      <c r="J4068" s="56" t="e">
        <f>#REF!</f>
        <v>#REF!</v>
      </c>
      <c r="K4068" s="53" t="e">
        <f>IF(OR(#REF!="管理者",#REF!="サービス管理責任者"),0,#REF!)</f>
        <v>#REF!</v>
      </c>
    </row>
    <row r="4069" spans="8:11">
      <c r="H4069" s="57"/>
      <c r="I4069" s="56" t="e">
        <f t="shared" si="161"/>
        <v>#REF!</v>
      </c>
      <c r="J4069" s="56" t="e">
        <f>#REF!</f>
        <v>#REF!</v>
      </c>
      <c r="K4069" s="53" t="e">
        <f>IF(OR(#REF!="管理者",#REF!="サービス管理責任者"),0,#REF!)</f>
        <v>#REF!</v>
      </c>
    </row>
    <row r="4070" spans="8:11">
      <c r="H4070" s="57"/>
      <c r="I4070" s="56" t="e">
        <f t="shared" si="161"/>
        <v>#REF!</v>
      </c>
      <c r="J4070" s="56" t="e">
        <f>#REF!</f>
        <v>#REF!</v>
      </c>
      <c r="K4070" s="53" t="e">
        <f>IF(OR(#REF!="管理者",#REF!="サービス管理責任者"),0,#REF!)</f>
        <v>#REF!</v>
      </c>
    </row>
    <row r="4071" spans="8:11">
      <c r="H4071" s="57"/>
      <c r="I4071" s="56" t="e">
        <f t="shared" si="161"/>
        <v>#REF!</v>
      </c>
      <c r="J4071" s="56" t="e">
        <f>#REF!</f>
        <v>#REF!</v>
      </c>
      <c r="K4071" s="53" t="e">
        <f>IF(OR(#REF!="管理者",#REF!="サービス管理責任者"),0,#REF!)</f>
        <v>#REF!</v>
      </c>
    </row>
    <row r="4072" spans="8:11">
      <c r="H4072" s="57"/>
      <c r="I4072" s="56" t="e">
        <f t="shared" si="161"/>
        <v>#REF!</v>
      </c>
      <c r="J4072" s="56" t="e">
        <f>#REF!</f>
        <v>#REF!</v>
      </c>
      <c r="K4072" s="53" t="e">
        <f>IF(OR(#REF!="管理者",#REF!="サービス管理責任者"),0,#REF!)</f>
        <v>#REF!</v>
      </c>
    </row>
    <row r="4073" spans="8:11">
      <c r="H4073" s="57"/>
      <c r="I4073" s="56" t="e">
        <f t="shared" si="161"/>
        <v>#REF!</v>
      </c>
      <c r="J4073" s="56" t="e">
        <f>#REF!</f>
        <v>#REF!</v>
      </c>
      <c r="K4073" s="53" t="e">
        <f>IF(OR(#REF!="管理者",#REF!="サービス管理責任者"),0,#REF!)</f>
        <v>#REF!</v>
      </c>
    </row>
    <row r="4074" spans="8:11">
      <c r="H4074" s="57"/>
      <c r="I4074" s="56" t="e">
        <f t="shared" si="161"/>
        <v>#REF!</v>
      </c>
      <c r="J4074" s="56" t="e">
        <f>#REF!</f>
        <v>#REF!</v>
      </c>
      <c r="K4074" s="53" t="e">
        <f>IF(OR(#REF!="管理者",#REF!="サービス管理責任者"),0,#REF!)</f>
        <v>#REF!</v>
      </c>
    </row>
    <row r="4075" spans="8:11">
      <c r="H4075" s="57"/>
      <c r="I4075" s="56" t="e">
        <f t="shared" si="161"/>
        <v>#REF!</v>
      </c>
      <c r="J4075" s="56" t="e">
        <f>#REF!</f>
        <v>#REF!</v>
      </c>
      <c r="K4075" s="53" t="e">
        <f>IF(OR(#REF!="管理者",#REF!="サービス管理責任者"),0,#REF!)</f>
        <v>#REF!</v>
      </c>
    </row>
    <row r="4076" spans="8:11">
      <c r="H4076" s="57"/>
      <c r="I4076" s="56" t="e">
        <f t="shared" si="161"/>
        <v>#REF!</v>
      </c>
      <c r="J4076" s="56" t="e">
        <f>#REF!</f>
        <v>#REF!</v>
      </c>
      <c r="K4076" s="53" t="e">
        <f>IF(OR(#REF!="管理者",#REF!="サービス管理責任者"),0,#REF!)</f>
        <v>#REF!</v>
      </c>
    </row>
    <row r="4077" spans="8:11">
      <c r="H4077" s="57"/>
      <c r="I4077" s="56" t="e">
        <f t="shared" si="161"/>
        <v>#REF!</v>
      </c>
      <c r="J4077" s="56" t="e">
        <f>#REF!</f>
        <v>#REF!</v>
      </c>
      <c r="K4077" s="53" t="e">
        <f>IF(OR(#REF!="管理者",#REF!="サービス管理責任者"),0,#REF!)</f>
        <v>#REF!</v>
      </c>
    </row>
    <row r="4078" spans="8:11">
      <c r="H4078" s="57"/>
      <c r="I4078" s="56" t="e">
        <f t="shared" si="161"/>
        <v>#REF!</v>
      </c>
      <c r="J4078" s="56" t="e">
        <f>#REF!</f>
        <v>#REF!</v>
      </c>
      <c r="K4078" s="53" t="e">
        <f>IF(OR(#REF!="管理者",#REF!="サービス管理責任者"),0,#REF!)</f>
        <v>#REF!</v>
      </c>
    </row>
    <row r="4079" spans="8:11">
      <c r="H4079" s="57"/>
      <c r="I4079" s="56" t="e">
        <f t="shared" si="161"/>
        <v>#REF!</v>
      </c>
      <c r="J4079" s="56" t="e">
        <f>#REF!</f>
        <v>#REF!</v>
      </c>
      <c r="K4079" s="53" t="e">
        <f>IF(OR(#REF!="管理者",#REF!="サービス管理責任者"),0,#REF!)</f>
        <v>#REF!</v>
      </c>
    </row>
    <row r="4080" spans="8:11">
      <c r="H4080" s="57"/>
      <c r="I4080" s="56" t="e">
        <f t="shared" si="161"/>
        <v>#REF!</v>
      </c>
      <c r="J4080" s="56" t="e">
        <f>#REF!</f>
        <v>#REF!</v>
      </c>
      <c r="K4080" s="53" t="e">
        <f>IF(OR(#REF!="管理者",#REF!="サービス管理責任者"),0,#REF!)</f>
        <v>#REF!</v>
      </c>
    </row>
    <row r="4081" spans="8:11">
      <c r="H4081" s="57"/>
      <c r="I4081" s="56" t="e">
        <f t="shared" si="161"/>
        <v>#REF!</v>
      </c>
      <c r="J4081" s="56" t="e">
        <f>#REF!</f>
        <v>#REF!</v>
      </c>
      <c r="K4081" s="53" t="e">
        <f>IF(OR(#REF!="管理者",#REF!="サービス管理責任者"),0,#REF!)</f>
        <v>#REF!</v>
      </c>
    </row>
    <row r="4082" spans="8:11">
      <c r="H4082" s="57"/>
      <c r="I4082" s="56" t="e">
        <f t="shared" si="161"/>
        <v>#REF!</v>
      </c>
      <c r="J4082" s="56" t="e">
        <f>#REF!</f>
        <v>#REF!</v>
      </c>
      <c r="K4082" s="53" t="e">
        <f>IF(OR(#REF!="管理者",#REF!="サービス管理責任者"),0,#REF!)</f>
        <v>#REF!</v>
      </c>
    </row>
    <row r="4083" spans="8:11">
      <c r="H4083" s="57"/>
      <c r="I4083" s="56" t="e">
        <f t="shared" si="161"/>
        <v>#REF!</v>
      </c>
      <c r="J4083" s="56" t="e">
        <f>#REF!</f>
        <v>#REF!</v>
      </c>
      <c r="K4083" s="53" t="e">
        <f>IF(OR(#REF!="管理者",#REF!="サービス管理責任者"),0,#REF!)</f>
        <v>#REF!</v>
      </c>
    </row>
    <row r="4084" spans="8:11">
      <c r="H4084" s="57"/>
      <c r="I4084" s="56" t="e">
        <f t="shared" si="161"/>
        <v>#REF!</v>
      </c>
      <c r="J4084" s="56" t="e">
        <f>#REF!</f>
        <v>#REF!</v>
      </c>
      <c r="K4084" s="53" t="e">
        <f>IF(OR(#REF!="管理者",#REF!="サービス管理責任者"),0,#REF!)</f>
        <v>#REF!</v>
      </c>
    </row>
    <row r="4085" spans="8:11">
      <c r="H4085" s="57"/>
      <c r="I4085" s="56" t="e">
        <f t="shared" si="161"/>
        <v>#REF!</v>
      </c>
      <c r="J4085" s="56" t="e">
        <f>#REF!</f>
        <v>#REF!</v>
      </c>
      <c r="K4085" s="53" t="e">
        <f>IF(OR(#REF!="管理者",#REF!="サービス管理責任者"),0,#REF!)</f>
        <v>#REF!</v>
      </c>
    </row>
    <row r="4086" spans="8:11">
      <c r="H4086" s="57"/>
      <c r="I4086" s="56" t="e">
        <f t="shared" si="161"/>
        <v>#REF!</v>
      </c>
      <c r="J4086" s="56" t="e">
        <f>#REF!</f>
        <v>#REF!</v>
      </c>
      <c r="K4086" s="53" t="e">
        <f>IF(OR(#REF!="管理者",#REF!="サービス管理責任者"),0,#REF!)</f>
        <v>#REF!</v>
      </c>
    </row>
    <row r="4087" spans="8:11">
      <c r="H4087" s="57"/>
      <c r="I4087" s="56" t="e">
        <f t="shared" si="161"/>
        <v>#REF!</v>
      </c>
      <c r="J4087" s="56" t="e">
        <f>#REF!</f>
        <v>#REF!</v>
      </c>
      <c r="K4087" s="53" t="e">
        <f>IF(OR(#REF!="管理者",#REF!="サービス管理責任者"),0,#REF!)</f>
        <v>#REF!</v>
      </c>
    </row>
    <row r="4088" spans="8:11">
      <c r="H4088" s="57"/>
      <c r="I4088" s="56" t="e">
        <f t="shared" si="161"/>
        <v>#REF!</v>
      </c>
      <c r="J4088" s="56" t="e">
        <f>#REF!</f>
        <v>#REF!</v>
      </c>
      <c r="K4088" s="53" t="e">
        <f>IF(OR(#REF!="管理者",#REF!="サービス管理責任者"),0,#REF!)</f>
        <v>#REF!</v>
      </c>
    </row>
    <row r="4089" spans="8:11">
      <c r="H4089" s="57"/>
      <c r="I4089" s="56" t="e">
        <f t="shared" si="161"/>
        <v>#REF!</v>
      </c>
      <c r="J4089" s="56" t="e">
        <f>#REF!</f>
        <v>#REF!</v>
      </c>
      <c r="K4089" s="53" t="e">
        <f>IF(OR(#REF!="管理者",#REF!="サービス管理責任者"),0,#REF!)</f>
        <v>#REF!</v>
      </c>
    </row>
    <row r="4090" spans="8:11">
      <c r="H4090" s="57"/>
      <c r="I4090" s="56" t="e">
        <f t="shared" si="161"/>
        <v>#REF!</v>
      </c>
      <c r="J4090" s="56" t="e">
        <f>#REF!</f>
        <v>#REF!</v>
      </c>
      <c r="K4090" s="53" t="e">
        <f>IF(OR(#REF!="管理者",#REF!="サービス管理責任者"),0,#REF!)</f>
        <v>#REF!</v>
      </c>
    </row>
    <row r="4091" spans="8:11">
      <c r="H4091" s="57"/>
      <c r="I4091" s="56" t="e">
        <f t="shared" si="161"/>
        <v>#REF!</v>
      </c>
      <c r="J4091" s="56" t="e">
        <f>#REF!</f>
        <v>#REF!</v>
      </c>
      <c r="K4091" s="53" t="e">
        <f>IF(OR(#REF!="管理者",#REF!="サービス管理責任者"),0,#REF!)</f>
        <v>#REF!</v>
      </c>
    </row>
    <row r="4092" spans="8:11">
      <c r="H4092" s="57"/>
      <c r="I4092" s="56" t="e">
        <f t="shared" si="161"/>
        <v>#REF!</v>
      </c>
      <c r="J4092" s="56" t="e">
        <f>#REF!</f>
        <v>#REF!</v>
      </c>
      <c r="K4092" s="53" t="e">
        <f>IF(OR(#REF!="管理者",#REF!="サービス管理責任者"),0,#REF!)</f>
        <v>#REF!</v>
      </c>
    </row>
    <row r="4093" spans="8:11">
      <c r="H4093" s="57"/>
      <c r="I4093" s="56" t="e">
        <f t="shared" si="161"/>
        <v>#REF!</v>
      </c>
      <c r="J4093" s="56" t="e">
        <f>#REF!</f>
        <v>#REF!</v>
      </c>
      <c r="K4093" s="53" t="e">
        <f>IF(OR(#REF!="管理者",#REF!="サービス管理責任者"),0,#REF!)</f>
        <v>#REF!</v>
      </c>
    </row>
    <row r="4094" spans="8:11">
      <c r="H4094" s="57"/>
      <c r="I4094" s="56" t="e">
        <f t="shared" si="161"/>
        <v>#REF!</v>
      </c>
      <c r="J4094" s="56" t="e">
        <f>#REF!</f>
        <v>#REF!</v>
      </c>
      <c r="K4094" s="53" t="e">
        <f>IF(OR(#REF!="管理者",#REF!="サービス管理責任者"),0,#REF!)</f>
        <v>#REF!</v>
      </c>
    </row>
    <row r="4095" spans="8:11">
      <c r="H4095" s="57"/>
      <c r="I4095" s="56" t="e">
        <f t="shared" si="161"/>
        <v>#REF!</v>
      </c>
      <c r="J4095" s="56" t="e">
        <f>#REF!</f>
        <v>#REF!</v>
      </c>
      <c r="K4095" s="53" t="e">
        <f>IF(OR(#REF!="管理者",#REF!="サービス管理責任者"),0,#REF!)</f>
        <v>#REF!</v>
      </c>
    </row>
    <row r="4096" spans="8:11">
      <c r="H4096" s="57"/>
      <c r="I4096" s="56" t="e">
        <f t="shared" si="161"/>
        <v>#REF!</v>
      </c>
      <c r="J4096" s="56" t="e">
        <f>#REF!</f>
        <v>#REF!</v>
      </c>
      <c r="K4096" s="53" t="e">
        <f>IF(OR(#REF!="管理者",#REF!="サービス管理責任者"),0,#REF!)</f>
        <v>#REF!</v>
      </c>
    </row>
    <row r="4097" spans="8:11">
      <c r="H4097" s="57"/>
      <c r="I4097" s="56" t="e">
        <f t="shared" si="161"/>
        <v>#REF!</v>
      </c>
      <c r="J4097" s="56" t="e">
        <f>#REF!</f>
        <v>#REF!</v>
      </c>
      <c r="K4097" s="53" t="e">
        <f>IF(OR(#REF!="管理者",#REF!="サービス管理責任者"),0,#REF!)</f>
        <v>#REF!</v>
      </c>
    </row>
    <row r="4098" spans="8:11">
      <c r="H4098" s="57"/>
      <c r="I4098" s="56" t="e">
        <f t="shared" si="161"/>
        <v>#REF!</v>
      </c>
      <c r="J4098" s="56" t="e">
        <f>#REF!</f>
        <v>#REF!</v>
      </c>
      <c r="K4098" s="53" t="e">
        <f>IF(OR(#REF!="管理者",#REF!="サービス管理責任者"),0,#REF!)</f>
        <v>#REF!</v>
      </c>
    </row>
    <row r="4099" spans="8:11">
      <c r="H4099" s="57"/>
      <c r="I4099" s="56" t="e">
        <f t="shared" si="161"/>
        <v>#REF!</v>
      </c>
      <c r="J4099" s="56" t="e">
        <f>#REF!</f>
        <v>#REF!</v>
      </c>
      <c r="K4099" s="53" t="e">
        <f>IF(OR(#REF!="管理者",#REF!="サービス管理責任者"),0,#REF!)</f>
        <v>#REF!</v>
      </c>
    </row>
    <row r="4100" spans="8:11">
      <c r="H4100" s="57"/>
      <c r="I4100" s="56" t="e">
        <f t="shared" si="161"/>
        <v>#REF!</v>
      </c>
      <c r="J4100" s="56" t="e">
        <f>#REF!</f>
        <v>#REF!</v>
      </c>
      <c r="K4100" s="53" t="e">
        <f>IF(OR(#REF!="管理者",#REF!="サービス管理責任者"),0,#REF!)</f>
        <v>#REF!</v>
      </c>
    </row>
    <row r="4101" spans="8:11">
      <c r="H4101" s="57"/>
      <c r="I4101" s="56" t="e">
        <f t="shared" ref="I4101:I4164" si="162">IF(J4101=0,I4100,I4100+1)</f>
        <v>#REF!</v>
      </c>
      <c r="J4101" s="56" t="e">
        <f>#REF!</f>
        <v>#REF!</v>
      </c>
      <c r="K4101" s="53" t="e">
        <f>IF(OR(#REF!="管理者",#REF!="サービス管理責任者"),0,#REF!)</f>
        <v>#REF!</v>
      </c>
    </row>
    <row r="4102" spans="8:11">
      <c r="H4102" s="57"/>
      <c r="I4102" s="56" t="e">
        <f t="shared" si="162"/>
        <v>#REF!</v>
      </c>
      <c r="J4102" s="56" t="e">
        <f>#REF!</f>
        <v>#REF!</v>
      </c>
      <c r="K4102" s="53" t="e">
        <f>IF(OR(#REF!="管理者",#REF!="サービス管理責任者"),0,#REF!)</f>
        <v>#REF!</v>
      </c>
    </row>
    <row r="4103" spans="8:11">
      <c r="H4103" s="57"/>
      <c r="I4103" s="56" t="e">
        <f t="shared" si="162"/>
        <v>#REF!</v>
      </c>
      <c r="J4103" s="56" t="e">
        <f>#REF!</f>
        <v>#REF!</v>
      </c>
      <c r="K4103" s="53" t="e">
        <f>IF(OR(#REF!="管理者",#REF!="サービス管理責任者"),0,#REF!)</f>
        <v>#REF!</v>
      </c>
    </row>
    <row r="4104" spans="8:11">
      <c r="H4104" s="57"/>
      <c r="I4104" s="56" t="e">
        <f t="shared" si="162"/>
        <v>#REF!</v>
      </c>
      <c r="J4104" s="56" t="e">
        <f>#REF!</f>
        <v>#REF!</v>
      </c>
      <c r="K4104" s="53" t="e">
        <f>IF(OR(#REF!="管理者",#REF!="サービス管理責任者"),0,#REF!)</f>
        <v>#REF!</v>
      </c>
    </row>
    <row r="4105" spans="8:11">
      <c r="H4105" s="57"/>
      <c r="I4105" s="56" t="e">
        <f t="shared" si="162"/>
        <v>#REF!</v>
      </c>
      <c r="J4105" s="56" t="e">
        <f>#REF!</f>
        <v>#REF!</v>
      </c>
      <c r="K4105" s="53" t="e">
        <f>IF(OR(#REF!="管理者",#REF!="サービス管理責任者"),0,#REF!)</f>
        <v>#REF!</v>
      </c>
    </row>
    <row r="4106" spans="8:11">
      <c r="H4106" s="57"/>
      <c r="I4106" s="56" t="e">
        <f t="shared" si="162"/>
        <v>#REF!</v>
      </c>
      <c r="J4106" s="56" t="e">
        <f>#REF!</f>
        <v>#REF!</v>
      </c>
      <c r="K4106" s="53" t="e">
        <f>IF(OR(#REF!="管理者",#REF!="サービス管理責任者"),0,#REF!)</f>
        <v>#REF!</v>
      </c>
    </row>
    <row r="4107" spans="8:11">
      <c r="H4107" s="57"/>
      <c r="I4107" s="56" t="e">
        <f t="shared" si="162"/>
        <v>#REF!</v>
      </c>
      <c r="J4107" s="56" t="e">
        <f>#REF!</f>
        <v>#REF!</v>
      </c>
      <c r="K4107" s="53" t="e">
        <f>IF(OR(#REF!="管理者",#REF!="サービス管理責任者"),0,#REF!)</f>
        <v>#REF!</v>
      </c>
    </row>
    <row r="4108" spans="8:11">
      <c r="H4108" s="57"/>
      <c r="I4108" s="56" t="e">
        <f t="shared" si="162"/>
        <v>#REF!</v>
      </c>
      <c r="J4108" s="56" t="e">
        <f>#REF!</f>
        <v>#REF!</v>
      </c>
      <c r="K4108" s="53" t="e">
        <f>IF(OR(#REF!="管理者",#REF!="サービス管理責任者"),0,#REF!)</f>
        <v>#REF!</v>
      </c>
    </row>
    <row r="4109" spans="8:11">
      <c r="H4109" s="57"/>
      <c r="I4109" s="56" t="e">
        <f t="shared" si="162"/>
        <v>#REF!</v>
      </c>
      <c r="J4109" s="56" t="e">
        <f>#REF!</f>
        <v>#REF!</v>
      </c>
      <c r="K4109" s="53" t="e">
        <f>IF(OR(#REF!="管理者",#REF!="サービス管理責任者"),0,#REF!)</f>
        <v>#REF!</v>
      </c>
    </row>
    <row r="4110" spans="8:11">
      <c r="H4110" s="57"/>
      <c r="I4110" s="56" t="e">
        <f t="shared" si="162"/>
        <v>#REF!</v>
      </c>
      <c r="J4110" s="56" t="e">
        <f>#REF!</f>
        <v>#REF!</v>
      </c>
      <c r="K4110" s="53" t="e">
        <f>IF(OR(#REF!="管理者",#REF!="サービス管理責任者"),0,#REF!)</f>
        <v>#REF!</v>
      </c>
    </row>
    <row r="4111" spans="8:11">
      <c r="H4111" s="57"/>
      <c r="I4111" s="56" t="e">
        <f t="shared" si="162"/>
        <v>#REF!</v>
      </c>
      <c r="J4111" s="56" t="e">
        <f>#REF!</f>
        <v>#REF!</v>
      </c>
      <c r="K4111" s="53" t="e">
        <f>IF(OR(#REF!="管理者",#REF!="サービス管理責任者"),0,#REF!)</f>
        <v>#REF!</v>
      </c>
    </row>
    <row r="4112" spans="8:11">
      <c r="H4112" s="57"/>
      <c r="I4112" s="56" t="e">
        <f t="shared" si="162"/>
        <v>#REF!</v>
      </c>
      <c r="J4112" s="56" t="e">
        <f>#REF!</f>
        <v>#REF!</v>
      </c>
      <c r="K4112" s="53" t="e">
        <f>IF(OR(#REF!="管理者",#REF!="サービス管理責任者"),0,#REF!)</f>
        <v>#REF!</v>
      </c>
    </row>
    <row r="4113" spans="8:11">
      <c r="H4113" s="57"/>
      <c r="I4113" s="56" t="e">
        <f t="shared" si="162"/>
        <v>#REF!</v>
      </c>
      <c r="J4113" s="56" t="e">
        <f>#REF!</f>
        <v>#REF!</v>
      </c>
      <c r="K4113" s="53" t="e">
        <f>IF(OR(#REF!="管理者",#REF!="サービス管理責任者"),0,#REF!)</f>
        <v>#REF!</v>
      </c>
    </row>
    <row r="4114" spans="8:11">
      <c r="H4114" s="57"/>
      <c r="I4114" s="56" t="e">
        <f t="shared" si="162"/>
        <v>#REF!</v>
      </c>
      <c r="J4114" s="56" t="e">
        <f>#REF!</f>
        <v>#REF!</v>
      </c>
      <c r="K4114" s="53" t="e">
        <f>IF(OR(#REF!="管理者",#REF!="サービス管理責任者"),0,#REF!)</f>
        <v>#REF!</v>
      </c>
    </row>
    <row r="4115" spans="8:11">
      <c r="H4115" s="57"/>
      <c r="I4115" s="56" t="e">
        <f t="shared" si="162"/>
        <v>#REF!</v>
      </c>
      <c r="J4115" s="56" t="e">
        <f>#REF!</f>
        <v>#REF!</v>
      </c>
      <c r="K4115" s="53" t="e">
        <f>IF(OR(#REF!="管理者",#REF!="サービス管理責任者"),0,#REF!)</f>
        <v>#REF!</v>
      </c>
    </row>
    <row r="4116" spans="8:11">
      <c r="H4116" s="57"/>
      <c r="I4116" s="56" t="e">
        <f t="shared" si="162"/>
        <v>#REF!</v>
      </c>
      <c r="J4116" s="56" t="e">
        <f>#REF!</f>
        <v>#REF!</v>
      </c>
      <c r="K4116" s="53" t="e">
        <f>IF(OR(#REF!="管理者",#REF!="サービス管理責任者"),0,#REF!)</f>
        <v>#REF!</v>
      </c>
    </row>
    <row r="4117" spans="8:11">
      <c r="H4117" s="57"/>
      <c r="I4117" s="56" t="e">
        <f t="shared" si="162"/>
        <v>#REF!</v>
      </c>
      <c r="J4117" s="56" t="e">
        <f>#REF!</f>
        <v>#REF!</v>
      </c>
      <c r="K4117" s="53" t="e">
        <f>IF(OR(#REF!="管理者",#REF!="サービス管理責任者"),0,#REF!)</f>
        <v>#REF!</v>
      </c>
    </row>
    <row r="4118" spans="8:11">
      <c r="H4118" s="57"/>
      <c r="I4118" s="56" t="e">
        <f t="shared" si="162"/>
        <v>#REF!</v>
      </c>
      <c r="J4118" s="56" t="e">
        <f>#REF!</f>
        <v>#REF!</v>
      </c>
      <c r="K4118" s="53" t="e">
        <f>IF(OR(#REF!="管理者",#REF!="サービス管理責任者"),0,#REF!)</f>
        <v>#REF!</v>
      </c>
    </row>
    <row r="4119" spans="8:11">
      <c r="H4119" s="57"/>
      <c r="I4119" s="56" t="e">
        <f t="shared" si="162"/>
        <v>#REF!</v>
      </c>
      <c r="J4119" s="56" t="e">
        <f>#REF!</f>
        <v>#REF!</v>
      </c>
      <c r="K4119" s="53" t="e">
        <f>IF(OR(#REF!="管理者",#REF!="サービス管理責任者"),0,#REF!)</f>
        <v>#REF!</v>
      </c>
    </row>
    <row r="4120" spans="8:11">
      <c r="H4120" s="57"/>
      <c r="I4120" s="56" t="e">
        <f t="shared" si="162"/>
        <v>#REF!</v>
      </c>
      <c r="J4120" s="56" t="e">
        <f>#REF!</f>
        <v>#REF!</v>
      </c>
      <c r="K4120" s="53" t="e">
        <f>IF(OR(#REF!="管理者",#REF!="サービス管理責任者"),0,#REF!)</f>
        <v>#REF!</v>
      </c>
    </row>
    <row r="4121" spans="8:11">
      <c r="H4121" s="57"/>
      <c r="I4121" s="56" t="e">
        <f t="shared" si="162"/>
        <v>#REF!</v>
      </c>
      <c r="J4121" s="56" t="e">
        <f>#REF!</f>
        <v>#REF!</v>
      </c>
      <c r="K4121" s="53" t="e">
        <f>IF(OR(#REF!="管理者",#REF!="サービス管理責任者"),0,#REF!)</f>
        <v>#REF!</v>
      </c>
    </row>
    <row r="4122" spans="8:11">
      <c r="H4122" s="57"/>
      <c r="I4122" s="56" t="e">
        <f t="shared" si="162"/>
        <v>#REF!</v>
      </c>
      <c r="J4122" s="56" t="e">
        <f>#REF!</f>
        <v>#REF!</v>
      </c>
      <c r="K4122" s="53" t="e">
        <f>IF(OR(#REF!="管理者",#REF!="サービス管理責任者"),0,#REF!)</f>
        <v>#REF!</v>
      </c>
    </row>
    <row r="4123" spans="8:11">
      <c r="H4123" s="57"/>
      <c r="I4123" s="56" t="e">
        <f t="shared" si="162"/>
        <v>#REF!</v>
      </c>
      <c r="J4123" s="56" t="e">
        <f>#REF!</f>
        <v>#REF!</v>
      </c>
      <c r="K4123" s="53" t="e">
        <f>IF(OR(#REF!="管理者",#REF!="サービス管理責任者"),0,#REF!)</f>
        <v>#REF!</v>
      </c>
    </row>
    <row r="4124" spans="8:11">
      <c r="H4124" s="57"/>
      <c r="I4124" s="56" t="e">
        <f t="shared" si="162"/>
        <v>#REF!</v>
      </c>
      <c r="J4124" s="56" t="e">
        <f>#REF!</f>
        <v>#REF!</v>
      </c>
      <c r="K4124" s="53" t="e">
        <f>IF(OR(#REF!="管理者",#REF!="サービス管理責任者"),0,#REF!)</f>
        <v>#REF!</v>
      </c>
    </row>
    <row r="4125" spans="8:11">
      <c r="H4125" s="57"/>
      <c r="I4125" s="56" t="e">
        <f t="shared" si="162"/>
        <v>#REF!</v>
      </c>
      <c r="J4125" s="56" t="e">
        <f>#REF!</f>
        <v>#REF!</v>
      </c>
      <c r="K4125" s="53" t="e">
        <f>IF(OR(#REF!="管理者",#REF!="サービス管理責任者"),0,#REF!)</f>
        <v>#REF!</v>
      </c>
    </row>
    <row r="4126" spans="8:11">
      <c r="H4126" s="57"/>
      <c r="I4126" s="56" t="e">
        <f t="shared" si="162"/>
        <v>#REF!</v>
      </c>
      <c r="J4126" s="56" t="e">
        <f>#REF!</f>
        <v>#REF!</v>
      </c>
      <c r="K4126" s="53" t="e">
        <f>IF(OR(#REF!="管理者",#REF!="サービス管理責任者"),0,#REF!)</f>
        <v>#REF!</v>
      </c>
    </row>
    <row r="4127" spans="8:11">
      <c r="H4127" s="57"/>
      <c r="I4127" s="56" t="e">
        <f t="shared" si="162"/>
        <v>#REF!</v>
      </c>
      <c r="J4127" s="56" t="e">
        <f>#REF!</f>
        <v>#REF!</v>
      </c>
      <c r="K4127" s="53" t="e">
        <f>IF(OR(#REF!="管理者",#REF!="サービス管理責任者"),0,#REF!)</f>
        <v>#REF!</v>
      </c>
    </row>
    <row r="4128" spans="8:11">
      <c r="H4128" s="57"/>
      <c r="I4128" s="56" t="e">
        <f t="shared" si="162"/>
        <v>#REF!</v>
      </c>
      <c r="J4128" s="56" t="e">
        <f>#REF!</f>
        <v>#REF!</v>
      </c>
      <c r="K4128" s="53" t="e">
        <f>IF(OR(#REF!="管理者",#REF!="サービス管理責任者"),0,#REF!)</f>
        <v>#REF!</v>
      </c>
    </row>
    <row r="4129" spans="8:11">
      <c r="H4129" s="57"/>
      <c r="I4129" s="56" t="e">
        <f t="shared" si="162"/>
        <v>#REF!</v>
      </c>
      <c r="J4129" s="56" t="e">
        <f>#REF!</f>
        <v>#REF!</v>
      </c>
      <c r="K4129" s="53" t="e">
        <f>IF(OR(#REF!="管理者",#REF!="サービス管理責任者"),0,#REF!)</f>
        <v>#REF!</v>
      </c>
    </row>
    <row r="4130" spans="8:11">
      <c r="H4130" s="57"/>
      <c r="I4130" s="56" t="e">
        <f t="shared" si="162"/>
        <v>#REF!</v>
      </c>
      <c r="J4130" s="56" t="e">
        <f>#REF!</f>
        <v>#REF!</v>
      </c>
      <c r="K4130" s="53" t="e">
        <f>IF(OR(#REF!="管理者",#REF!="サービス管理責任者"),0,#REF!)</f>
        <v>#REF!</v>
      </c>
    </row>
    <row r="4131" spans="8:11">
      <c r="H4131" s="57"/>
      <c r="I4131" s="56" t="e">
        <f t="shared" si="162"/>
        <v>#REF!</v>
      </c>
      <c r="J4131" s="56" t="e">
        <f>#REF!</f>
        <v>#REF!</v>
      </c>
      <c r="K4131" s="53" t="e">
        <f>IF(OR(#REF!="管理者",#REF!="サービス管理責任者"),0,#REF!)</f>
        <v>#REF!</v>
      </c>
    </row>
    <row r="4132" spans="8:11">
      <c r="H4132" s="57"/>
      <c r="I4132" s="56" t="e">
        <f t="shared" si="162"/>
        <v>#REF!</v>
      </c>
      <c r="J4132" s="56" t="e">
        <f>#REF!</f>
        <v>#REF!</v>
      </c>
      <c r="K4132" s="53" t="e">
        <f>IF(OR(#REF!="管理者",#REF!="サービス管理責任者"),0,#REF!)</f>
        <v>#REF!</v>
      </c>
    </row>
    <row r="4133" spans="8:11">
      <c r="H4133" s="57"/>
      <c r="I4133" s="56" t="e">
        <f t="shared" si="162"/>
        <v>#REF!</v>
      </c>
      <c r="J4133" s="56" t="e">
        <f>#REF!</f>
        <v>#REF!</v>
      </c>
      <c r="K4133" s="53" t="e">
        <f>IF(OR(#REF!="管理者",#REF!="サービス管理責任者"),0,#REF!)</f>
        <v>#REF!</v>
      </c>
    </row>
    <row r="4134" spans="8:11">
      <c r="H4134" s="57"/>
      <c r="I4134" s="56" t="e">
        <f t="shared" si="162"/>
        <v>#REF!</v>
      </c>
      <c r="J4134" s="56" t="e">
        <f>#REF!</f>
        <v>#REF!</v>
      </c>
      <c r="K4134" s="53" t="e">
        <f>IF(OR(#REF!="管理者",#REF!="サービス管理責任者"),0,#REF!)</f>
        <v>#REF!</v>
      </c>
    </row>
    <row r="4135" spans="8:11">
      <c r="H4135" s="57"/>
      <c r="I4135" s="56" t="e">
        <f t="shared" si="162"/>
        <v>#REF!</v>
      </c>
      <c r="J4135" s="56" t="e">
        <f>#REF!</f>
        <v>#REF!</v>
      </c>
      <c r="K4135" s="53" t="e">
        <f>IF(OR(#REF!="管理者",#REF!="サービス管理責任者"),0,#REF!)</f>
        <v>#REF!</v>
      </c>
    </row>
    <row r="4136" spans="8:11">
      <c r="H4136" s="57"/>
      <c r="I4136" s="56" t="e">
        <f t="shared" si="162"/>
        <v>#REF!</v>
      </c>
      <c r="J4136" s="56" t="e">
        <f>#REF!</f>
        <v>#REF!</v>
      </c>
      <c r="K4136" s="53" t="e">
        <f>IF(OR(#REF!="管理者",#REF!="サービス管理責任者"),0,#REF!)</f>
        <v>#REF!</v>
      </c>
    </row>
    <row r="4137" spans="8:11">
      <c r="H4137" s="57"/>
      <c r="I4137" s="56" t="e">
        <f t="shared" si="162"/>
        <v>#REF!</v>
      </c>
      <c r="J4137" s="56" t="e">
        <f>#REF!</f>
        <v>#REF!</v>
      </c>
      <c r="K4137" s="53" t="e">
        <f>IF(OR(#REF!="管理者",#REF!="サービス管理責任者"),0,#REF!)</f>
        <v>#REF!</v>
      </c>
    </row>
    <row r="4138" spans="8:11">
      <c r="H4138" s="57"/>
      <c r="I4138" s="56" t="e">
        <f t="shared" si="162"/>
        <v>#REF!</v>
      </c>
      <c r="J4138" s="56" t="e">
        <f>#REF!</f>
        <v>#REF!</v>
      </c>
      <c r="K4138" s="53" t="e">
        <f>IF(OR(#REF!="管理者",#REF!="サービス管理責任者"),0,#REF!)</f>
        <v>#REF!</v>
      </c>
    </row>
    <row r="4139" spans="8:11">
      <c r="H4139" s="57"/>
      <c r="I4139" s="56" t="e">
        <f t="shared" si="162"/>
        <v>#REF!</v>
      </c>
      <c r="J4139" s="56" t="e">
        <f>#REF!</f>
        <v>#REF!</v>
      </c>
      <c r="K4139" s="53" t="e">
        <f>IF(OR(#REF!="管理者",#REF!="サービス管理責任者"),0,#REF!)</f>
        <v>#REF!</v>
      </c>
    </row>
    <row r="4140" spans="8:11">
      <c r="H4140" s="57"/>
      <c r="I4140" s="56" t="e">
        <f t="shared" si="162"/>
        <v>#REF!</v>
      </c>
      <c r="J4140" s="56" t="e">
        <f>#REF!</f>
        <v>#REF!</v>
      </c>
      <c r="K4140" s="53" t="e">
        <f>IF(OR(#REF!="管理者",#REF!="サービス管理責任者"),0,#REF!)</f>
        <v>#REF!</v>
      </c>
    </row>
    <row r="4141" spans="8:11">
      <c r="H4141" s="57"/>
      <c r="I4141" s="56" t="e">
        <f t="shared" si="162"/>
        <v>#REF!</v>
      </c>
      <c r="J4141" s="56" t="e">
        <f>#REF!</f>
        <v>#REF!</v>
      </c>
      <c r="K4141" s="53" t="e">
        <f>IF(OR(#REF!="管理者",#REF!="サービス管理責任者"),0,#REF!)</f>
        <v>#REF!</v>
      </c>
    </row>
    <row r="4142" spans="8:11">
      <c r="H4142" s="57"/>
      <c r="I4142" s="56" t="e">
        <f t="shared" si="162"/>
        <v>#REF!</v>
      </c>
      <c r="J4142" s="56" t="e">
        <f>#REF!</f>
        <v>#REF!</v>
      </c>
      <c r="K4142" s="53" t="e">
        <f>IF(OR(#REF!="管理者",#REF!="サービス管理責任者"),0,#REF!)</f>
        <v>#REF!</v>
      </c>
    </row>
    <row r="4143" spans="8:11">
      <c r="H4143" s="57"/>
      <c r="I4143" s="56" t="e">
        <f t="shared" si="162"/>
        <v>#REF!</v>
      </c>
      <c r="J4143" s="56" t="e">
        <f>#REF!</f>
        <v>#REF!</v>
      </c>
      <c r="K4143" s="53" t="e">
        <f>IF(OR(#REF!="管理者",#REF!="サービス管理責任者"),0,#REF!)</f>
        <v>#REF!</v>
      </c>
    </row>
    <row r="4144" spans="8:11">
      <c r="H4144" s="57"/>
      <c r="I4144" s="56" t="e">
        <f t="shared" si="162"/>
        <v>#REF!</v>
      </c>
      <c r="J4144" s="56" t="e">
        <f>#REF!</f>
        <v>#REF!</v>
      </c>
      <c r="K4144" s="53" t="e">
        <f>IF(OR(#REF!="管理者",#REF!="サービス管理責任者"),0,#REF!)</f>
        <v>#REF!</v>
      </c>
    </row>
    <row r="4145" spans="8:11">
      <c r="H4145" s="57"/>
      <c r="I4145" s="56" t="e">
        <f t="shared" si="162"/>
        <v>#REF!</v>
      </c>
      <c r="J4145" s="56" t="e">
        <f>#REF!</f>
        <v>#REF!</v>
      </c>
      <c r="K4145" s="53" t="e">
        <f>IF(OR(#REF!="管理者",#REF!="サービス管理責任者"),0,#REF!)</f>
        <v>#REF!</v>
      </c>
    </row>
    <row r="4146" spans="8:11">
      <c r="H4146" s="57"/>
      <c r="I4146" s="56" t="e">
        <f t="shared" si="162"/>
        <v>#REF!</v>
      </c>
      <c r="J4146" s="56" t="e">
        <f>#REF!</f>
        <v>#REF!</v>
      </c>
      <c r="K4146" s="53" t="e">
        <f>IF(OR(#REF!="管理者",#REF!="サービス管理責任者"),0,#REF!)</f>
        <v>#REF!</v>
      </c>
    </row>
    <row r="4147" spans="8:11">
      <c r="H4147" s="57"/>
      <c r="I4147" s="56" t="e">
        <f t="shared" si="162"/>
        <v>#REF!</v>
      </c>
      <c r="J4147" s="56" t="e">
        <f>#REF!</f>
        <v>#REF!</v>
      </c>
      <c r="K4147" s="53" t="e">
        <f>IF(OR(#REF!="管理者",#REF!="サービス管理責任者"),0,#REF!)</f>
        <v>#REF!</v>
      </c>
    </row>
    <row r="4148" spans="8:11">
      <c r="H4148" s="57"/>
      <c r="I4148" s="56" t="e">
        <f t="shared" si="162"/>
        <v>#REF!</v>
      </c>
      <c r="J4148" s="56" t="e">
        <f>#REF!</f>
        <v>#REF!</v>
      </c>
      <c r="K4148" s="53" t="e">
        <f>IF(OR(#REF!="管理者",#REF!="サービス管理責任者"),0,#REF!)</f>
        <v>#REF!</v>
      </c>
    </row>
    <row r="4149" spans="8:11">
      <c r="H4149" s="57"/>
      <c r="I4149" s="56" t="e">
        <f t="shared" si="162"/>
        <v>#REF!</v>
      </c>
      <c r="J4149" s="56" t="e">
        <f>#REF!</f>
        <v>#REF!</v>
      </c>
      <c r="K4149" s="53" t="e">
        <f>IF(OR(#REF!="管理者",#REF!="サービス管理責任者"),0,#REF!)</f>
        <v>#REF!</v>
      </c>
    </row>
    <row r="4150" spans="8:11">
      <c r="H4150" s="57"/>
      <c r="I4150" s="56" t="e">
        <f t="shared" si="162"/>
        <v>#REF!</v>
      </c>
      <c r="J4150" s="56" t="e">
        <f>#REF!</f>
        <v>#REF!</v>
      </c>
      <c r="K4150" s="53" t="e">
        <f>IF(OR(#REF!="管理者",#REF!="サービス管理責任者"),0,#REF!)</f>
        <v>#REF!</v>
      </c>
    </row>
    <row r="4151" spans="8:11">
      <c r="H4151" s="57"/>
      <c r="I4151" s="56" t="e">
        <f t="shared" si="162"/>
        <v>#REF!</v>
      </c>
      <c r="J4151" s="56" t="e">
        <f>#REF!</f>
        <v>#REF!</v>
      </c>
      <c r="K4151" s="53" t="e">
        <f>IF(OR(#REF!="管理者",#REF!="サービス管理責任者"),0,#REF!)</f>
        <v>#REF!</v>
      </c>
    </row>
    <row r="4152" spans="8:11">
      <c r="H4152" s="57"/>
      <c r="I4152" s="56" t="e">
        <f t="shared" si="162"/>
        <v>#REF!</v>
      </c>
      <c r="J4152" s="56" t="e">
        <f>#REF!</f>
        <v>#REF!</v>
      </c>
      <c r="K4152" s="53" t="e">
        <f>IF(OR(#REF!="管理者",#REF!="サービス管理責任者"),0,#REF!)</f>
        <v>#REF!</v>
      </c>
    </row>
    <row r="4153" spans="8:11">
      <c r="H4153" s="57"/>
      <c r="I4153" s="56" t="e">
        <f t="shared" si="162"/>
        <v>#REF!</v>
      </c>
      <c r="J4153" s="56" t="e">
        <f>#REF!</f>
        <v>#REF!</v>
      </c>
      <c r="K4153" s="53" t="e">
        <f>IF(OR(#REF!="管理者",#REF!="サービス管理責任者"),0,#REF!)</f>
        <v>#REF!</v>
      </c>
    </row>
    <row r="4154" spans="8:11">
      <c r="H4154" s="57"/>
      <c r="I4154" s="56" t="e">
        <f t="shared" si="162"/>
        <v>#REF!</v>
      </c>
      <c r="J4154" s="56" t="e">
        <f>#REF!</f>
        <v>#REF!</v>
      </c>
      <c r="K4154" s="53" t="e">
        <f>IF(OR(#REF!="管理者",#REF!="サービス管理責任者"),0,#REF!)</f>
        <v>#REF!</v>
      </c>
    </row>
    <row r="4155" spans="8:11">
      <c r="H4155" s="57"/>
      <c r="I4155" s="56" t="e">
        <f t="shared" si="162"/>
        <v>#REF!</v>
      </c>
      <c r="J4155" s="56" t="e">
        <f>#REF!</f>
        <v>#REF!</v>
      </c>
      <c r="K4155" s="53" t="e">
        <f>IF(OR(#REF!="管理者",#REF!="サービス管理責任者"),0,#REF!)</f>
        <v>#REF!</v>
      </c>
    </row>
    <row r="4156" spans="8:11">
      <c r="H4156" s="57"/>
      <c r="I4156" s="56" t="e">
        <f t="shared" si="162"/>
        <v>#REF!</v>
      </c>
      <c r="J4156" s="56" t="e">
        <f>#REF!</f>
        <v>#REF!</v>
      </c>
      <c r="K4156" s="53" t="e">
        <f>IF(OR(#REF!="管理者",#REF!="サービス管理責任者"),0,#REF!)</f>
        <v>#REF!</v>
      </c>
    </row>
    <row r="4157" spans="8:11">
      <c r="H4157" s="57"/>
      <c r="I4157" s="56" t="e">
        <f t="shared" si="162"/>
        <v>#REF!</v>
      </c>
      <c r="J4157" s="56" t="e">
        <f>#REF!</f>
        <v>#REF!</v>
      </c>
      <c r="K4157" s="53" t="e">
        <f>IF(OR(#REF!="管理者",#REF!="サービス管理責任者"),0,#REF!)</f>
        <v>#REF!</v>
      </c>
    </row>
    <row r="4158" spans="8:11">
      <c r="H4158" s="57"/>
      <c r="I4158" s="56" t="e">
        <f t="shared" si="162"/>
        <v>#REF!</v>
      </c>
      <c r="J4158" s="56" t="e">
        <f>#REF!</f>
        <v>#REF!</v>
      </c>
      <c r="K4158" s="53" t="e">
        <f>IF(OR(#REF!="管理者",#REF!="サービス管理責任者"),0,#REF!)</f>
        <v>#REF!</v>
      </c>
    </row>
    <row r="4159" spans="8:11">
      <c r="H4159" s="57"/>
      <c r="I4159" s="56" t="e">
        <f t="shared" si="162"/>
        <v>#REF!</v>
      </c>
      <c r="J4159" s="56" t="e">
        <f>#REF!</f>
        <v>#REF!</v>
      </c>
      <c r="K4159" s="53" t="e">
        <f>IF(OR(#REF!="管理者",#REF!="サービス管理責任者"),0,#REF!)</f>
        <v>#REF!</v>
      </c>
    </row>
    <row r="4160" spans="8:11">
      <c r="H4160" s="57"/>
      <c r="I4160" s="56" t="e">
        <f t="shared" si="162"/>
        <v>#REF!</v>
      </c>
      <c r="J4160" s="56" t="e">
        <f>#REF!</f>
        <v>#REF!</v>
      </c>
      <c r="K4160" s="53" t="e">
        <f>IF(OR(#REF!="管理者",#REF!="サービス管理責任者"),0,#REF!)</f>
        <v>#REF!</v>
      </c>
    </row>
    <row r="4161" spans="8:11">
      <c r="H4161" s="57"/>
      <c r="I4161" s="56" t="e">
        <f t="shared" si="162"/>
        <v>#REF!</v>
      </c>
      <c r="J4161" s="56" t="e">
        <f>#REF!</f>
        <v>#REF!</v>
      </c>
      <c r="K4161" s="53" t="e">
        <f>IF(OR(#REF!="管理者",#REF!="サービス管理責任者"),0,#REF!)</f>
        <v>#REF!</v>
      </c>
    </row>
    <row r="4162" spans="8:11">
      <c r="H4162" s="57"/>
      <c r="I4162" s="56" t="e">
        <f t="shared" si="162"/>
        <v>#REF!</v>
      </c>
      <c r="J4162" s="56" t="e">
        <f>#REF!</f>
        <v>#REF!</v>
      </c>
      <c r="K4162" s="53" t="e">
        <f>IF(OR(#REF!="管理者",#REF!="サービス管理責任者"),0,#REF!)</f>
        <v>#REF!</v>
      </c>
    </row>
    <row r="4163" spans="8:11">
      <c r="H4163" s="57"/>
      <c r="I4163" s="56" t="e">
        <f t="shared" si="162"/>
        <v>#REF!</v>
      </c>
      <c r="J4163" s="56" t="e">
        <f>#REF!</f>
        <v>#REF!</v>
      </c>
      <c r="K4163" s="53" t="e">
        <f>IF(OR(#REF!="管理者",#REF!="サービス管理責任者"),0,#REF!)</f>
        <v>#REF!</v>
      </c>
    </row>
    <row r="4164" spans="8:11">
      <c r="H4164" s="57"/>
      <c r="I4164" s="56" t="e">
        <f t="shared" si="162"/>
        <v>#REF!</v>
      </c>
      <c r="J4164" s="56" t="e">
        <f>#REF!</f>
        <v>#REF!</v>
      </c>
      <c r="K4164" s="53" t="e">
        <f>IF(OR(#REF!="管理者",#REF!="サービス管理責任者"),0,#REF!)</f>
        <v>#REF!</v>
      </c>
    </row>
    <row r="4165" spans="8:11">
      <c r="H4165" s="57"/>
      <c r="I4165" s="56" t="e">
        <f t="shared" ref="I4165:I4228" si="163">IF(J4165=0,I4164,I4164+1)</f>
        <v>#REF!</v>
      </c>
      <c r="J4165" s="56" t="e">
        <f>#REF!</f>
        <v>#REF!</v>
      </c>
      <c r="K4165" s="53" t="e">
        <f>IF(OR(#REF!="管理者",#REF!="サービス管理責任者"),0,#REF!)</f>
        <v>#REF!</v>
      </c>
    </row>
    <row r="4166" spans="8:11">
      <c r="H4166" s="57"/>
      <c r="I4166" s="56" t="e">
        <f t="shared" si="163"/>
        <v>#REF!</v>
      </c>
      <c r="J4166" s="56" t="e">
        <f>#REF!</f>
        <v>#REF!</v>
      </c>
      <c r="K4166" s="53" t="e">
        <f>IF(OR(#REF!="管理者",#REF!="サービス管理責任者"),0,#REF!)</f>
        <v>#REF!</v>
      </c>
    </row>
    <row r="4167" spans="8:11">
      <c r="H4167" s="57"/>
      <c r="I4167" s="56" t="e">
        <f t="shared" si="163"/>
        <v>#REF!</v>
      </c>
      <c r="J4167" s="56" t="e">
        <f>#REF!</f>
        <v>#REF!</v>
      </c>
      <c r="K4167" s="53" t="e">
        <f>IF(OR(#REF!="管理者",#REF!="サービス管理責任者"),0,#REF!)</f>
        <v>#REF!</v>
      </c>
    </row>
    <row r="4168" spans="8:11">
      <c r="H4168" s="57"/>
      <c r="I4168" s="56" t="e">
        <f t="shared" si="163"/>
        <v>#REF!</v>
      </c>
      <c r="J4168" s="56" t="e">
        <f>#REF!</f>
        <v>#REF!</v>
      </c>
      <c r="K4168" s="53" t="e">
        <f>IF(OR(#REF!="管理者",#REF!="サービス管理責任者"),0,#REF!)</f>
        <v>#REF!</v>
      </c>
    </row>
    <row r="4169" spans="8:11">
      <c r="H4169" s="57"/>
      <c r="I4169" s="56" t="e">
        <f t="shared" si="163"/>
        <v>#REF!</v>
      </c>
      <c r="J4169" s="56" t="e">
        <f>#REF!</f>
        <v>#REF!</v>
      </c>
      <c r="K4169" s="53" t="e">
        <f>IF(OR(#REF!="管理者",#REF!="サービス管理責任者"),0,#REF!)</f>
        <v>#REF!</v>
      </c>
    </row>
    <row r="4170" spans="8:11">
      <c r="H4170" s="57"/>
      <c r="I4170" s="56" t="e">
        <f t="shared" si="163"/>
        <v>#REF!</v>
      </c>
      <c r="J4170" s="56" t="e">
        <f>#REF!</f>
        <v>#REF!</v>
      </c>
      <c r="K4170" s="53" t="e">
        <f>IF(OR(#REF!="管理者",#REF!="サービス管理責任者"),0,#REF!)</f>
        <v>#REF!</v>
      </c>
    </row>
    <row r="4171" spans="8:11">
      <c r="H4171" s="57"/>
      <c r="I4171" s="56" t="e">
        <f t="shared" si="163"/>
        <v>#REF!</v>
      </c>
      <c r="J4171" s="56" t="e">
        <f>#REF!</f>
        <v>#REF!</v>
      </c>
      <c r="K4171" s="53" t="e">
        <f>IF(OR(#REF!="管理者",#REF!="サービス管理責任者"),0,#REF!)</f>
        <v>#REF!</v>
      </c>
    </row>
    <row r="4172" spans="8:11">
      <c r="H4172" s="57"/>
      <c r="I4172" s="56" t="e">
        <f t="shared" si="163"/>
        <v>#REF!</v>
      </c>
      <c r="J4172" s="56" t="e">
        <f>#REF!</f>
        <v>#REF!</v>
      </c>
      <c r="K4172" s="53" t="e">
        <f>IF(OR(#REF!="管理者",#REF!="サービス管理責任者"),0,#REF!)</f>
        <v>#REF!</v>
      </c>
    </row>
    <row r="4173" spans="8:11">
      <c r="H4173" s="57"/>
      <c r="I4173" s="56" t="e">
        <f t="shared" si="163"/>
        <v>#REF!</v>
      </c>
      <c r="J4173" s="56" t="e">
        <f>#REF!</f>
        <v>#REF!</v>
      </c>
      <c r="K4173" s="53" t="e">
        <f>IF(OR(#REF!="管理者",#REF!="サービス管理責任者"),0,#REF!)</f>
        <v>#REF!</v>
      </c>
    </row>
    <row r="4174" spans="8:11">
      <c r="H4174" s="57"/>
      <c r="I4174" s="56" t="e">
        <f t="shared" si="163"/>
        <v>#REF!</v>
      </c>
      <c r="J4174" s="56" t="e">
        <f>#REF!</f>
        <v>#REF!</v>
      </c>
      <c r="K4174" s="53" t="e">
        <f>IF(OR(#REF!="管理者",#REF!="サービス管理責任者"),0,#REF!)</f>
        <v>#REF!</v>
      </c>
    </row>
    <row r="4175" spans="8:11">
      <c r="H4175" s="57"/>
      <c r="I4175" s="56" t="e">
        <f t="shared" si="163"/>
        <v>#REF!</v>
      </c>
      <c r="J4175" s="56" t="e">
        <f>#REF!</f>
        <v>#REF!</v>
      </c>
      <c r="K4175" s="53" t="e">
        <f>IF(OR(#REF!="管理者",#REF!="サービス管理責任者"),0,#REF!)</f>
        <v>#REF!</v>
      </c>
    </row>
    <row r="4176" spans="8:11">
      <c r="H4176" s="57"/>
      <c r="I4176" s="56" t="e">
        <f t="shared" si="163"/>
        <v>#REF!</v>
      </c>
      <c r="J4176" s="56" t="e">
        <f>#REF!</f>
        <v>#REF!</v>
      </c>
      <c r="K4176" s="53" t="e">
        <f>IF(OR(#REF!="管理者",#REF!="サービス管理責任者"),0,#REF!)</f>
        <v>#REF!</v>
      </c>
    </row>
    <row r="4177" spans="8:11">
      <c r="H4177" s="57"/>
      <c r="I4177" s="56" t="e">
        <f t="shared" si="163"/>
        <v>#REF!</v>
      </c>
      <c r="J4177" s="56" t="e">
        <f>#REF!</f>
        <v>#REF!</v>
      </c>
      <c r="K4177" s="53" t="e">
        <f>IF(OR(#REF!="管理者",#REF!="サービス管理責任者"),0,#REF!)</f>
        <v>#REF!</v>
      </c>
    </row>
    <row r="4178" spans="8:11">
      <c r="H4178" s="57"/>
      <c r="I4178" s="56" t="e">
        <f t="shared" si="163"/>
        <v>#REF!</v>
      </c>
      <c r="J4178" s="56" t="e">
        <f>#REF!</f>
        <v>#REF!</v>
      </c>
      <c r="K4178" s="53" t="e">
        <f>IF(OR(#REF!="管理者",#REF!="サービス管理責任者"),0,#REF!)</f>
        <v>#REF!</v>
      </c>
    </row>
    <row r="4179" spans="8:11">
      <c r="H4179" s="57"/>
      <c r="I4179" s="56" t="e">
        <f t="shared" si="163"/>
        <v>#REF!</v>
      </c>
      <c r="J4179" s="56" t="e">
        <f>#REF!</f>
        <v>#REF!</v>
      </c>
      <c r="K4179" s="53" t="e">
        <f>IF(OR(#REF!="管理者",#REF!="サービス管理責任者"),0,#REF!)</f>
        <v>#REF!</v>
      </c>
    </row>
    <row r="4180" spans="8:11">
      <c r="H4180" s="57"/>
      <c r="I4180" s="56" t="e">
        <f t="shared" si="163"/>
        <v>#REF!</v>
      </c>
      <c r="J4180" s="56" t="e">
        <f>#REF!</f>
        <v>#REF!</v>
      </c>
      <c r="K4180" s="53" t="e">
        <f>IF(OR(#REF!="管理者",#REF!="サービス管理責任者"),0,#REF!)</f>
        <v>#REF!</v>
      </c>
    </row>
    <row r="4181" spans="8:11">
      <c r="H4181" s="57"/>
      <c r="I4181" s="56" t="e">
        <f t="shared" si="163"/>
        <v>#REF!</v>
      </c>
      <c r="J4181" s="56" t="e">
        <f>#REF!</f>
        <v>#REF!</v>
      </c>
      <c r="K4181" s="53" t="e">
        <f>IF(OR(#REF!="管理者",#REF!="サービス管理責任者"),0,#REF!)</f>
        <v>#REF!</v>
      </c>
    </row>
    <row r="4182" spans="8:11">
      <c r="H4182" s="57"/>
      <c r="I4182" s="56" t="e">
        <f t="shared" si="163"/>
        <v>#REF!</v>
      </c>
      <c r="J4182" s="56" t="e">
        <f>#REF!</f>
        <v>#REF!</v>
      </c>
      <c r="K4182" s="53" t="e">
        <f>IF(OR(#REF!="管理者",#REF!="サービス管理責任者"),0,#REF!)</f>
        <v>#REF!</v>
      </c>
    </row>
    <row r="4183" spans="8:11">
      <c r="H4183" s="57"/>
      <c r="I4183" s="56" t="e">
        <f t="shared" si="163"/>
        <v>#REF!</v>
      </c>
      <c r="J4183" s="56" t="e">
        <f>#REF!</f>
        <v>#REF!</v>
      </c>
      <c r="K4183" s="53" t="e">
        <f>IF(OR(#REF!="管理者",#REF!="サービス管理責任者"),0,#REF!)</f>
        <v>#REF!</v>
      </c>
    </row>
    <row r="4184" spans="8:11">
      <c r="H4184" s="57"/>
      <c r="I4184" s="56" t="e">
        <f t="shared" si="163"/>
        <v>#REF!</v>
      </c>
      <c r="J4184" s="56" t="e">
        <f>#REF!</f>
        <v>#REF!</v>
      </c>
      <c r="K4184" s="53" t="e">
        <f>IF(OR(#REF!="管理者",#REF!="サービス管理責任者"),0,#REF!)</f>
        <v>#REF!</v>
      </c>
    </row>
    <row r="4185" spans="8:11">
      <c r="H4185" s="57"/>
      <c r="I4185" s="56" t="e">
        <f t="shared" si="163"/>
        <v>#REF!</v>
      </c>
      <c r="J4185" s="56" t="e">
        <f>#REF!</f>
        <v>#REF!</v>
      </c>
      <c r="K4185" s="53" t="e">
        <f>IF(OR(#REF!="管理者",#REF!="サービス管理責任者"),0,#REF!)</f>
        <v>#REF!</v>
      </c>
    </row>
    <row r="4186" spans="8:11">
      <c r="H4186" s="57"/>
      <c r="I4186" s="56" t="e">
        <f t="shared" si="163"/>
        <v>#REF!</v>
      </c>
      <c r="J4186" s="56" t="e">
        <f>#REF!</f>
        <v>#REF!</v>
      </c>
      <c r="K4186" s="53" t="e">
        <f>IF(OR(#REF!="管理者",#REF!="サービス管理責任者"),0,#REF!)</f>
        <v>#REF!</v>
      </c>
    </row>
    <row r="4187" spans="8:11">
      <c r="H4187" s="57"/>
      <c r="I4187" s="56" t="e">
        <f t="shared" si="163"/>
        <v>#REF!</v>
      </c>
      <c r="J4187" s="56" t="e">
        <f>#REF!</f>
        <v>#REF!</v>
      </c>
      <c r="K4187" s="53" t="e">
        <f>IF(OR(#REF!="管理者",#REF!="サービス管理責任者"),0,#REF!)</f>
        <v>#REF!</v>
      </c>
    </row>
    <row r="4188" spans="8:11">
      <c r="H4188" s="57"/>
      <c r="I4188" s="56" t="e">
        <f t="shared" si="163"/>
        <v>#REF!</v>
      </c>
      <c r="J4188" s="56" t="e">
        <f>#REF!</f>
        <v>#REF!</v>
      </c>
      <c r="K4188" s="53" t="e">
        <f>IF(OR(#REF!="管理者",#REF!="サービス管理責任者"),0,#REF!)</f>
        <v>#REF!</v>
      </c>
    </row>
    <row r="4189" spans="8:11">
      <c r="H4189" s="57"/>
      <c r="I4189" s="56" t="e">
        <f t="shared" si="163"/>
        <v>#REF!</v>
      </c>
      <c r="J4189" s="56" t="e">
        <f>#REF!</f>
        <v>#REF!</v>
      </c>
      <c r="K4189" s="53" t="e">
        <f>IF(OR(#REF!="管理者",#REF!="サービス管理責任者"),0,#REF!)</f>
        <v>#REF!</v>
      </c>
    </row>
    <row r="4190" spans="8:11">
      <c r="H4190" s="57"/>
      <c r="I4190" s="56" t="e">
        <f t="shared" si="163"/>
        <v>#REF!</v>
      </c>
      <c r="J4190" s="56" t="e">
        <f>#REF!</f>
        <v>#REF!</v>
      </c>
      <c r="K4190" s="53" t="e">
        <f>IF(OR(#REF!="管理者",#REF!="サービス管理責任者"),0,#REF!)</f>
        <v>#REF!</v>
      </c>
    </row>
    <row r="4191" spans="8:11">
      <c r="H4191" s="57"/>
      <c r="I4191" s="56" t="e">
        <f t="shared" si="163"/>
        <v>#REF!</v>
      </c>
      <c r="J4191" s="56" t="e">
        <f>#REF!</f>
        <v>#REF!</v>
      </c>
      <c r="K4191" s="53" t="e">
        <f>IF(OR(#REF!="管理者",#REF!="サービス管理責任者"),0,#REF!)</f>
        <v>#REF!</v>
      </c>
    </row>
    <row r="4192" spans="8:11">
      <c r="H4192" s="57"/>
      <c r="I4192" s="56" t="e">
        <f t="shared" si="163"/>
        <v>#REF!</v>
      </c>
      <c r="J4192" s="56" t="e">
        <f>#REF!</f>
        <v>#REF!</v>
      </c>
      <c r="K4192" s="53" t="e">
        <f>IF(OR(#REF!="管理者",#REF!="サービス管理責任者"),0,#REF!)</f>
        <v>#REF!</v>
      </c>
    </row>
    <row r="4193" spans="8:11">
      <c r="H4193" s="57"/>
      <c r="I4193" s="56" t="e">
        <f t="shared" si="163"/>
        <v>#REF!</v>
      </c>
      <c r="J4193" s="56" t="e">
        <f>#REF!</f>
        <v>#REF!</v>
      </c>
      <c r="K4193" s="53" t="e">
        <f>IF(OR(#REF!="管理者",#REF!="サービス管理責任者"),0,#REF!)</f>
        <v>#REF!</v>
      </c>
    </row>
    <row r="4194" spans="8:11">
      <c r="H4194" s="57"/>
      <c r="I4194" s="56" t="e">
        <f t="shared" si="163"/>
        <v>#REF!</v>
      </c>
      <c r="J4194" s="56" t="e">
        <f>#REF!</f>
        <v>#REF!</v>
      </c>
      <c r="K4194" s="53" t="e">
        <f>IF(OR(#REF!="管理者",#REF!="サービス管理責任者"),0,#REF!)</f>
        <v>#REF!</v>
      </c>
    </row>
    <row r="4195" spans="8:11">
      <c r="H4195" s="57"/>
      <c r="I4195" s="56" t="e">
        <f t="shared" si="163"/>
        <v>#REF!</v>
      </c>
      <c r="J4195" s="56" t="e">
        <f>#REF!</f>
        <v>#REF!</v>
      </c>
      <c r="K4195" s="53" t="e">
        <f>IF(OR(#REF!="管理者",#REF!="サービス管理責任者"),0,#REF!)</f>
        <v>#REF!</v>
      </c>
    </row>
    <row r="4196" spans="8:11">
      <c r="H4196" s="57"/>
      <c r="I4196" s="56" t="e">
        <f t="shared" si="163"/>
        <v>#REF!</v>
      </c>
      <c r="J4196" s="56" t="e">
        <f>#REF!</f>
        <v>#REF!</v>
      </c>
      <c r="K4196" s="53" t="e">
        <f>IF(OR(#REF!="管理者",#REF!="サービス管理責任者"),0,#REF!)</f>
        <v>#REF!</v>
      </c>
    </row>
    <row r="4197" spans="8:11">
      <c r="H4197" s="57"/>
      <c r="I4197" s="56" t="e">
        <f t="shared" si="163"/>
        <v>#REF!</v>
      </c>
      <c r="J4197" s="56" t="e">
        <f>#REF!</f>
        <v>#REF!</v>
      </c>
      <c r="K4197" s="53" t="e">
        <f>IF(OR(#REF!="管理者",#REF!="サービス管理責任者"),0,#REF!)</f>
        <v>#REF!</v>
      </c>
    </row>
    <row r="4198" spans="8:11">
      <c r="H4198" s="57"/>
      <c r="I4198" s="56" t="e">
        <f t="shared" si="163"/>
        <v>#REF!</v>
      </c>
      <c r="J4198" s="56" t="e">
        <f>#REF!</f>
        <v>#REF!</v>
      </c>
      <c r="K4198" s="53" t="e">
        <f>IF(OR(#REF!="管理者",#REF!="サービス管理責任者"),0,#REF!)</f>
        <v>#REF!</v>
      </c>
    </row>
    <row r="4199" spans="8:11">
      <c r="H4199" s="57"/>
      <c r="I4199" s="56" t="e">
        <f t="shared" si="163"/>
        <v>#REF!</v>
      </c>
      <c r="J4199" s="56" t="e">
        <f>#REF!</f>
        <v>#REF!</v>
      </c>
      <c r="K4199" s="53" t="e">
        <f>IF(OR(#REF!="管理者",#REF!="サービス管理責任者"),0,#REF!)</f>
        <v>#REF!</v>
      </c>
    </row>
    <row r="4200" spans="8:11">
      <c r="H4200" s="57"/>
      <c r="I4200" s="56" t="e">
        <f t="shared" si="163"/>
        <v>#REF!</v>
      </c>
      <c r="J4200" s="56" t="e">
        <f>#REF!</f>
        <v>#REF!</v>
      </c>
      <c r="K4200" s="53" t="e">
        <f>IF(OR(#REF!="管理者",#REF!="サービス管理責任者"),0,#REF!)</f>
        <v>#REF!</v>
      </c>
    </row>
    <row r="4201" spans="8:11">
      <c r="H4201" s="57"/>
      <c r="I4201" s="56" t="e">
        <f t="shared" si="163"/>
        <v>#REF!</v>
      </c>
      <c r="J4201" s="56" t="e">
        <f>#REF!</f>
        <v>#REF!</v>
      </c>
      <c r="K4201" s="53" t="e">
        <f>IF(OR(#REF!="管理者",#REF!="サービス管理責任者"),0,#REF!)</f>
        <v>#REF!</v>
      </c>
    </row>
    <row r="4202" spans="8:11">
      <c r="H4202" s="57"/>
      <c r="I4202" s="56" t="e">
        <f t="shared" si="163"/>
        <v>#REF!</v>
      </c>
      <c r="J4202" s="56" t="e">
        <f>#REF!</f>
        <v>#REF!</v>
      </c>
      <c r="K4202" s="53" t="e">
        <f>IF(OR(#REF!="管理者",#REF!="サービス管理責任者"),0,#REF!)</f>
        <v>#REF!</v>
      </c>
    </row>
    <row r="4203" spans="8:11">
      <c r="H4203" s="57"/>
      <c r="I4203" s="56" t="e">
        <f t="shared" si="163"/>
        <v>#REF!</v>
      </c>
      <c r="J4203" s="56" t="e">
        <f>#REF!</f>
        <v>#REF!</v>
      </c>
      <c r="K4203" s="53" t="e">
        <f>IF(OR(#REF!="管理者",#REF!="サービス管理責任者"),0,#REF!)</f>
        <v>#REF!</v>
      </c>
    </row>
    <row r="4204" spans="8:11">
      <c r="H4204" s="60" t="s">
        <v>130</v>
      </c>
      <c r="I4204" s="60" t="e">
        <f t="shared" si="163"/>
        <v>#REF!</v>
      </c>
      <c r="J4204" s="60" t="e">
        <f>#REF!</f>
        <v>#REF!</v>
      </c>
      <c r="K4204" s="53" t="e">
        <f>IF(OR(#REF!="管理者",#REF!="サービス管理責任者"),0,#REF!)</f>
        <v>#REF!</v>
      </c>
    </row>
    <row r="4205" spans="8:11">
      <c r="H4205" s="61"/>
      <c r="I4205" s="60" t="e">
        <f t="shared" si="163"/>
        <v>#REF!</v>
      </c>
      <c r="J4205" s="60" t="e">
        <f>#REF!</f>
        <v>#REF!</v>
      </c>
      <c r="K4205" s="53" t="e">
        <f>IF(OR(#REF!="管理者",#REF!="サービス管理責任者"),0,#REF!)</f>
        <v>#REF!</v>
      </c>
    </row>
    <row r="4206" spans="8:11">
      <c r="H4206" s="61"/>
      <c r="I4206" s="60" t="e">
        <f t="shared" si="163"/>
        <v>#REF!</v>
      </c>
      <c r="J4206" s="60" t="e">
        <f>#REF!</f>
        <v>#REF!</v>
      </c>
      <c r="K4206" s="53" t="e">
        <f>IF(OR(#REF!="管理者",#REF!="サービス管理責任者"),0,#REF!)</f>
        <v>#REF!</v>
      </c>
    </row>
    <row r="4207" spans="8:11">
      <c r="H4207" s="61"/>
      <c r="I4207" s="60" t="e">
        <f t="shared" si="163"/>
        <v>#REF!</v>
      </c>
      <c r="J4207" s="60" t="e">
        <f>#REF!</f>
        <v>#REF!</v>
      </c>
      <c r="K4207" s="53" t="e">
        <f>IF(OR(#REF!="管理者",#REF!="サービス管理責任者"),0,#REF!)</f>
        <v>#REF!</v>
      </c>
    </row>
    <row r="4208" spans="8:11">
      <c r="H4208" s="61"/>
      <c r="I4208" s="60" t="e">
        <f t="shared" si="163"/>
        <v>#REF!</v>
      </c>
      <c r="J4208" s="60" t="e">
        <f>#REF!</f>
        <v>#REF!</v>
      </c>
      <c r="K4208" s="53" t="e">
        <f>IF(OR(#REF!="管理者",#REF!="サービス管理責任者"),0,#REF!)</f>
        <v>#REF!</v>
      </c>
    </row>
    <row r="4209" spans="8:12">
      <c r="H4209" s="61"/>
      <c r="I4209" s="60" t="e">
        <f t="shared" si="163"/>
        <v>#REF!</v>
      </c>
      <c r="J4209" s="60" t="e">
        <f>#REF!</f>
        <v>#REF!</v>
      </c>
      <c r="K4209" s="53" t="e">
        <f>IF(OR(#REF!="管理者",#REF!="サービス管理責任者"),0,#REF!)</f>
        <v>#REF!</v>
      </c>
    </row>
    <row r="4210" spans="8:12">
      <c r="H4210" s="61"/>
      <c r="I4210" s="60" t="e">
        <f t="shared" si="163"/>
        <v>#REF!</v>
      </c>
      <c r="J4210" s="60" t="e">
        <f>#REF!</f>
        <v>#REF!</v>
      </c>
      <c r="K4210" s="53" t="e">
        <f>IF(OR(#REF!="管理者",#REF!="サービス管理責任者"),0,#REF!)</f>
        <v>#REF!</v>
      </c>
    </row>
    <row r="4211" spans="8:12">
      <c r="H4211" s="61"/>
      <c r="I4211" s="60" t="e">
        <f t="shared" si="163"/>
        <v>#REF!</v>
      </c>
      <c r="J4211" s="60" t="e">
        <f>#REF!</f>
        <v>#REF!</v>
      </c>
      <c r="K4211" s="53" t="e">
        <f>IF(OR(#REF!="管理者",#REF!="サービス管理責任者"),0,#REF!)</f>
        <v>#REF!</v>
      </c>
    </row>
    <row r="4212" spans="8:12">
      <c r="H4212" s="61"/>
      <c r="I4212" s="60" t="e">
        <f t="shared" si="163"/>
        <v>#REF!</v>
      </c>
      <c r="J4212" s="60" t="e">
        <f>#REF!</f>
        <v>#REF!</v>
      </c>
      <c r="K4212" s="53" t="e">
        <f>IF(OR(#REF!="管理者",#REF!="サービス管理責任者"),0,#REF!)</f>
        <v>#REF!</v>
      </c>
    </row>
    <row r="4213" spans="8:12">
      <c r="H4213" s="61"/>
      <c r="I4213" s="60" t="e">
        <f t="shared" si="163"/>
        <v>#REF!</v>
      </c>
      <c r="J4213" s="60" t="e">
        <f>#REF!</f>
        <v>#REF!</v>
      </c>
      <c r="K4213" s="53" t="e">
        <f>IF(OR(#REF!="管理者",#REF!="サービス管理責任者"),0,#REF!)</f>
        <v>#REF!</v>
      </c>
    </row>
    <row r="4214" spans="8:12">
      <c r="H4214" s="61"/>
      <c r="I4214" s="60" t="e">
        <f t="shared" si="163"/>
        <v>#REF!</v>
      </c>
      <c r="J4214" s="60" t="e">
        <f>#REF!</f>
        <v>#REF!</v>
      </c>
      <c r="K4214" s="53" t="e">
        <f>IF(OR(#REF!="管理者",#REF!="サービス管理責任者"),0,#REF!)</f>
        <v>#REF!</v>
      </c>
    </row>
    <row r="4215" spans="8:12">
      <c r="H4215" s="61"/>
      <c r="I4215" s="60" t="e">
        <f t="shared" si="163"/>
        <v>#REF!</v>
      </c>
      <c r="J4215" s="60" t="e">
        <f>#REF!</f>
        <v>#REF!</v>
      </c>
      <c r="K4215" s="53" t="e">
        <f>IF(OR(#REF!="管理者",#REF!="サービス管理責任者"),0,#REF!)</f>
        <v>#REF!</v>
      </c>
    </row>
    <row r="4216" spans="8:12">
      <c r="H4216" s="61"/>
      <c r="I4216" s="60" t="e">
        <f t="shared" si="163"/>
        <v>#REF!</v>
      </c>
      <c r="J4216" s="60" t="e">
        <f>#REF!</f>
        <v>#REF!</v>
      </c>
      <c r="K4216" s="53" t="e">
        <f>IF(OR(#REF!="管理者",#REF!="サービス管理責任者"),0,#REF!)</f>
        <v>#REF!</v>
      </c>
      <c r="L4216" s="51"/>
    </row>
    <row r="4217" spans="8:12">
      <c r="H4217" s="61"/>
      <c r="I4217" s="60" t="e">
        <f t="shared" si="163"/>
        <v>#REF!</v>
      </c>
      <c r="J4217" s="60" t="e">
        <f>#REF!</f>
        <v>#REF!</v>
      </c>
      <c r="K4217" s="53" t="e">
        <f>IF(OR(#REF!="管理者",#REF!="サービス管理責任者"),0,#REF!)</f>
        <v>#REF!</v>
      </c>
    </row>
    <row r="4218" spans="8:12">
      <c r="H4218" s="61"/>
      <c r="I4218" s="60" t="e">
        <f t="shared" si="163"/>
        <v>#REF!</v>
      </c>
      <c r="J4218" s="60" t="e">
        <f>#REF!</f>
        <v>#REF!</v>
      </c>
      <c r="K4218" s="53" t="e">
        <f>IF(OR(#REF!="管理者",#REF!="サービス管理責任者"),0,#REF!)</f>
        <v>#REF!</v>
      </c>
    </row>
    <row r="4219" spans="8:12">
      <c r="H4219" s="61"/>
      <c r="I4219" s="60" t="e">
        <f t="shared" si="163"/>
        <v>#REF!</v>
      </c>
      <c r="J4219" s="60" t="e">
        <f>#REF!</f>
        <v>#REF!</v>
      </c>
      <c r="K4219" s="53" t="e">
        <f>IF(OR(#REF!="管理者",#REF!="サービス管理責任者"),0,#REF!)</f>
        <v>#REF!</v>
      </c>
    </row>
    <row r="4220" spans="8:12">
      <c r="H4220" s="61"/>
      <c r="I4220" s="60" t="e">
        <f t="shared" si="163"/>
        <v>#REF!</v>
      </c>
      <c r="J4220" s="60" t="e">
        <f>#REF!</f>
        <v>#REF!</v>
      </c>
      <c r="K4220" s="53" t="e">
        <f>IF(OR(#REF!="管理者",#REF!="サービス管理責任者"),0,#REF!)</f>
        <v>#REF!</v>
      </c>
    </row>
    <row r="4221" spans="8:12">
      <c r="H4221" s="61"/>
      <c r="I4221" s="60" t="e">
        <f t="shared" si="163"/>
        <v>#REF!</v>
      </c>
      <c r="J4221" s="60" t="e">
        <f>#REF!</f>
        <v>#REF!</v>
      </c>
      <c r="K4221" s="53" t="e">
        <f>IF(OR(#REF!="管理者",#REF!="サービス管理責任者"),0,#REF!)</f>
        <v>#REF!</v>
      </c>
    </row>
    <row r="4222" spans="8:12">
      <c r="H4222" s="61"/>
      <c r="I4222" s="60" t="e">
        <f t="shared" si="163"/>
        <v>#REF!</v>
      </c>
      <c r="J4222" s="60" t="e">
        <f>#REF!</f>
        <v>#REF!</v>
      </c>
      <c r="K4222" s="53" t="e">
        <f>IF(OR(#REF!="管理者",#REF!="サービス管理責任者"),0,#REF!)</f>
        <v>#REF!</v>
      </c>
    </row>
    <row r="4223" spans="8:12">
      <c r="H4223" s="61"/>
      <c r="I4223" s="60" t="e">
        <f t="shared" si="163"/>
        <v>#REF!</v>
      </c>
      <c r="J4223" s="60" t="e">
        <f>#REF!</f>
        <v>#REF!</v>
      </c>
      <c r="K4223" s="53" t="e">
        <f>IF(OR(#REF!="管理者",#REF!="サービス管理責任者"),0,#REF!)</f>
        <v>#REF!</v>
      </c>
    </row>
    <row r="4224" spans="8:12">
      <c r="H4224" s="61"/>
      <c r="I4224" s="60" t="e">
        <f t="shared" si="163"/>
        <v>#REF!</v>
      </c>
      <c r="J4224" s="60" t="e">
        <f>#REF!</f>
        <v>#REF!</v>
      </c>
      <c r="K4224" s="53" t="e">
        <f>IF(OR(#REF!="管理者",#REF!="サービス管理責任者"),0,#REF!)</f>
        <v>#REF!</v>
      </c>
    </row>
    <row r="4225" spans="8:11">
      <c r="H4225" s="61"/>
      <c r="I4225" s="60" t="e">
        <f t="shared" si="163"/>
        <v>#REF!</v>
      </c>
      <c r="J4225" s="60" t="e">
        <f>#REF!</f>
        <v>#REF!</v>
      </c>
      <c r="K4225" s="53" t="e">
        <f>IF(OR(#REF!="管理者",#REF!="サービス管理責任者"),0,#REF!)</f>
        <v>#REF!</v>
      </c>
    </row>
    <row r="4226" spans="8:11">
      <c r="H4226" s="61"/>
      <c r="I4226" s="60" t="e">
        <f t="shared" si="163"/>
        <v>#REF!</v>
      </c>
      <c r="J4226" s="60" t="e">
        <f>#REF!</f>
        <v>#REF!</v>
      </c>
      <c r="K4226" s="53" t="e">
        <f>IF(OR(#REF!="管理者",#REF!="サービス管理責任者"),0,#REF!)</f>
        <v>#REF!</v>
      </c>
    </row>
    <row r="4227" spans="8:11">
      <c r="H4227" s="61"/>
      <c r="I4227" s="60" t="e">
        <f t="shared" si="163"/>
        <v>#REF!</v>
      </c>
      <c r="J4227" s="60" t="e">
        <f>#REF!</f>
        <v>#REF!</v>
      </c>
      <c r="K4227" s="53" t="e">
        <f>IF(OR(#REF!="管理者",#REF!="サービス管理責任者"),0,#REF!)</f>
        <v>#REF!</v>
      </c>
    </row>
    <row r="4228" spans="8:11">
      <c r="H4228" s="61"/>
      <c r="I4228" s="60" t="e">
        <f t="shared" si="163"/>
        <v>#REF!</v>
      </c>
      <c r="J4228" s="60" t="e">
        <f>#REF!</f>
        <v>#REF!</v>
      </c>
      <c r="K4228" s="53" t="e">
        <f>IF(OR(#REF!="管理者",#REF!="サービス管理責任者"),0,#REF!)</f>
        <v>#REF!</v>
      </c>
    </row>
    <row r="4229" spans="8:11">
      <c r="H4229" s="61"/>
      <c r="I4229" s="60" t="e">
        <f t="shared" ref="I4229:I4292" si="164">IF(J4229=0,I4228,I4228+1)</f>
        <v>#REF!</v>
      </c>
      <c r="J4229" s="60" t="e">
        <f>#REF!</f>
        <v>#REF!</v>
      </c>
      <c r="K4229" s="53" t="e">
        <f>IF(OR(#REF!="管理者",#REF!="サービス管理責任者"),0,#REF!)</f>
        <v>#REF!</v>
      </c>
    </row>
    <row r="4230" spans="8:11">
      <c r="H4230" s="61"/>
      <c r="I4230" s="60" t="e">
        <f t="shared" si="164"/>
        <v>#REF!</v>
      </c>
      <c r="J4230" s="60" t="e">
        <f>#REF!</f>
        <v>#REF!</v>
      </c>
      <c r="K4230" s="53" t="e">
        <f>IF(OR(#REF!="管理者",#REF!="サービス管理責任者"),0,#REF!)</f>
        <v>#REF!</v>
      </c>
    </row>
    <row r="4231" spans="8:11">
      <c r="H4231" s="61"/>
      <c r="I4231" s="60" t="e">
        <f t="shared" si="164"/>
        <v>#REF!</v>
      </c>
      <c r="J4231" s="60" t="e">
        <f>#REF!</f>
        <v>#REF!</v>
      </c>
      <c r="K4231" s="53" t="e">
        <f>IF(OR(#REF!="管理者",#REF!="サービス管理責任者"),0,#REF!)</f>
        <v>#REF!</v>
      </c>
    </row>
    <row r="4232" spans="8:11">
      <c r="H4232" s="61"/>
      <c r="I4232" s="60" t="e">
        <f t="shared" si="164"/>
        <v>#REF!</v>
      </c>
      <c r="J4232" s="60" t="e">
        <f>#REF!</f>
        <v>#REF!</v>
      </c>
      <c r="K4232" s="53" t="e">
        <f>IF(OR(#REF!="管理者",#REF!="サービス管理責任者"),0,#REF!)</f>
        <v>#REF!</v>
      </c>
    </row>
    <row r="4233" spans="8:11">
      <c r="H4233" s="61"/>
      <c r="I4233" s="60" t="e">
        <f t="shared" si="164"/>
        <v>#REF!</v>
      </c>
      <c r="J4233" s="60" t="e">
        <f>#REF!</f>
        <v>#REF!</v>
      </c>
      <c r="K4233" s="53" t="e">
        <f>IF(OR(#REF!="管理者",#REF!="サービス管理責任者"),0,#REF!)</f>
        <v>#REF!</v>
      </c>
    </row>
    <row r="4234" spans="8:11">
      <c r="H4234" s="61"/>
      <c r="I4234" s="60" t="e">
        <f t="shared" si="164"/>
        <v>#REF!</v>
      </c>
      <c r="J4234" s="60" t="e">
        <f>#REF!</f>
        <v>#REF!</v>
      </c>
      <c r="K4234" s="53" t="e">
        <f>IF(OR(#REF!="管理者",#REF!="サービス管理責任者"),0,#REF!)</f>
        <v>#REF!</v>
      </c>
    </row>
    <row r="4235" spans="8:11">
      <c r="H4235" s="61"/>
      <c r="I4235" s="60" t="e">
        <f t="shared" si="164"/>
        <v>#REF!</v>
      </c>
      <c r="J4235" s="60" t="e">
        <f>#REF!</f>
        <v>#REF!</v>
      </c>
      <c r="K4235" s="53" t="e">
        <f>IF(OR(#REF!="管理者",#REF!="サービス管理責任者"),0,#REF!)</f>
        <v>#REF!</v>
      </c>
    </row>
    <row r="4236" spans="8:11">
      <c r="H4236" s="61"/>
      <c r="I4236" s="60" t="e">
        <f t="shared" si="164"/>
        <v>#REF!</v>
      </c>
      <c r="J4236" s="60" t="e">
        <f>#REF!</f>
        <v>#REF!</v>
      </c>
      <c r="K4236" s="53" t="e">
        <f>IF(OR(#REF!="管理者",#REF!="サービス管理責任者"),0,#REF!)</f>
        <v>#REF!</v>
      </c>
    </row>
    <row r="4237" spans="8:11">
      <c r="H4237" s="61"/>
      <c r="I4237" s="60" t="e">
        <f t="shared" si="164"/>
        <v>#REF!</v>
      </c>
      <c r="J4237" s="60" t="e">
        <f>#REF!</f>
        <v>#REF!</v>
      </c>
      <c r="K4237" s="53" t="e">
        <f>IF(OR(#REF!="管理者",#REF!="サービス管理責任者"),0,#REF!)</f>
        <v>#REF!</v>
      </c>
    </row>
    <row r="4238" spans="8:11">
      <c r="H4238" s="61"/>
      <c r="I4238" s="60" t="e">
        <f t="shared" si="164"/>
        <v>#REF!</v>
      </c>
      <c r="J4238" s="60" t="e">
        <f>#REF!</f>
        <v>#REF!</v>
      </c>
      <c r="K4238" s="53" t="e">
        <f>IF(OR(#REF!="管理者",#REF!="サービス管理責任者"),0,#REF!)</f>
        <v>#REF!</v>
      </c>
    </row>
    <row r="4239" spans="8:11">
      <c r="H4239" s="61"/>
      <c r="I4239" s="60" t="e">
        <f t="shared" si="164"/>
        <v>#REF!</v>
      </c>
      <c r="J4239" s="60" t="e">
        <f>#REF!</f>
        <v>#REF!</v>
      </c>
      <c r="K4239" s="53" t="e">
        <f>IF(OR(#REF!="管理者",#REF!="サービス管理責任者"),0,#REF!)</f>
        <v>#REF!</v>
      </c>
    </row>
    <row r="4240" spans="8:11">
      <c r="H4240" s="61"/>
      <c r="I4240" s="60" t="e">
        <f t="shared" si="164"/>
        <v>#REF!</v>
      </c>
      <c r="J4240" s="60" t="e">
        <f>#REF!</f>
        <v>#REF!</v>
      </c>
      <c r="K4240" s="53" t="e">
        <f>IF(OR(#REF!="管理者",#REF!="サービス管理責任者"),0,#REF!)</f>
        <v>#REF!</v>
      </c>
    </row>
    <row r="4241" spans="8:11">
      <c r="H4241" s="61"/>
      <c r="I4241" s="60" t="e">
        <f t="shared" si="164"/>
        <v>#REF!</v>
      </c>
      <c r="J4241" s="60" t="e">
        <f>#REF!</f>
        <v>#REF!</v>
      </c>
      <c r="K4241" s="53" t="e">
        <f>IF(OR(#REF!="管理者",#REF!="サービス管理責任者"),0,#REF!)</f>
        <v>#REF!</v>
      </c>
    </row>
    <row r="4242" spans="8:11">
      <c r="H4242" s="61"/>
      <c r="I4242" s="60" t="e">
        <f t="shared" si="164"/>
        <v>#REF!</v>
      </c>
      <c r="J4242" s="60" t="e">
        <f>#REF!</f>
        <v>#REF!</v>
      </c>
      <c r="K4242" s="53" t="e">
        <f>IF(OR(#REF!="管理者",#REF!="サービス管理責任者"),0,#REF!)</f>
        <v>#REF!</v>
      </c>
    </row>
    <row r="4243" spans="8:11">
      <c r="H4243" s="61"/>
      <c r="I4243" s="60" t="e">
        <f t="shared" si="164"/>
        <v>#REF!</v>
      </c>
      <c r="J4243" s="60" t="e">
        <f>#REF!</f>
        <v>#REF!</v>
      </c>
      <c r="K4243" s="53" t="e">
        <f>IF(OR(#REF!="管理者",#REF!="サービス管理責任者"),0,#REF!)</f>
        <v>#REF!</v>
      </c>
    </row>
    <row r="4244" spans="8:11">
      <c r="H4244" s="61"/>
      <c r="I4244" s="60" t="e">
        <f t="shared" si="164"/>
        <v>#REF!</v>
      </c>
      <c r="J4244" s="60" t="e">
        <f>#REF!</f>
        <v>#REF!</v>
      </c>
      <c r="K4244" s="53" t="e">
        <f>IF(OR(#REF!="管理者",#REF!="サービス管理責任者"),0,#REF!)</f>
        <v>#REF!</v>
      </c>
    </row>
    <row r="4245" spans="8:11">
      <c r="H4245" s="61"/>
      <c r="I4245" s="60" t="e">
        <f t="shared" si="164"/>
        <v>#REF!</v>
      </c>
      <c r="J4245" s="60" t="e">
        <f>#REF!</f>
        <v>#REF!</v>
      </c>
      <c r="K4245" s="53" t="e">
        <f>IF(OR(#REF!="管理者",#REF!="サービス管理責任者"),0,#REF!)</f>
        <v>#REF!</v>
      </c>
    </row>
    <row r="4246" spans="8:11">
      <c r="H4246" s="61"/>
      <c r="I4246" s="60" t="e">
        <f t="shared" si="164"/>
        <v>#REF!</v>
      </c>
      <c r="J4246" s="60" t="e">
        <f>#REF!</f>
        <v>#REF!</v>
      </c>
      <c r="K4246" s="53" t="e">
        <f>IF(OR(#REF!="管理者",#REF!="サービス管理責任者"),0,#REF!)</f>
        <v>#REF!</v>
      </c>
    </row>
    <row r="4247" spans="8:11">
      <c r="H4247" s="61"/>
      <c r="I4247" s="60" t="e">
        <f t="shared" si="164"/>
        <v>#REF!</v>
      </c>
      <c r="J4247" s="60" t="e">
        <f>#REF!</f>
        <v>#REF!</v>
      </c>
      <c r="K4247" s="53" t="e">
        <f>IF(OR(#REF!="管理者",#REF!="サービス管理責任者"),0,#REF!)</f>
        <v>#REF!</v>
      </c>
    </row>
    <row r="4248" spans="8:11">
      <c r="H4248" s="61"/>
      <c r="I4248" s="60" t="e">
        <f t="shared" si="164"/>
        <v>#REF!</v>
      </c>
      <c r="J4248" s="60" t="e">
        <f>#REF!</f>
        <v>#REF!</v>
      </c>
      <c r="K4248" s="53" t="e">
        <f>IF(OR(#REF!="管理者",#REF!="サービス管理責任者"),0,#REF!)</f>
        <v>#REF!</v>
      </c>
    </row>
    <row r="4249" spans="8:11">
      <c r="H4249" s="61"/>
      <c r="I4249" s="60" t="e">
        <f t="shared" si="164"/>
        <v>#REF!</v>
      </c>
      <c r="J4249" s="60" t="e">
        <f>#REF!</f>
        <v>#REF!</v>
      </c>
      <c r="K4249" s="53" t="e">
        <f>IF(OR(#REF!="管理者",#REF!="サービス管理責任者"),0,#REF!)</f>
        <v>#REF!</v>
      </c>
    </row>
    <row r="4250" spans="8:11">
      <c r="H4250" s="61"/>
      <c r="I4250" s="60" t="e">
        <f t="shared" si="164"/>
        <v>#REF!</v>
      </c>
      <c r="J4250" s="60" t="e">
        <f>#REF!</f>
        <v>#REF!</v>
      </c>
      <c r="K4250" s="53" t="e">
        <f>IF(OR(#REF!="管理者",#REF!="サービス管理責任者"),0,#REF!)</f>
        <v>#REF!</v>
      </c>
    </row>
    <row r="4251" spans="8:11">
      <c r="H4251" s="61"/>
      <c r="I4251" s="60" t="e">
        <f t="shared" si="164"/>
        <v>#REF!</v>
      </c>
      <c r="J4251" s="60" t="e">
        <f>#REF!</f>
        <v>#REF!</v>
      </c>
      <c r="K4251" s="53" t="e">
        <f>IF(OR(#REF!="管理者",#REF!="サービス管理責任者"),0,#REF!)</f>
        <v>#REF!</v>
      </c>
    </row>
    <row r="4252" spans="8:11">
      <c r="H4252" s="61"/>
      <c r="I4252" s="60" t="e">
        <f t="shared" si="164"/>
        <v>#REF!</v>
      </c>
      <c r="J4252" s="60" t="e">
        <f>#REF!</f>
        <v>#REF!</v>
      </c>
      <c r="K4252" s="53" t="e">
        <f>IF(OR(#REF!="管理者",#REF!="サービス管理責任者"),0,#REF!)</f>
        <v>#REF!</v>
      </c>
    </row>
    <row r="4253" spans="8:11">
      <c r="H4253" s="61"/>
      <c r="I4253" s="60" t="e">
        <f t="shared" si="164"/>
        <v>#REF!</v>
      </c>
      <c r="J4253" s="60" t="e">
        <f>#REF!</f>
        <v>#REF!</v>
      </c>
      <c r="K4253" s="53" t="e">
        <f>IF(OR(#REF!="管理者",#REF!="サービス管理責任者"),0,#REF!)</f>
        <v>#REF!</v>
      </c>
    </row>
    <row r="4254" spans="8:11">
      <c r="H4254" s="61"/>
      <c r="I4254" s="60" t="e">
        <f t="shared" si="164"/>
        <v>#REF!</v>
      </c>
      <c r="J4254" s="60" t="e">
        <f>#REF!</f>
        <v>#REF!</v>
      </c>
      <c r="K4254" s="53" t="e">
        <f>IF(OR(#REF!="管理者",#REF!="サービス管理責任者"),0,#REF!)</f>
        <v>#REF!</v>
      </c>
    </row>
    <row r="4255" spans="8:11">
      <c r="H4255" s="61"/>
      <c r="I4255" s="60" t="e">
        <f t="shared" si="164"/>
        <v>#REF!</v>
      </c>
      <c r="J4255" s="60" t="e">
        <f>#REF!</f>
        <v>#REF!</v>
      </c>
      <c r="K4255" s="53" t="e">
        <f>IF(OR(#REF!="管理者",#REF!="サービス管理責任者"),0,#REF!)</f>
        <v>#REF!</v>
      </c>
    </row>
    <row r="4256" spans="8:11">
      <c r="H4256" s="61"/>
      <c r="I4256" s="60" t="e">
        <f t="shared" si="164"/>
        <v>#REF!</v>
      </c>
      <c r="J4256" s="60" t="e">
        <f>#REF!</f>
        <v>#REF!</v>
      </c>
      <c r="K4256" s="53" t="e">
        <f>IF(OR(#REF!="管理者",#REF!="サービス管理責任者"),0,#REF!)</f>
        <v>#REF!</v>
      </c>
    </row>
    <row r="4257" spans="8:11">
      <c r="H4257" s="61"/>
      <c r="I4257" s="60" t="e">
        <f t="shared" si="164"/>
        <v>#REF!</v>
      </c>
      <c r="J4257" s="60" t="e">
        <f>#REF!</f>
        <v>#REF!</v>
      </c>
      <c r="K4257" s="53" t="e">
        <f>IF(OR(#REF!="管理者",#REF!="サービス管理責任者"),0,#REF!)</f>
        <v>#REF!</v>
      </c>
    </row>
    <row r="4258" spans="8:11">
      <c r="H4258" s="61"/>
      <c r="I4258" s="60" t="e">
        <f t="shared" si="164"/>
        <v>#REF!</v>
      </c>
      <c r="J4258" s="60" t="e">
        <f>#REF!</f>
        <v>#REF!</v>
      </c>
      <c r="K4258" s="53" t="e">
        <f>IF(OR(#REF!="管理者",#REF!="サービス管理責任者"),0,#REF!)</f>
        <v>#REF!</v>
      </c>
    </row>
    <row r="4259" spans="8:11">
      <c r="H4259" s="61"/>
      <c r="I4259" s="60" t="e">
        <f t="shared" si="164"/>
        <v>#REF!</v>
      </c>
      <c r="J4259" s="60" t="e">
        <f>#REF!</f>
        <v>#REF!</v>
      </c>
      <c r="K4259" s="53" t="e">
        <f>IF(OR(#REF!="管理者",#REF!="サービス管理責任者"),0,#REF!)</f>
        <v>#REF!</v>
      </c>
    </row>
    <row r="4260" spans="8:11">
      <c r="H4260" s="61"/>
      <c r="I4260" s="60" t="e">
        <f t="shared" si="164"/>
        <v>#REF!</v>
      </c>
      <c r="J4260" s="60" t="e">
        <f>#REF!</f>
        <v>#REF!</v>
      </c>
      <c r="K4260" s="53" t="e">
        <f>IF(OR(#REF!="管理者",#REF!="サービス管理責任者"),0,#REF!)</f>
        <v>#REF!</v>
      </c>
    </row>
    <row r="4261" spans="8:11">
      <c r="H4261" s="61"/>
      <c r="I4261" s="60" t="e">
        <f t="shared" si="164"/>
        <v>#REF!</v>
      </c>
      <c r="J4261" s="60" t="e">
        <f>#REF!</f>
        <v>#REF!</v>
      </c>
      <c r="K4261" s="53" t="e">
        <f>IF(OR(#REF!="管理者",#REF!="サービス管理責任者"),0,#REF!)</f>
        <v>#REF!</v>
      </c>
    </row>
    <row r="4262" spans="8:11">
      <c r="H4262" s="61"/>
      <c r="I4262" s="60" t="e">
        <f t="shared" si="164"/>
        <v>#REF!</v>
      </c>
      <c r="J4262" s="60" t="e">
        <f>#REF!</f>
        <v>#REF!</v>
      </c>
      <c r="K4262" s="53" t="e">
        <f>IF(OR(#REF!="管理者",#REF!="サービス管理責任者"),0,#REF!)</f>
        <v>#REF!</v>
      </c>
    </row>
    <row r="4263" spans="8:11">
      <c r="H4263" s="61"/>
      <c r="I4263" s="60" t="e">
        <f t="shared" si="164"/>
        <v>#REF!</v>
      </c>
      <c r="J4263" s="60" t="e">
        <f>#REF!</f>
        <v>#REF!</v>
      </c>
      <c r="K4263" s="53" t="e">
        <f>IF(OR(#REF!="管理者",#REF!="サービス管理責任者"),0,#REF!)</f>
        <v>#REF!</v>
      </c>
    </row>
    <row r="4264" spans="8:11">
      <c r="H4264" s="61"/>
      <c r="I4264" s="60" t="e">
        <f t="shared" si="164"/>
        <v>#REF!</v>
      </c>
      <c r="J4264" s="60" t="e">
        <f>#REF!</f>
        <v>#REF!</v>
      </c>
      <c r="K4264" s="53" t="e">
        <f>IF(OR(#REF!="管理者",#REF!="サービス管理責任者"),0,#REF!)</f>
        <v>#REF!</v>
      </c>
    </row>
    <row r="4265" spans="8:11">
      <c r="H4265" s="61"/>
      <c r="I4265" s="60" t="e">
        <f t="shared" si="164"/>
        <v>#REF!</v>
      </c>
      <c r="J4265" s="60" t="e">
        <f>#REF!</f>
        <v>#REF!</v>
      </c>
      <c r="K4265" s="53" t="e">
        <f>IF(OR(#REF!="管理者",#REF!="サービス管理責任者"),0,#REF!)</f>
        <v>#REF!</v>
      </c>
    </row>
    <row r="4266" spans="8:11">
      <c r="H4266" s="61"/>
      <c r="I4266" s="60" t="e">
        <f t="shared" si="164"/>
        <v>#REF!</v>
      </c>
      <c r="J4266" s="60" t="e">
        <f>#REF!</f>
        <v>#REF!</v>
      </c>
      <c r="K4266" s="53" t="e">
        <f>IF(OR(#REF!="管理者",#REF!="サービス管理責任者"),0,#REF!)</f>
        <v>#REF!</v>
      </c>
    </row>
    <row r="4267" spans="8:11">
      <c r="H4267" s="61"/>
      <c r="I4267" s="60" t="e">
        <f t="shared" si="164"/>
        <v>#REF!</v>
      </c>
      <c r="J4267" s="60" t="e">
        <f>#REF!</f>
        <v>#REF!</v>
      </c>
      <c r="K4267" s="53" t="e">
        <f>IF(OR(#REF!="管理者",#REF!="サービス管理責任者"),0,#REF!)</f>
        <v>#REF!</v>
      </c>
    </row>
    <row r="4268" spans="8:11">
      <c r="H4268" s="61"/>
      <c r="I4268" s="60" t="e">
        <f t="shared" si="164"/>
        <v>#REF!</v>
      </c>
      <c r="J4268" s="60" t="e">
        <f>#REF!</f>
        <v>#REF!</v>
      </c>
      <c r="K4268" s="53" t="e">
        <f>IF(OR(#REF!="管理者",#REF!="サービス管理責任者"),0,#REF!)</f>
        <v>#REF!</v>
      </c>
    </row>
    <row r="4269" spans="8:11">
      <c r="H4269" s="61"/>
      <c r="I4269" s="60" t="e">
        <f t="shared" si="164"/>
        <v>#REF!</v>
      </c>
      <c r="J4269" s="60" t="e">
        <f>#REF!</f>
        <v>#REF!</v>
      </c>
      <c r="K4269" s="53" t="e">
        <f>IF(OR(#REF!="管理者",#REF!="サービス管理責任者"),0,#REF!)</f>
        <v>#REF!</v>
      </c>
    </row>
    <row r="4270" spans="8:11">
      <c r="H4270" s="61"/>
      <c r="I4270" s="60" t="e">
        <f t="shared" si="164"/>
        <v>#REF!</v>
      </c>
      <c r="J4270" s="60" t="e">
        <f>#REF!</f>
        <v>#REF!</v>
      </c>
      <c r="K4270" s="53" t="e">
        <f>IF(OR(#REF!="管理者",#REF!="サービス管理責任者"),0,#REF!)</f>
        <v>#REF!</v>
      </c>
    </row>
    <row r="4271" spans="8:11">
      <c r="H4271" s="61"/>
      <c r="I4271" s="60" t="e">
        <f t="shared" si="164"/>
        <v>#REF!</v>
      </c>
      <c r="J4271" s="60" t="e">
        <f>#REF!</f>
        <v>#REF!</v>
      </c>
      <c r="K4271" s="53" t="e">
        <f>IF(OR(#REF!="管理者",#REF!="サービス管理責任者"),0,#REF!)</f>
        <v>#REF!</v>
      </c>
    </row>
    <row r="4272" spans="8:11">
      <c r="H4272" s="61"/>
      <c r="I4272" s="60" t="e">
        <f t="shared" si="164"/>
        <v>#REF!</v>
      </c>
      <c r="J4272" s="60" t="e">
        <f>#REF!</f>
        <v>#REF!</v>
      </c>
      <c r="K4272" s="53" t="e">
        <f>IF(OR(#REF!="管理者",#REF!="サービス管理責任者"),0,#REF!)</f>
        <v>#REF!</v>
      </c>
    </row>
    <row r="4273" spans="8:11">
      <c r="H4273" s="61"/>
      <c r="I4273" s="60" t="e">
        <f t="shared" si="164"/>
        <v>#REF!</v>
      </c>
      <c r="J4273" s="60" t="e">
        <f>#REF!</f>
        <v>#REF!</v>
      </c>
      <c r="K4273" s="53" t="e">
        <f>IF(OR(#REF!="管理者",#REF!="サービス管理責任者"),0,#REF!)</f>
        <v>#REF!</v>
      </c>
    </row>
    <row r="4274" spans="8:11">
      <c r="H4274" s="61"/>
      <c r="I4274" s="60" t="e">
        <f t="shared" si="164"/>
        <v>#REF!</v>
      </c>
      <c r="J4274" s="60" t="e">
        <f>#REF!</f>
        <v>#REF!</v>
      </c>
      <c r="K4274" s="53" t="e">
        <f>IF(OR(#REF!="管理者",#REF!="サービス管理責任者"),0,#REF!)</f>
        <v>#REF!</v>
      </c>
    </row>
    <row r="4275" spans="8:11">
      <c r="H4275" s="61"/>
      <c r="I4275" s="60" t="e">
        <f t="shared" si="164"/>
        <v>#REF!</v>
      </c>
      <c r="J4275" s="60" t="e">
        <f>#REF!</f>
        <v>#REF!</v>
      </c>
      <c r="K4275" s="53" t="e">
        <f>IF(OR(#REF!="管理者",#REF!="サービス管理責任者"),0,#REF!)</f>
        <v>#REF!</v>
      </c>
    </row>
    <row r="4276" spans="8:11">
      <c r="H4276" s="61"/>
      <c r="I4276" s="60" t="e">
        <f t="shared" si="164"/>
        <v>#REF!</v>
      </c>
      <c r="J4276" s="60" t="e">
        <f>#REF!</f>
        <v>#REF!</v>
      </c>
      <c r="K4276" s="53" t="e">
        <f>IF(OR(#REF!="管理者",#REF!="サービス管理責任者"),0,#REF!)</f>
        <v>#REF!</v>
      </c>
    </row>
    <row r="4277" spans="8:11">
      <c r="H4277" s="61"/>
      <c r="I4277" s="60" t="e">
        <f t="shared" si="164"/>
        <v>#REF!</v>
      </c>
      <c r="J4277" s="60" t="e">
        <f>#REF!</f>
        <v>#REF!</v>
      </c>
      <c r="K4277" s="53" t="e">
        <f>IF(OR(#REF!="管理者",#REF!="サービス管理責任者"),0,#REF!)</f>
        <v>#REF!</v>
      </c>
    </row>
    <row r="4278" spans="8:11">
      <c r="H4278" s="61"/>
      <c r="I4278" s="60" t="e">
        <f t="shared" si="164"/>
        <v>#REF!</v>
      </c>
      <c r="J4278" s="60" t="e">
        <f>#REF!</f>
        <v>#REF!</v>
      </c>
      <c r="K4278" s="53" t="e">
        <f>IF(OR(#REF!="管理者",#REF!="サービス管理責任者"),0,#REF!)</f>
        <v>#REF!</v>
      </c>
    </row>
    <row r="4279" spans="8:11">
      <c r="H4279" s="61"/>
      <c r="I4279" s="60" t="e">
        <f t="shared" si="164"/>
        <v>#REF!</v>
      </c>
      <c r="J4279" s="60" t="e">
        <f>#REF!</f>
        <v>#REF!</v>
      </c>
      <c r="K4279" s="53" t="e">
        <f>IF(OR(#REF!="管理者",#REF!="サービス管理責任者"),0,#REF!)</f>
        <v>#REF!</v>
      </c>
    </row>
    <row r="4280" spans="8:11">
      <c r="H4280" s="61"/>
      <c r="I4280" s="60" t="e">
        <f t="shared" si="164"/>
        <v>#REF!</v>
      </c>
      <c r="J4280" s="60" t="e">
        <f>#REF!</f>
        <v>#REF!</v>
      </c>
      <c r="K4280" s="53" t="e">
        <f>IF(OR(#REF!="管理者",#REF!="サービス管理責任者"),0,#REF!)</f>
        <v>#REF!</v>
      </c>
    </row>
    <row r="4281" spans="8:11">
      <c r="H4281" s="61"/>
      <c r="I4281" s="60" t="e">
        <f t="shared" si="164"/>
        <v>#REF!</v>
      </c>
      <c r="J4281" s="60" t="e">
        <f>#REF!</f>
        <v>#REF!</v>
      </c>
      <c r="K4281" s="53" t="e">
        <f>IF(OR(#REF!="管理者",#REF!="サービス管理責任者"),0,#REF!)</f>
        <v>#REF!</v>
      </c>
    </row>
    <row r="4282" spans="8:11">
      <c r="H4282" s="61"/>
      <c r="I4282" s="60" t="e">
        <f t="shared" si="164"/>
        <v>#REF!</v>
      </c>
      <c r="J4282" s="60" t="e">
        <f>#REF!</f>
        <v>#REF!</v>
      </c>
      <c r="K4282" s="53" t="e">
        <f>IF(OR(#REF!="管理者",#REF!="サービス管理責任者"),0,#REF!)</f>
        <v>#REF!</v>
      </c>
    </row>
    <row r="4283" spans="8:11">
      <c r="H4283" s="61"/>
      <c r="I4283" s="60" t="e">
        <f t="shared" si="164"/>
        <v>#REF!</v>
      </c>
      <c r="J4283" s="60" t="e">
        <f>#REF!</f>
        <v>#REF!</v>
      </c>
      <c r="K4283" s="53" t="e">
        <f>IF(OR(#REF!="管理者",#REF!="サービス管理責任者"),0,#REF!)</f>
        <v>#REF!</v>
      </c>
    </row>
    <row r="4284" spans="8:11">
      <c r="H4284" s="61"/>
      <c r="I4284" s="60" t="e">
        <f t="shared" si="164"/>
        <v>#REF!</v>
      </c>
      <c r="J4284" s="60" t="e">
        <f>#REF!</f>
        <v>#REF!</v>
      </c>
      <c r="K4284" s="53" t="e">
        <f>IF(OR(#REF!="管理者",#REF!="サービス管理責任者"),0,#REF!)</f>
        <v>#REF!</v>
      </c>
    </row>
    <row r="4285" spans="8:11">
      <c r="H4285" s="61"/>
      <c r="I4285" s="60" t="e">
        <f t="shared" si="164"/>
        <v>#REF!</v>
      </c>
      <c r="J4285" s="60" t="e">
        <f>#REF!</f>
        <v>#REF!</v>
      </c>
      <c r="K4285" s="53" t="e">
        <f>IF(OR(#REF!="管理者",#REF!="サービス管理責任者"),0,#REF!)</f>
        <v>#REF!</v>
      </c>
    </row>
    <row r="4286" spans="8:11">
      <c r="H4286" s="61"/>
      <c r="I4286" s="60" t="e">
        <f t="shared" si="164"/>
        <v>#REF!</v>
      </c>
      <c r="J4286" s="60" t="e">
        <f>#REF!</f>
        <v>#REF!</v>
      </c>
      <c r="K4286" s="53" t="e">
        <f>IF(OR(#REF!="管理者",#REF!="サービス管理責任者"),0,#REF!)</f>
        <v>#REF!</v>
      </c>
    </row>
    <row r="4287" spans="8:11">
      <c r="H4287" s="61"/>
      <c r="I4287" s="60" t="e">
        <f t="shared" si="164"/>
        <v>#REF!</v>
      </c>
      <c r="J4287" s="60" t="e">
        <f>#REF!</f>
        <v>#REF!</v>
      </c>
      <c r="K4287" s="53" t="e">
        <f>IF(OR(#REF!="管理者",#REF!="サービス管理責任者"),0,#REF!)</f>
        <v>#REF!</v>
      </c>
    </row>
    <row r="4288" spans="8:11">
      <c r="H4288" s="61"/>
      <c r="I4288" s="60" t="e">
        <f t="shared" si="164"/>
        <v>#REF!</v>
      </c>
      <c r="J4288" s="60" t="e">
        <f>#REF!</f>
        <v>#REF!</v>
      </c>
      <c r="K4288" s="53" t="e">
        <f>IF(OR(#REF!="管理者",#REF!="サービス管理責任者"),0,#REF!)</f>
        <v>#REF!</v>
      </c>
    </row>
    <row r="4289" spans="8:11">
      <c r="H4289" s="61"/>
      <c r="I4289" s="60" t="e">
        <f t="shared" si="164"/>
        <v>#REF!</v>
      </c>
      <c r="J4289" s="60" t="e">
        <f>#REF!</f>
        <v>#REF!</v>
      </c>
      <c r="K4289" s="53" t="e">
        <f>IF(OR(#REF!="管理者",#REF!="サービス管理責任者"),0,#REF!)</f>
        <v>#REF!</v>
      </c>
    </row>
    <row r="4290" spans="8:11">
      <c r="H4290" s="61"/>
      <c r="I4290" s="60" t="e">
        <f t="shared" si="164"/>
        <v>#REF!</v>
      </c>
      <c r="J4290" s="60" t="e">
        <f>#REF!</f>
        <v>#REF!</v>
      </c>
      <c r="K4290" s="53" t="e">
        <f>IF(OR(#REF!="管理者",#REF!="サービス管理責任者"),0,#REF!)</f>
        <v>#REF!</v>
      </c>
    </row>
    <row r="4291" spans="8:11">
      <c r="H4291" s="61"/>
      <c r="I4291" s="60" t="e">
        <f t="shared" si="164"/>
        <v>#REF!</v>
      </c>
      <c r="J4291" s="60" t="e">
        <f>#REF!</f>
        <v>#REF!</v>
      </c>
      <c r="K4291" s="53" t="e">
        <f>IF(OR(#REF!="管理者",#REF!="サービス管理責任者"),0,#REF!)</f>
        <v>#REF!</v>
      </c>
    </row>
    <row r="4292" spans="8:11">
      <c r="H4292" s="61"/>
      <c r="I4292" s="60" t="e">
        <f t="shared" si="164"/>
        <v>#REF!</v>
      </c>
      <c r="J4292" s="60" t="e">
        <f>#REF!</f>
        <v>#REF!</v>
      </c>
      <c r="K4292" s="53" t="e">
        <f>IF(OR(#REF!="管理者",#REF!="サービス管理責任者"),0,#REF!)</f>
        <v>#REF!</v>
      </c>
    </row>
    <row r="4293" spans="8:11">
      <c r="H4293" s="61"/>
      <c r="I4293" s="60" t="e">
        <f t="shared" ref="I4293:I4356" si="165">IF(J4293=0,I4292,I4292+1)</f>
        <v>#REF!</v>
      </c>
      <c r="J4293" s="60" t="e">
        <f>#REF!</f>
        <v>#REF!</v>
      </c>
      <c r="K4293" s="53" t="e">
        <f>IF(OR(#REF!="管理者",#REF!="サービス管理責任者"),0,#REF!)</f>
        <v>#REF!</v>
      </c>
    </row>
    <row r="4294" spans="8:11">
      <c r="H4294" s="61"/>
      <c r="I4294" s="60" t="e">
        <f t="shared" si="165"/>
        <v>#REF!</v>
      </c>
      <c r="J4294" s="60" t="e">
        <f>#REF!</f>
        <v>#REF!</v>
      </c>
      <c r="K4294" s="53" t="e">
        <f>IF(OR(#REF!="管理者",#REF!="サービス管理責任者"),0,#REF!)</f>
        <v>#REF!</v>
      </c>
    </row>
    <row r="4295" spans="8:11">
      <c r="H4295" s="61"/>
      <c r="I4295" s="60" t="e">
        <f t="shared" si="165"/>
        <v>#REF!</v>
      </c>
      <c r="J4295" s="60" t="e">
        <f>#REF!</f>
        <v>#REF!</v>
      </c>
      <c r="K4295" s="53" t="e">
        <f>IF(OR(#REF!="管理者",#REF!="サービス管理責任者"),0,#REF!)</f>
        <v>#REF!</v>
      </c>
    </row>
    <row r="4296" spans="8:11">
      <c r="H4296" s="61"/>
      <c r="I4296" s="60" t="e">
        <f t="shared" si="165"/>
        <v>#REF!</v>
      </c>
      <c r="J4296" s="60" t="e">
        <f>#REF!</f>
        <v>#REF!</v>
      </c>
      <c r="K4296" s="53" t="e">
        <f>IF(OR(#REF!="管理者",#REF!="サービス管理責任者"),0,#REF!)</f>
        <v>#REF!</v>
      </c>
    </row>
    <row r="4297" spans="8:11">
      <c r="H4297" s="61"/>
      <c r="I4297" s="60" t="e">
        <f t="shared" si="165"/>
        <v>#REF!</v>
      </c>
      <c r="J4297" s="60" t="e">
        <f>#REF!</f>
        <v>#REF!</v>
      </c>
      <c r="K4297" s="53" t="e">
        <f>IF(OR(#REF!="管理者",#REF!="サービス管理責任者"),0,#REF!)</f>
        <v>#REF!</v>
      </c>
    </row>
    <row r="4298" spans="8:11">
      <c r="H4298" s="61"/>
      <c r="I4298" s="60" t="e">
        <f t="shared" si="165"/>
        <v>#REF!</v>
      </c>
      <c r="J4298" s="60" t="e">
        <f>#REF!</f>
        <v>#REF!</v>
      </c>
      <c r="K4298" s="53" t="e">
        <f>IF(OR(#REF!="管理者",#REF!="サービス管理責任者"),0,#REF!)</f>
        <v>#REF!</v>
      </c>
    </row>
    <row r="4299" spans="8:11">
      <c r="H4299" s="61"/>
      <c r="I4299" s="60" t="e">
        <f t="shared" si="165"/>
        <v>#REF!</v>
      </c>
      <c r="J4299" s="60" t="e">
        <f>#REF!</f>
        <v>#REF!</v>
      </c>
      <c r="K4299" s="53" t="e">
        <f>IF(OR(#REF!="管理者",#REF!="サービス管理責任者"),0,#REF!)</f>
        <v>#REF!</v>
      </c>
    </row>
    <row r="4300" spans="8:11">
      <c r="H4300" s="61"/>
      <c r="I4300" s="60" t="e">
        <f t="shared" si="165"/>
        <v>#REF!</v>
      </c>
      <c r="J4300" s="60" t="e">
        <f>#REF!</f>
        <v>#REF!</v>
      </c>
      <c r="K4300" s="53" t="e">
        <f>IF(OR(#REF!="管理者",#REF!="サービス管理責任者"),0,#REF!)</f>
        <v>#REF!</v>
      </c>
    </row>
    <row r="4301" spans="8:11">
      <c r="H4301" s="61"/>
      <c r="I4301" s="60" t="e">
        <f t="shared" si="165"/>
        <v>#REF!</v>
      </c>
      <c r="J4301" s="60" t="e">
        <f>#REF!</f>
        <v>#REF!</v>
      </c>
      <c r="K4301" s="53" t="e">
        <f>IF(OR(#REF!="管理者",#REF!="サービス管理責任者"),0,#REF!)</f>
        <v>#REF!</v>
      </c>
    </row>
    <row r="4302" spans="8:11">
      <c r="H4302" s="61"/>
      <c r="I4302" s="60" t="e">
        <f t="shared" si="165"/>
        <v>#REF!</v>
      </c>
      <c r="J4302" s="60" t="e">
        <f>#REF!</f>
        <v>#REF!</v>
      </c>
      <c r="K4302" s="53" t="e">
        <f>IF(OR(#REF!="管理者",#REF!="サービス管理責任者"),0,#REF!)</f>
        <v>#REF!</v>
      </c>
    </row>
    <row r="4303" spans="8:11">
      <c r="H4303" s="61"/>
      <c r="I4303" s="60" t="e">
        <f t="shared" si="165"/>
        <v>#REF!</v>
      </c>
      <c r="J4303" s="60" t="e">
        <f>#REF!</f>
        <v>#REF!</v>
      </c>
      <c r="K4303" s="53" t="e">
        <f>IF(OR(#REF!="管理者",#REF!="サービス管理責任者"),0,#REF!)</f>
        <v>#REF!</v>
      </c>
    </row>
    <row r="4304" spans="8:11">
      <c r="H4304" s="61"/>
      <c r="I4304" s="60" t="e">
        <f t="shared" si="165"/>
        <v>#REF!</v>
      </c>
      <c r="J4304" s="60" t="e">
        <f>#REF!</f>
        <v>#REF!</v>
      </c>
      <c r="K4304" s="53" t="e">
        <f>IF(OR(#REF!="管理者",#REF!="サービス管理責任者"),0,#REF!)</f>
        <v>#REF!</v>
      </c>
    </row>
    <row r="4305" spans="8:11">
      <c r="H4305" s="61"/>
      <c r="I4305" s="60" t="e">
        <f t="shared" si="165"/>
        <v>#REF!</v>
      </c>
      <c r="J4305" s="60" t="e">
        <f>#REF!</f>
        <v>#REF!</v>
      </c>
      <c r="K4305" s="53" t="e">
        <f>IF(OR(#REF!="管理者",#REF!="サービス管理責任者"),0,#REF!)</f>
        <v>#REF!</v>
      </c>
    </row>
    <row r="4306" spans="8:11">
      <c r="H4306" s="61"/>
      <c r="I4306" s="60" t="e">
        <f t="shared" si="165"/>
        <v>#REF!</v>
      </c>
      <c r="J4306" s="60" t="e">
        <f>#REF!</f>
        <v>#REF!</v>
      </c>
      <c r="K4306" s="53" t="e">
        <f>IF(OR(#REF!="管理者",#REF!="サービス管理責任者"),0,#REF!)</f>
        <v>#REF!</v>
      </c>
    </row>
    <row r="4307" spans="8:11">
      <c r="H4307" s="61"/>
      <c r="I4307" s="60" t="e">
        <f t="shared" si="165"/>
        <v>#REF!</v>
      </c>
      <c r="J4307" s="60" t="e">
        <f>#REF!</f>
        <v>#REF!</v>
      </c>
      <c r="K4307" s="53" t="e">
        <f>IF(OR(#REF!="管理者",#REF!="サービス管理責任者"),0,#REF!)</f>
        <v>#REF!</v>
      </c>
    </row>
    <row r="4308" spans="8:11">
      <c r="H4308" s="61"/>
      <c r="I4308" s="60" t="e">
        <f t="shared" si="165"/>
        <v>#REF!</v>
      </c>
      <c r="J4308" s="60" t="e">
        <f>#REF!</f>
        <v>#REF!</v>
      </c>
      <c r="K4308" s="53" t="e">
        <f>IF(OR(#REF!="管理者",#REF!="サービス管理責任者"),0,#REF!)</f>
        <v>#REF!</v>
      </c>
    </row>
    <row r="4309" spans="8:11">
      <c r="H4309" s="61"/>
      <c r="I4309" s="60" t="e">
        <f t="shared" si="165"/>
        <v>#REF!</v>
      </c>
      <c r="J4309" s="60" t="e">
        <f>#REF!</f>
        <v>#REF!</v>
      </c>
      <c r="K4309" s="53" t="e">
        <f>IF(OR(#REF!="管理者",#REF!="サービス管理責任者"),0,#REF!)</f>
        <v>#REF!</v>
      </c>
    </row>
    <row r="4310" spans="8:11">
      <c r="H4310" s="61"/>
      <c r="I4310" s="60" t="e">
        <f t="shared" si="165"/>
        <v>#REF!</v>
      </c>
      <c r="J4310" s="60" t="e">
        <f>#REF!</f>
        <v>#REF!</v>
      </c>
      <c r="K4310" s="53" t="e">
        <f>IF(OR(#REF!="管理者",#REF!="サービス管理責任者"),0,#REF!)</f>
        <v>#REF!</v>
      </c>
    </row>
    <row r="4311" spans="8:11">
      <c r="H4311" s="61"/>
      <c r="I4311" s="60" t="e">
        <f t="shared" si="165"/>
        <v>#REF!</v>
      </c>
      <c r="J4311" s="60" t="e">
        <f>#REF!</f>
        <v>#REF!</v>
      </c>
      <c r="K4311" s="53" t="e">
        <f>IF(OR(#REF!="管理者",#REF!="サービス管理責任者"),0,#REF!)</f>
        <v>#REF!</v>
      </c>
    </row>
    <row r="4312" spans="8:11">
      <c r="H4312" s="61"/>
      <c r="I4312" s="60" t="e">
        <f t="shared" si="165"/>
        <v>#REF!</v>
      </c>
      <c r="J4312" s="60" t="e">
        <f>#REF!</f>
        <v>#REF!</v>
      </c>
      <c r="K4312" s="53" t="e">
        <f>IF(OR(#REF!="管理者",#REF!="サービス管理責任者"),0,#REF!)</f>
        <v>#REF!</v>
      </c>
    </row>
    <row r="4313" spans="8:11">
      <c r="H4313" s="61"/>
      <c r="I4313" s="60" t="e">
        <f t="shared" si="165"/>
        <v>#REF!</v>
      </c>
      <c r="J4313" s="60" t="e">
        <f>#REF!</f>
        <v>#REF!</v>
      </c>
      <c r="K4313" s="53" t="e">
        <f>IF(OR(#REF!="管理者",#REF!="サービス管理責任者"),0,#REF!)</f>
        <v>#REF!</v>
      </c>
    </row>
    <row r="4314" spans="8:11">
      <c r="H4314" s="61"/>
      <c r="I4314" s="60" t="e">
        <f t="shared" si="165"/>
        <v>#REF!</v>
      </c>
      <c r="J4314" s="60" t="e">
        <f>#REF!</f>
        <v>#REF!</v>
      </c>
      <c r="K4314" s="53" t="e">
        <f>IF(OR(#REF!="管理者",#REF!="サービス管理責任者"),0,#REF!)</f>
        <v>#REF!</v>
      </c>
    </row>
    <row r="4315" spans="8:11">
      <c r="H4315" s="61"/>
      <c r="I4315" s="60" t="e">
        <f t="shared" si="165"/>
        <v>#REF!</v>
      </c>
      <c r="J4315" s="60" t="e">
        <f>#REF!</f>
        <v>#REF!</v>
      </c>
      <c r="K4315" s="53" t="e">
        <f>IF(OR(#REF!="管理者",#REF!="サービス管理責任者"),0,#REF!)</f>
        <v>#REF!</v>
      </c>
    </row>
    <row r="4316" spans="8:11">
      <c r="H4316" s="61"/>
      <c r="I4316" s="60" t="e">
        <f t="shared" si="165"/>
        <v>#REF!</v>
      </c>
      <c r="J4316" s="60" t="e">
        <f>#REF!</f>
        <v>#REF!</v>
      </c>
      <c r="K4316" s="53" t="e">
        <f>IF(OR(#REF!="管理者",#REF!="サービス管理責任者"),0,#REF!)</f>
        <v>#REF!</v>
      </c>
    </row>
    <row r="4317" spans="8:11">
      <c r="H4317" s="61"/>
      <c r="I4317" s="60" t="e">
        <f t="shared" si="165"/>
        <v>#REF!</v>
      </c>
      <c r="J4317" s="60" t="e">
        <f>#REF!</f>
        <v>#REF!</v>
      </c>
      <c r="K4317" s="53" t="e">
        <f>IF(OR(#REF!="管理者",#REF!="サービス管理責任者"),0,#REF!)</f>
        <v>#REF!</v>
      </c>
    </row>
    <row r="4318" spans="8:11">
      <c r="H4318" s="61"/>
      <c r="I4318" s="60" t="e">
        <f t="shared" si="165"/>
        <v>#REF!</v>
      </c>
      <c r="J4318" s="60" t="e">
        <f>#REF!</f>
        <v>#REF!</v>
      </c>
      <c r="K4318" s="53" t="e">
        <f>IF(OR(#REF!="管理者",#REF!="サービス管理責任者"),0,#REF!)</f>
        <v>#REF!</v>
      </c>
    </row>
    <row r="4319" spans="8:11">
      <c r="H4319" s="61"/>
      <c r="I4319" s="60" t="e">
        <f t="shared" si="165"/>
        <v>#REF!</v>
      </c>
      <c r="J4319" s="60" t="e">
        <f>#REF!</f>
        <v>#REF!</v>
      </c>
      <c r="K4319" s="53" t="e">
        <f>IF(OR(#REF!="管理者",#REF!="サービス管理責任者"),0,#REF!)</f>
        <v>#REF!</v>
      </c>
    </row>
    <row r="4320" spans="8:11">
      <c r="H4320" s="61"/>
      <c r="I4320" s="60" t="e">
        <f t="shared" si="165"/>
        <v>#REF!</v>
      </c>
      <c r="J4320" s="60" t="e">
        <f>#REF!</f>
        <v>#REF!</v>
      </c>
      <c r="K4320" s="53" t="e">
        <f>IF(OR(#REF!="管理者",#REF!="サービス管理責任者"),0,#REF!)</f>
        <v>#REF!</v>
      </c>
    </row>
    <row r="4321" spans="8:11">
      <c r="H4321" s="61"/>
      <c r="I4321" s="60" t="e">
        <f t="shared" si="165"/>
        <v>#REF!</v>
      </c>
      <c r="J4321" s="60" t="e">
        <f>#REF!</f>
        <v>#REF!</v>
      </c>
      <c r="K4321" s="53" t="e">
        <f>IF(OR(#REF!="管理者",#REF!="サービス管理責任者"),0,#REF!)</f>
        <v>#REF!</v>
      </c>
    </row>
    <row r="4322" spans="8:11">
      <c r="H4322" s="61"/>
      <c r="I4322" s="60" t="e">
        <f t="shared" si="165"/>
        <v>#REF!</v>
      </c>
      <c r="J4322" s="60" t="e">
        <f>#REF!</f>
        <v>#REF!</v>
      </c>
      <c r="K4322" s="53" t="e">
        <f>IF(OR(#REF!="管理者",#REF!="サービス管理責任者"),0,#REF!)</f>
        <v>#REF!</v>
      </c>
    </row>
    <row r="4323" spans="8:11">
      <c r="H4323" s="61"/>
      <c r="I4323" s="60" t="e">
        <f t="shared" si="165"/>
        <v>#REF!</v>
      </c>
      <c r="J4323" s="60" t="e">
        <f>#REF!</f>
        <v>#REF!</v>
      </c>
      <c r="K4323" s="53" t="e">
        <f>IF(OR(#REF!="管理者",#REF!="サービス管理責任者"),0,#REF!)</f>
        <v>#REF!</v>
      </c>
    </row>
    <row r="4324" spans="8:11">
      <c r="H4324" s="61"/>
      <c r="I4324" s="60" t="e">
        <f t="shared" si="165"/>
        <v>#REF!</v>
      </c>
      <c r="J4324" s="60" t="e">
        <f>#REF!</f>
        <v>#REF!</v>
      </c>
      <c r="K4324" s="53" t="e">
        <f>IF(OR(#REF!="管理者",#REF!="サービス管理責任者"),0,#REF!)</f>
        <v>#REF!</v>
      </c>
    </row>
    <row r="4325" spans="8:11">
      <c r="H4325" s="61"/>
      <c r="I4325" s="60" t="e">
        <f t="shared" si="165"/>
        <v>#REF!</v>
      </c>
      <c r="J4325" s="60" t="e">
        <f>#REF!</f>
        <v>#REF!</v>
      </c>
      <c r="K4325" s="53" t="e">
        <f>IF(OR(#REF!="管理者",#REF!="サービス管理責任者"),0,#REF!)</f>
        <v>#REF!</v>
      </c>
    </row>
    <row r="4326" spans="8:11">
      <c r="H4326" s="61"/>
      <c r="I4326" s="60" t="e">
        <f t="shared" si="165"/>
        <v>#REF!</v>
      </c>
      <c r="J4326" s="60" t="e">
        <f>#REF!</f>
        <v>#REF!</v>
      </c>
      <c r="K4326" s="53" t="e">
        <f>IF(OR(#REF!="管理者",#REF!="サービス管理責任者"),0,#REF!)</f>
        <v>#REF!</v>
      </c>
    </row>
    <row r="4327" spans="8:11">
      <c r="H4327" s="61"/>
      <c r="I4327" s="60" t="e">
        <f t="shared" si="165"/>
        <v>#REF!</v>
      </c>
      <c r="J4327" s="60" t="e">
        <f>#REF!</f>
        <v>#REF!</v>
      </c>
      <c r="K4327" s="53" t="e">
        <f>IF(OR(#REF!="管理者",#REF!="サービス管理責任者"),0,#REF!)</f>
        <v>#REF!</v>
      </c>
    </row>
    <row r="4328" spans="8:11">
      <c r="H4328" s="61"/>
      <c r="I4328" s="60" t="e">
        <f t="shared" si="165"/>
        <v>#REF!</v>
      </c>
      <c r="J4328" s="60" t="e">
        <f>#REF!</f>
        <v>#REF!</v>
      </c>
      <c r="K4328" s="53" t="e">
        <f>IF(OR(#REF!="管理者",#REF!="サービス管理責任者"),0,#REF!)</f>
        <v>#REF!</v>
      </c>
    </row>
    <row r="4329" spans="8:11">
      <c r="H4329" s="61"/>
      <c r="I4329" s="60" t="e">
        <f t="shared" si="165"/>
        <v>#REF!</v>
      </c>
      <c r="J4329" s="60" t="e">
        <f>#REF!</f>
        <v>#REF!</v>
      </c>
      <c r="K4329" s="53" t="e">
        <f>IF(OR(#REF!="管理者",#REF!="サービス管理責任者"),0,#REF!)</f>
        <v>#REF!</v>
      </c>
    </row>
    <row r="4330" spans="8:11">
      <c r="H4330" s="61"/>
      <c r="I4330" s="60" t="e">
        <f t="shared" si="165"/>
        <v>#REF!</v>
      </c>
      <c r="J4330" s="60" t="e">
        <f>#REF!</f>
        <v>#REF!</v>
      </c>
      <c r="K4330" s="53" t="e">
        <f>IF(OR(#REF!="管理者",#REF!="サービス管理責任者"),0,#REF!)</f>
        <v>#REF!</v>
      </c>
    </row>
    <row r="4331" spans="8:11">
      <c r="H4331" s="61"/>
      <c r="I4331" s="60" t="e">
        <f t="shared" si="165"/>
        <v>#REF!</v>
      </c>
      <c r="J4331" s="60" t="e">
        <f>#REF!</f>
        <v>#REF!</v>
      </c>
      <c r="K4331" s="53" t="e">
        <f>IF(OR(#REF!="管理者",#REF!="サービス管理責任者"),0,#REF!)</f>
        <v>#REF!</v>
      </c>
    </row>
    <row r="4332" spans="8:11">
      <c r="H4332" s="61"/>
      <c r="I4332" s="60" t="e">
        <f t="shared" si="165"/>
        <v>#REF!</v>
      </c>
      <c r="J4332" s="60" t="e">
        <f>#REF!</f>
        <v>#REF!</v>
      </c>
      <c r="K4332" s="53" t="e">
        <f>IF(OR(#REF!="管理者",#REF!="サービス管理責任者"),0,#REF!)</f>
        <v>#REF!</v>
      </c>
    </row>
    <row r="4333" spans="8:11">
      <c r="H4333" s="61"/>
      <c r="I4333" s="60" t="e">
        <f t="shared" si="165"/>
        <v>#REF!</v>
      </c>
      <c r="J4333" s="60" t="e">
        <f>#REF!</f>
        <v>#REF!</v>
      </c>
      <c r="K4333" s="53" t="e">
        <f>IF(OR(#REF!="管理者",#REF!="サービス管理責任者"),0,#REF!)</f>
        <v>#REF!</v>
      </c>
    </row>
    <row r="4334" spans="8:11">
      <c r="H4334" s="61"/>
      <c r="I4334" s="60" t="e">
        <f t="shared" si="165"/>
        <v>#REF!</v>
      </c>
      <c r="J4334" s="60" t="e">
        <f>#REF!</f>
        <v>#REF!</v>
      </c>
      <c r="K4334" s="53" t="e">
        <f>IF(OR(#REF!="管理者",#REF!="サービス管理責任者"),0,#REF!)</f>
        <v>#REF!</v>
      </c>
    </row>
    <row r="4335" spans="8:11">
      <c r="H4335" s="61"/>
      <c r="I4335" s="60" t="e">
        <f t="shared" si="165"/>
        <v>#REF!</v>
      </c>
      <c r="J4335" s="60" t="e">
        <f>#REF!</f>
        <v>#REF!</v>
      </c>
      <c r="K4335" s="53" t="e">
        <f>IF(OR(#REF!="管理者",#REF!="サービス管理責任者"),0,#REF!)</f>
        <v>#REF!</v>
      </c>
    </row>
    <row r="4336" spans="8:11">
      <c r="H4336" s="61"/>
      <c r="I4336" s="60" t="e">
        <f t="shared" si="165"/>
        <v>#REF!</v>
      </c>
      <c r="J4336" s="60" t="e">
        <f>#REF!</f>
        <v>#REF!</v>
      </c>
      <c r="K4336" s="53" t="e">
        <f>IF(OR(#REF!="管理者",#REF!="サービス管理責任者"),0,#REF!)</f>
        <v>#REF!</v>
      </c>
    </row>
    <row r="4337" spans="8:11">
      <c r="H4337" s="61"/>
      <c r="I4337" s="60" t="e">
        <f t="shared" si="165"/>
        <v>#REF!</v>
      </c>
      <c r="J4337" s="60" t="e">
        <f>#REF!</f>
        <v>#REF!</v>
      </c>
      <c r="K4337" s="53" t="e">
        <f>IF(OR(#REF!="管理者",#REF!="サービス管理責任者"),0,#REF!)</f>
        <v>#REF!</v>
      </c>
    </row>
    <row r="4338" spans="8:11">
      <c r="H4338" s="61"/>
      <c r="I4338" s="60" t="e">
        <f t="shared" si="165"/>
        <v>#REF!</v>
      </c>
      <c r="J4338" s="60" t="e">
        <f>#REF!</f>
        <v>#REF!</v>
      </c>
      <c r="K4338" s="53" t="e">
        <f>IF(OR(#REF!="管理者",#REF!="サービス管理責任者"),0,#REF!)</f>
        <v>#REF!</v>
      </c>
    </row>
    <row r="4339" spans="8:11">
      <c r="H4339" s="61"/>
      <c r="I4339" s="60" t="e">
        <f t="shared" si="165"/>
        <v>#REF!</v>
      </c>
      <c r="J4339" s="60" t="e">
        <f>#REF!</f>
        <v>#REF!</v>
      </c>
      <c r="K4339" s="53" t="e">
        <f>IF(OR(#REF!="管理者",#REF!="サービス管理責任者"),0,#REF!)</f>
        <v>#REF!</v>
      </c>
    </row>
    <row r="4340" spans="8:11">
      <c r="H4340" s="61"/>
      <c r="I4340" s="60" t="e">
        <f t="shared" si="165"/>
        <v>#REF!</v>
      </c>
      <c r="J4340" s="60" t="e">
        <f>#REF!</f>
        <v>#REF!</v>
      </c>
      <c r="K4340" s="53" t="e">
        <f>IF(OR(#REF!="管理者",#REF!="サービス管理責任者"),0,#REF!)</f>
        <v>#REF!</v>
      </c>
    </row>
    <row r="4341" spans="8:11">
      <c r="H4341" s="61"/>
      <c r="I4341" s="60" t="e">
        <f t="shared" si="165"/>
        <v>#REF!</v>
      </c>
      <c r="J4341" s="60" t="e">
        <f>#REF!</f>
        <v>#REF!</v>
      </c>
      <c r="K4341" s="53" t="e">
        <f>IF(OR(#REF!="管理者",#REF!="サービス管理責任者"),0,#REF!)</f>
        <v>#REF!</v>
      </c>
    </row>
    <row r="4342" spans="8:11">
      <c r="H4342" s="61"/>
      <c r="I4342" s="60" t="e">
        <f t="shared" si="165"/>
        <v>#REF!</v>
      </c>
      <c r="J4342" s="60" t="e">
        <f>#REF!</f>
        <v>#REF!</v>
      </c>
      <c r="K4342" s="53" t="e">
        <f>IF(OR(#REF!="管理者",#REF!="サービス管理責任者"),0,#REF!)</f>
        <v>#REF!</v>
      </c>
    </row>
    <row r="4343" spans="8:11">
      <c r="H4343" s="61"/>
      <c r="I4343" s="60" t="e">
        <f t="shared" si="165"/>
        <v>#REF!</v>
      </c>
      <c r="J4343" s="60" t="e">
        <f>#REF!</f>
        <v>#REF!</v>
      </c>
      <c r="K4343" s="53" t="e">
        <f>IF(OR(#REF!="管理者",#REF!="サービス管理責任者"),0,#REF!)</f>
        <v>#REF!</v>
      </c>
    </row>
    <row r="4344" spans="8:11">
      <c r="H4344" s="61"/>
      <c r="I4344" s="60" t="e">
        <f t="shared" si="165"/>
        <v>#REF!</v>
      </c>
      <c r="J4344" s="60" t="e">
        <f>#REF!</f>
        <v>#REF!</v>
      </c>
      <c r="K4344" s="53" t="e">
        <f>IF(OR(#REF!="管理者",#REF!="サービス管理責任者"),0,#REF!)</f>
        <v>#REF!</v>
      </c>
    </row>
    <row r="4345" spans="8:11">
      <c r="H4345" s="61"/>
      <c r="I4345" s="60" t="e">
        <f t="shared" si="165"/>
        <v>#REF!</v>
      </c>
      <c r="J4345" s="60" t="e">
        <f>#REF!</f>
        <v>#REF!</v>
      </c>
      <c r="K4345" s="53" t="e">
        <f>IF(OR(#REF!="管理者",#REF!="サービス管理責任者"),0,#REF!)</f>
        <v>#REF!</v>
      </c>
    </row>
    <row r="4346" spans="8:11">
      <c r="H4346" s="61"/>
      <c r="I4346" s="60" t="e">
        <f t="shared" si="165"/>
        <v>#REF!</v>
      </c>
      <c r="J4346" s="60" t="e">
        <f>#REF!</f>
        <v>#REF!</v>
      </c>
      <c r="K4346" s="53" t="e">
        <f>IF(OR(#REF!="管理者",#REF!="サービス管理責任者"),0,#REF!)</f>
        <v>#REF!</v>
      </c>
    </row>
    <row r="4347" spans="8:11">
      <c r="H4347" s="61"/>
      <c r="I4347" s="60" t="e">
        <f t="shared" si="165"/>
        <v>#REF!</v>
      </c>
      <c r="J4347" s="60" t="e">
        <f>#REF!</f>
        <v>#REF!</v>
      </c>
      <c r="K4347" s="53" t="e">
        <f>IF(OR(#REF!="管理者",#REF!="サービス管理責任者"),0,#REF!)</f>
        <v>#REF!</v>
      </c>
    </row>
    <row r="4348" spans="8:11">
      <c r="H4348" s="61"/>
      <c r="I4348" s="60" t="e">
        <f t="shared" si="165"/>
        <v>#REF!</v>
      </c>
      <c r="J4348" s="60" t="e">
        <f>#REF!</f>
        <v>#REF!</v>
      </c>
      <c r="K4348" s="53" t="e">
        <f>IF(OR(#REF!="管理者",#REF!="サービス管理責任者"),0,#REF!)</f>
        <v>#REF!</v>
      </c>
    </row>
    <row r="4349" spans="8:11">
      <c r="H4349" s="61"/>
      <c r="I4349" s="60" t="e">
        <f t="shared" si="165"/>
        <v>#REF!</v>
      </c>
      <c r="J4349" s="60" t="e">
        <f>#REF!</f>
        <v>#REF!</v>
      </c>
      <c r="K4349" s="53" t="e">
        <f>IF(OR(#REF!="管理者",#REF!="サービス管理責任者"),0,#REF!)</f>
        <v>#REF!</v>
      </c>
    </row>
    <row r="4350" spans="8:11">
      <c r="H4350" s="61"/>
      <c r="I4350" s="60" t="e">
        <f t="shared" si="165"/>
        <v>#REF!</v>
      </c>
      <c r="J4350" s="60" t="e">
        <f>#REF!</f>
        <v>#REF!</v>
      </c>
      <c r="K4350" s="53" t="e">
        <f>IF(OR(#REF!="管理者",#REF!="サービス管理責任者"),0,#REF!)</f>
        <v>#REF!</v>
      </c>
    </row>
    <row r="4351" spans="8:11">
      <c r="H4351" s="61"/>
      <c r="I4351" s="60" t="e">
        <f t="shared" si="165"/>
        <v>#REF!</v>
      </c>
      <c r="J4351" s="60" t="e">
        <f>#REF!</f>
        <v>#REF!</v>
      </c>
      <c r="K4351" s="53" t="e">
        <f>IF(OR(#REF!="管理者",#REF!="サービス管理責任者"),0,#REF!)</f>
        <v>#REF!</v>
      </c>
    </row>
    <row r="4352" spans="8:11">
      <c r="H4352" s="61"/>
      <c r="I4352" s="60" t="e">
        <f t="shared" si="165"/>
        <v>#REF!</v>
      </c>
      <c r="J4352" s="60" t="e">
        <f>#REF!</f>
        <v>#REF!</v>
      </c>
      <c r="K4352" s="53" t="e">
        <f>IF(OR(#REF!="管理者",#REF!="サービス管理責任者"),0,#REF!)</f>
        <v>#REF!</v>
      </c>
    </row>
    <row r="4353" spans="8:11">
      <c r="H4353" s="61"/>
      <c r="I4353" s="60" t="e">
        <f t="shared" si="165"/>
        <v>#REF!</v>
      </c>
      <c r="J4353" s="60" t="e">
        <f>#REF!</f>
        <v>#REF!</v>
      </c>
      <c r="K4353" s="53" t="e">
        <f>IF(OR(#REF!="管理者",#REF!="サービス管理責任者"),0,#REF!)</f>
        <v>#REF!</v>
      </c>
    </row>
    <row r="4354" spans="8:11">
      <c r="H4354" s="61"/>
      <c r="I4354" s="60" t="e">
        <f t="shared" si="165"/>
        <v>#REF!</v>
      </c>
      <c r="J4354" s="60" t="e">
        <f>#REF!</f>
        <v>#REF!</v>
      </c>
      <c r="K4354" s="53" t="e">
        <f>IF(OR(#REF!="管理者",#REF!="サービス管理責任者"),0,#REF!)</f>
        <v>#REF!</v>
      </c>
    </row>
    <row r="4355" spans="8:11">
      <c r="H4355" s="61"/>
      <c r="I4355" s="60" t="e">
        <f t="shared" si="165"/>
        <v>#REF!</v>
      </c>
      <c r="J4355" s="60" t="e">
        <f>#REF!</f>
        <v>#REF!</v>
      </c>
      <c r="K4355" s="53" t="e">
        <f>IF(OR(#REF!="管理者",#REF!="サービス管理責任者"),0,#REF!)</f>
        <v>#REF!</v>
      </c>
    </row>
    <row r="4356" spans="8:11">
      <c r="H4356" s="61"/>
      <c r="I4356" s="60" t="e">
        <f t="shared" si="165"/>
        <v>#REF!</v>
      </c>
      <c r="J4356" s="60" t="e">
        <f>#REF!</f>
        <v>#REF!</v>
      </c>
      <c r="K4356" s="53" t="e">
        <f>IF(OR(#REF!="管理者",#REF!="サービス管理責任者"),0,#REF!)</f>
        <v>#REF!</v>
      </c>
    </row>
    <row r="4357" spans="8:11">
      <c r="H4357" s="61"/>
      <c r="I4357" s="60" t="e">
        <f t="shared" ref="I4357:I4420" si="166">IF(J4357=0,I4356,I4356+1)</f>
        <v>#REF!</v>
      </c>
      <c r="J4357" s="60" t="e">
        <f>#REF!</f>
        <v>#REF!</v>
      </c>
      <c r="K4357" s="53" t="e">
        <f>IF(OR(#REF!="管理者",#REF!="サービス管理責任者"),0,#REF!)</f>
        <v>#REF!</v>
      </c>
    </row>
    <row r="4358" spans="8:11">
      <c r="H4358" s="61"/>
      <c r="I4358" s="60" t="e">
        <f t="shared" si="166"/>
        <v>#REF!</v>
      </c>
      <c r="J4358" s="60" t="e">
        <f>#REF!</f>
        <v>#REF!</v>
      </c>
      <c r="K4358" s="53" t="e">
        <f>IF(OR(#REF!="管理者",#REF!="サービス管理責任者"),0,#REF!)</f>
        <v>#REF!</v>
      </c>
    </row>
    <row r="4359" spans="8:11">
      <c r="H4359" s="61"/>
      <c r="I4359" s="60" t="e">
        <f t="shared" si="166"/>
        <v>#REF!</v>
      </c>
      <c r="J4359" s="60" t="e">
        <f>#REF!</f>
        <v>#REF!</v>
      </c>
      <c r="K4359" s="53" t="e">
        <f>IF(OR(#REF!="管理者",#REF!="サービス管理責任者"),0,#REF!)</f>
        <v>#REF!</v>
      </c>
    </row>
    <row r="4360" spans="8:11">
      <c r="H4360" s="61"/>
      <c r="I4360" s="60" t="e">
        <f t="shared" si="166"/>
        <v>#REF!</v>
      </c>
      <c r="J4360" s="60" t="e">
        <f>#REF!</f>
        <v>#REF!</v>
      </c>
      <c r="K4360" s="53" t="e">
        <f>IF(OR(#REF!="管理者",#REF!="サービス管理責任者"),0,#REF!)</f>
        <v>#REF!</v>
      </c>
    </row>
    <row r="4361" spans="8:11">
      <c r="H4361" s="61"/>
      <c r="I4361" s="60" t="e">
        <f t="shared" si="166"/>
        <v>#REF!</v>
      </c>
      <c r="J4361" s="60" t="e">
        <f>#REF!</f>
        <v>#REF!</v>
      </c>
      <c r="K4361" s="53" t="e">
        <f>IF(OR(#REF!="管理者",#REF!="サービス管理責任者"),0,#REF!)</f>
        <v>#REF!</v>
      </c>
    </row>
    <row r="4362" spans="8:11">
      <c r="H4362" s="61"/>
      <c r="I4362" s="60" t="e">
        <f t="shared" si="166"/>
        <v>#REF!</v>
      </c>
      <c r="J4362" s="60" t="e">
        <f>#REF!</f>
        <v>#REF!</v>
      </c>
      <c r="K4362" s="53" t="e">
        <f>IF(OR(#REF!="管理者",#REF!="サービス管理責任者"),0,#REF!)</f>
        <v>#REF!</v>
      </c>
    </row>
    <row r="4363" spans="8:11">
      <c r="H4363" s="61"/>
      <c r="I4363" s="60" t="e">
        <f t="shared" si="166"/>
        <v>#REF!</v>
      </c>
      <c r="J4363" s="60" t="e">
        <f>#REF!</f>
        <v>#REF!</v>
      </c>
      <c r="K4363" s="53" t="e">
        <f>IF(OR(#REF!="管理者",#REF!="サービス管理責任者"),0,#REF!)</f>
        <v>#REF!</v>
      </c>
    </row>
    <row r="4364" spans="8:11">
      <c r="H4364" s="61"/>
      <c r="I4364" s="60" t="e">
        <f t="shared" si="166"/>
        <v>#REF!</v>
      </c>
      <c r="J4364" s="60" t="e">
        <f>#REF!</f>
        <v>#REF!</v>
      </c>
      <c r="K4364" s="53" t="e">
        <f>IF(OR(#REF!="管理者",#REF!="サービス管理責任者"),0,#REF!)</f>
        <v>#REF!</v>
      </c>
    </row>
    <row r="4365" spans="8:11">
      <c r="H4365" s="61"/>
      <c r="I4365" s="60" t="e">
        <f t="shared" si="166"/>
        <v>#REF!</v>
      </c>
      <c r="J4365" s="60" t="e">
        <f>#REF!</f>
        <v>#REF!</v>
      </c>
      <c r="K4365" s="53" t="e">
        <f>IF(OR(#REF!="管理者",#REF!="サービス管理責任者"),0,#REF!)</f>
        <v>#REF!</v>
      </c>
    </row>
    <row r="4366" spans="8:11">
      <c r="H4366" s="61"/>
      <c r="I4366" s="60" t="e">
        <f t="shared" si="166"/>
        <v>#REF!</v>
      </c>
      <c r="J4366" s="60" t="e">
        <f>#REF!</f>
        <v>#REF!</v>
      </c>
      <c r="K4366" s="53" t="e">
        <f>IF(OR(#REF!="管理者",#REF!="サービス管理責任者"),0,#REF!)</f>
        <v>#REF!</v>
      </c>
    </row>
    <row r="4367" spans="8:11">
      <c r="H4367" s="61"/>
      <c r="I4367" s="60" t="e">
        <f t="shared" si="166"/>
        <v>#REF!</v>
      </c>
      <c r="J4367" s="60" t="e">
        <f>#REF!</f>
        <v>#REF!</v>
      </c>
      <c r="K4367" s="53" t="e">
        <f>IF(OR(#REF!="管理者",#REF!="サービス管理責任者"),0,#REF!)</f>
        <v>#REF!</v>
      </c>
    </row>
    <row r="4368" spans="8:11">
      <c r="H4368" s="61"/>
      <c r="I4368" s="60" t="e">
        <f t="shared" si="166"/>
        <v>#REF!</v>
      </c>
      <c r="J4368" s="60" t="e">
        <f>#REF!</f>
        <v>#REF!</v>
      </c>
      <c r="K4368" s="53" t="e">
        <f>IF(OR(#REF!="管理者",#REF!="サービス管理責任者"),0,#REF!)</f>
        <v>#REF!</v>
      </c>
    </row>
    <row r="4369" spans="8:11">
      <c r="H4369" s="61"/>
      <c r="I4369" s="60" t="e">
        <f t="shared" si="166"/>
        <v>#REF!</v>
      </c>
      <c r="J4369" s="60" t="e">
        <f>#REF!</f>
        <v>#REF!</v>
      </c>
      <c r="K4369" s="53" t="e">
        <f>IF(OR(#REF!="管理者",#REF!="サービス管理責任者"),0,#REF!)</f>
        <v>#REF!</v>
      </c>
    </row>
    <row r="4370" spans="8:11">
      <c r="H4370" s="61"/>
      <c r="I4370" s="60" t="e">
        <f t="shared" si="166"/>
        <v>#REF!</v>
      </c>
      <c r="J4370" s="60" t="e">
        <f>#REF!</f>
        <v>#REF!</v>
      </c>
      <c r="K4370" s="53" t="e">
        <f>IF(OR(#REF!="管理者",#REF!="サービス管理責任者"),0,#REF!)</f>
        <v>#REF!</v>
      </c>
    </row>
    <row r="4371" spans="8:11">
      <c r="H4371" s="61"/>
      <c r="I4371" s="60" t="e">
        <f t="shared" si="166"/>
        <v>#REF!</v>
      </c>
      <c r="J4371" s="60" t="e">
        <f>#REF!</f>
        <v>#REF!</v>
      </c>
      <c r="K4371" s="53" t="e">
        <f>IF(OR(#REF!="管理者",#REF!="サービス管理責任者"),0,#REF!)</f>
        <v>#REF!</v>
      </c>
    </row>
    <row r="4372" spans="8:11">
      <c r="H4372" s="61"/>
      <c r="I4372" s="60" t="e">
        <f t="shared" si="166"/>
        <v>#REF!</v>
      </c>
      <c r="J4372" s="60" t="e">
        <f>#REF!</f>
        <v>#REF!</v>
      </c>
      <c r="K4372" s="53" t="e">
        <f>IF(OR(#REF!="管理者",#REF!="サービス管理責任者"),0,#REF!)</f>
        <v>#REF!</v>
      </c>
    </row>
    <row r="4373" spans="8:11">
      <c r="H4373" s="61"/>
      <c r="I4373" s="60" t="e">
        <f t="shared" si="166"/>
        <v>#REF!</v>
      </c>
      <c r="J4373" s="60" t="e">
        <f>#REF!</f>
        <v>#REF!</v>
      </c>
      <c r="K4373" s="53" t="e">
        <f>IF(OR(#REF!="管理者",#REF!="サービス管理責任者"),0,#REF!)</f>
        <v>#REF!</v>
      </c>
    </row>
    <row r="4374" spans="8:11">
      <c r="H4374" s="61"/>
      <c r="I4374" s="60" t="e">
        <f t="shared" si="166"/>
        <v>#REF!</v>
      </c>
      <c r="J4374" s="60" t="e">
        <f>#REF!</f>
        <v>#REF!</v>
      </c>
      <c r="K4374" s="53" t="e">
        <f>IF(OR(#REF!="管理者",#REF!="サービス管理責任者"),0,#REF!)</f>
        <v>#REF!</v>
      </c>
    </row>
    <row r="4375" spans="8:11">
      <c r="H4375" s="61"/>
      <c r="I4375" s="60" t="e">
        <f t="shared" si="166"/>
        <v>#REF!</v>
      </c>
      <c r="J4375" s="60" t="e">
        <f>#REF!</f>
        <v>#REF!</v>
      </c>
      <c r="K4375" s="53" t="e">
        <f>IF(OR(#REF!="管理者",#REF!="サービス管理責任者"),0,#REF!)</f>
        <v>#REF!</v>
      </c>
    </row>
    <row r="4376" spans="8:11">
      <c r="H4376" s="61"/>
      <c r="I4376" s="60" t="e">
        <f t="shared" si="166"/>
        <v>#REF!</v>
      </c>
      <c r="J4376" s="60" t="e">
        <f>#REF!</f>
        <v>#REF!</v>
      </c>
      <c r="K4376" s="53" t="e">
        <f>IF(OR(#REF!="管理者",#REF!="サービス管理責任者"),0,#REF!)</f>
        <v>#REF!</v>
      </c>
    </row>
    <row r="4377" spans="8:11">
      <c r="H4377" s="61"/>
      <c r="I4377" s="60" t="e">
        <f t="shared" si="166"/>
        <v>#REF!</v>
      </c>
      <c r="J4377" s="60" t="e">
        <f>#REF!</f>
        <v>#REF!</v>
      </c>
      <c r="K4377" s="53" t="e">
        <f>IF(OR(#REF!="管理者",#REF!="サービス管理責任者"),0,#REF!)</f>
        <v>#REF!</v>
      </c>
    </row>
    <row r="4378" spans="8:11">
      <c r="H4378" s="61"/>
      <c r="I4378" s="60" t="e">
        <f t="shared" si="166"/>
        <v>#REF!</v>
      </c>
      <c r="J4378" s="60" t="e">
        <f>#REF!</f>
        <v>#REF!</v>
      </c>
      <c r="K4378" s="53" t="e">
        <f>IF(OR(#REF!="管理者",#REF!="サービス管理責任者"),0,#REF!)</f>
        <v>#REF!</v>
      </c>
    </row>
    <row r="4379" spans="8:11">
      <c r="H4379" s="61"/>
      <c r="I4379" s="60" t="e">
        <f t="shared" si="166"/>
        <v>#REF!</v>
      </c>
      <c r="J4379" s="60" t="e">
        <f>#REF!</f>
        <v>#REF!</v>
      </c>
      <c r="K4379" s="53" t="e">
        <f>IF(OR(#REF!="管理者",#REF!="サービス管理責任者"),0,#REF!)</f>
        <v>#REF!</v>
      </c>
    </row>
    <row r="4380" spans="8:11">
      <c r="H4380" s="61"/>
      <c r="I4380" s="60" t="e">
        <f t="shared" si="166"/>
        <v>#REF!</v>
      </c>
      <c r="J4380" s="60" t="e">
        <f>#REF!</f>
        <v>#REF!</v>
      </c>
      <c r="K4380" s="53" t="e">
        <f>IF(OR(#REF!="管理者",#REF!="サービス管理責任者"),0,#REF!)</f>
        <v>#REF!</v>
      </c>
    </row>
    <row r="4381" spans="8:11">
      <c r="H4381" s="61"/>
      <c r="I4381" s="60" t="e">
        <f t="shared" si="166"/>
        <v>#REF!</v>
      </c>
      <c r="J4381" s="60" t="e">
        <f>#REF!</f>
        <v>#REF!</v>
      </c>
      <c r="K4381" s="53" t="e">
        <f>IF(OR(#REF!="管理者",#REF!="サービス管理責任者"),0,#REF!)</f>
        <v>#REF!</v>
      </c>
    </row>
    <row r="4382" spans="8:11">
      <c r="H4382" s="61"/>
      <c r="I4382" s="60" t="e">
        <f t="shared" si="166"/>
        <v>#REF!</v>
      </c>
      <c r="J4382" s="60" t="e">
        <f>#REF!</f>
        <v>#REF!</v>
      </c>
      <c r="K4382" s="53" t="e">
        <f>IF(OR(#REF!="管理者",#REF!="サービス管理責任者"),0,#REF!)</f>
        <v>#REF!</v>
      </c>
    </row>
    <row r="4383" spans="8:11">
      <c r="H4383" s="61"/>
      <c r="I4383" s="60" t="e">
        <f t="shared" si="166"/>
        <v>#REF!</v>
      </c>
      <c r="J4383" s="60" t="e">
        <f>#REF!</f>
        <v>#REF!</v>
      </c>
      <c r="K4383" s="53" t="e">
        <f>IF(OR(#REF!="管理者",#REF!="サービス管理責任者"),0,#REF!)</f>
        <v>#REF!</v>
      </c>
    </row>
    <row r="4384" spans="8:11">
      <c r="H4384" s="61"/>
      <c r="I4384" s="60" t="e">
        <f t="shared" si="166"/>
        <v>#REF!</v>
      </c>
      <c r="J4384" s="60" t="e">
        <f>#REF!</f>
        <v>#REF!</v>
      </c>
      <c r="K4384" s="53" t="e">
        <f>IF(OR(#REF!="管理者",#REF!="サービス管理責任者"),0,#REF!)</f>
        <v>#REF!</v>
      </c>
    </row>
    <row r="4385" spans="8:11">
      <c r="H4385" s="61"/>
      <c r="I4385" s="60" t="e">
        <f t="shared" si="166"/>
        <v>#REF!</v>
      </c>
      <c r="J4385" s="60" t="e">
        <f>#REF!</f>
        <v>#REF!</v>
      </c>
      <c r="K4385" s="53" t="e">
        <f>IF(OR(#REF!="管理者",#REF!="サービス管理責任者"),0,#REF!)</f>
        <v>#REF!</v>
      </c>
    </row>
    <row r="4386" spans="8:11">
      <c r="H4386" s="61"/>
      <c r="I4386" s="60" t="e">
        <f t="shared" si="166"/>
        <v>#REF!</v>
      </c>
      <c r="J4386" s="60" t="e">
        <f>#REF!</f>
        <v>#REF!</v>
      </c>
      <c r="K4386" s="53" t="e">
        <f>IF(OR(#REF!="管理者",#REF!="サービス管理責任者"),0,#REF!)</f>
        <v>#REF!</v>
      </c>
    </row>
    <row r="4387" spans="8:11">
      <c r="H4387" s="61"/>
      <c r="I4387" s="60" t="e">
        <f t="shared" si="166"/>
        <v>#REF!</v>
      </c>
      <c r="J4387" s="60" t="e">
        <f>#REF!</f>
        <v>#REF!</v>
      </c>
      <c r="K4387" s="53" t="e">
        <f>IF(OR(#REF!="管理者",#REF!="サービス管理責任者"),0,#REF!)</f>
        <v>#REF!</v>
      </c>
    </row>
    <row r="4388" spans="8:11">
      <c r="H4388" s="61"/>
      <c r="I4388" s="60" t="e">
        <f t="shared" si="166"/>
        <v>#REF!</v>
      </c>
      <c r="J4388" s="60" t="e">
        <f>#REF!</f>
        <v>#REF!</v>
      </c>
      <c r="K4388" s="53" t="e">
        <f>IF(OR(#REF!="管理者",#REF!="サービス管理責任者"),0,#REF!)</f>
        <v>#REF!</v>
      </c>
    </row>
    <row r="4389" spans="8:11">
      <c r="H4389" s="61"/>
      <c r="I4389" s="60" t="e">
        <f t="shared" si="166"/>
        <v>#REF!</v>
      </c>
      <c r="J4389" s="60" t="e">
        <f>#REF!</f>
        <v>#REF!</v>
      </c>
      <c r="K4389" s="53" t="e">
        <f>IF(OR(#REF!="管理者",#REF!="サービス管理責任者"),0,#REF!)</f>
        <v>#REF!</v>
      </c>
    </row>
    <row r="4390" spans="8:11">
      <c r="H4390" s="61"/>
      <c r="I4390" s="60" t="e">
        <f t="shared" si="166"/>
        <v>#REF!</v>
      </c>
      <c r="J4390" s="60" t="e">
        <f>#REF!</f>
        <v>#REF!</v>
      </c>
      <c r="K4390" s="53" t="e">
        <f>IF(OR(#REF!="管理者",#REF!="サービス管理責任者"),0,#REF!)</f>
        <v>#REF!</v>
      </c>
    </row>
    <row r="4391" spans="8:11">
      <c r="H4391" s="61"/>
      <c r="I4391" s="60" t="e">
        <f t="shared" si="166"/>
        <v>#REF!</v>
      </c>
      <c r="J4391" s="60" t="e">
        <f>#REF!</f>
        <v>#REF!</v>
      </c>
      <c r="K4391" s="53" t="e">
        <f>IF(OR(#REF!="管理者",#REF!="サービス管理責任者"),0,#REF!)</f>
        <v>#REF!</v>
      </c>
    </row>
    <row r="4392" spans="8:11">
      <c r="H4392" s="61"/>
      <c r="I4392" s="60" t="e">
        <f t="shared" si="166"/>
        <v>#REF!</v>
      </c>
      <c r="J4392" s="60" t="e">
        <f>#REF!</f>
        <v>#REF!</v>
      </c>
      <c r="K4392" s="53" t="e">
        <f>IF(OR(#REF!="管理者",#REF!="サービス管理責任者"),0,#REF!)</f>
        <v>#REF!</v>
      </c>
    </row>
    <row r="4393" spans="8:11">
      <c r="H4393" s="61"/>
      <c r="I4393" s="60" t="e">
        <f t="shared" si="166"/>
        <v>#REF!</v>
      </c>
      <c r="J4393" s="60" t="e">
        <f>#REF!</f>
        <v>#REF!</v>
      </c>
      <c r="K4393" s="53" t="e">
        <f>IF(OR(#REF!="管理者",#REF!="サービス管理責任者"),0,#REF!)</f>
        <v>#REF!</v>
      </c>
    </row>
    <row r="4394" spans="8:11">
      <c r="H4394" s="61"/>
      <c r="I4394" s="60" t="e">
        <f t="shared" si="166"/>
        <v>#REF!</v>
      </c>
      <c r="J4394" s="60" t="e">
        <f>#REF!</f>
        <v>#REF!</v>
      </c>
      <c r="K4394" s="53" t="e">
        <f>IF(OR(#REF!="管理者",#REF!="サービス管理責任者"),0,#REF!)</f>
        <v>#REF!</v>
      </c>
    </row>
    <row r="4395" spans="8:11">
      <c r="H4395" s="61"/>
      <c r="I4395" s="60" t="e">
        <f t="shared" si="166"/>
        <v>#REF!</v>
      </c>
      <c r="J4395" s="60" t="e">
        <f>#REF!</f>
        <v>#REF!</v>
      </c>
      <c r="K4395" s="53" t="e">
        <f>IF(OR(#REF!="管理者",#REF!="サービス管理責任者"),0,#REF!)</f>
        <v>#REF!</v>
      </c>
    </row>
    <row r="4396" spans="8:11">
      <c r="H4396" s="61"/>
      <c r="I4396" s="60" t="e">
        <f t="shared" si="166"/>
        <v>#REF!</v>
      </c>
      <c r="J4396" s="60" t="e">
        <f>#REF!</f>
        <v>#REF!</v>
      </c>
      <c r="K4396" s="53" t="e">
        <f>IF(OR(#REF!="管理者",#REF!="サービス管理責任者"),0,#REF!)</f>
        <v>#REF!</v>
      </c>
    </row>
    <row r="4397" spans="8:11">
      <c r="H4397" s="61"/>
      <c r="I4397" s="60" t="e">
        <f t="shared" si="166"/>
        <v>#REF!</v>
      </c>
      <c r="J4397" s="60" t="e">
        <f>#REF!</f>
        <v>#REF!</v>
      </c>
      <c r="K4397" s="53" t="e">
        <f>IF(OR(#REF!="管理者",#REF!="サービス管理責任者"),0,#REF!)</f>
        <v>#REF!</v>
      </c>
    </row>
    <row r="4398" spans="8:11">
      <c r="H4398" s="61"/>
      <c r="I4398" s="60" t="e">
        <f t="shared" si="166"/>
        <v>#REF!</v>
      </c>
      <c r="J4398" s="60" t="e">
        <f>#REF!</f>
        <v>#REF!</v>
      </c>
      <c r="K4398" s="53" t="e">
        <f>IF(OR(#REF!="管理者",#REF!="サービス管理責任者"),0,#REF!)</f>
        <v>#REF!</v>
      </c>
    </row>
    <row r="4399" spans="8:11">
      <c r="H4399" s="61"/>
      <c r="I4399" s="60" t="e">
        <f t="shared" si="166"/>
        <v>#REF!</v>
      </c>
      <c r="J4399" s="60" t="e">
        <f>#REF!</f>
        <v>#REF!</v>
      </c>
      <c r="K4399" s="53" t="e">
        <f>IF(OR(#REF!="管理者",#REF!="サービス管理責任者"),0,#REF!)</f>
        <v>#REF!</v>
      </c>
    </row>
    <row r="4400" spans="8:11">
      <c r="H4400" s="61"/>
      <c r="I4400" s="60" t="e">
        <f t="shared" si="166"/>
        <v>#REF!</v>
      </c>
      <c r="J4400" s="60" t="e">
        <f>#REF!</f>
        <v>#REF!</v>
      </c>
      <c r="K4400" s="53" t="e">
        <f>IF(OR(#REF!="管理者",#REF!="サービス管理責任者"),0,#REF!)</f>
        <v>#REF!</v>
      </c>
    </row>
    <row r="4401" spans="8:11">
      <c r="H4401" s="61"/>
      <c r="I4401" s="60" t="e">
        <f t="shared" si="166"/>
        <v>#REF!</v>
      </c>
      <c r="J4401" s="60" t="e">
        <f>#REF!</f>
        <v>#REF!</v>
      </c>
      <c r="K4401" s="53" t="e">
        <f>IF(OR(#REF!="管理者",#REF!="サービス管理責任者"),0,#REF!)</f>
        <v>#REF!</v>
      </c>
    </row>
    <row r="4402" spans="8:11">
      <c r="H4402" s="61"/>
      <c r="I4402" s="60" t="e">
        <f t="shared" si="166"/>
        <v>#REF!</v>
      </c>
      <c r="J4402" s="60" t="e">
        <f>#REF!</f>
        <v>#REF!</v>
      </c>
      <c r="K4402" s="53" t="e">
        <f>IF(OR(#REF!="管理者",#REF!="サービス管理責任者"),0,#REF!)</f>
        <v>#REF!</v>
      </c>
    </row>
    <row r="4403" spans="8:11">
      <c r="H4403" s="61"/>
      <c r="I4403" s="60" t="e">
        <f t="shared" si="166"/>
        <v>#REF!</v>
      </c>
      <c r="J4403" s="60" t="e">
        <f>#REF!</f>
        <v>#REF!</v>
      </c>
      <c r="K4403" s="53" t="e">
        <f>IF(OR(#REF!="管理者",#REF!="サービス管理責任者"),0,#REF!)</f>
        <v>#REF!</v>
      </c>
    </row>
    <row r="4404" spans="8:11">
      <c r="H4404" s="61"/>
      <c r="I4404" s="60" t="e">
        <f t="shared" si="166"/>
        <v>#REF!</v>
      </c>
      <c r="J4404" s="60" t="e">
        <f>#REF!</f>
        <v>#REF!</v>
      </c>
      <c r="K4404" s="53" t="e">
        <f>IF(OR(#REF!="管理者",#REF!="サービス管理責任者"),0,#REF!)</f>
        <v>#REF!</v>
      </c>
    </row>
    <row r="4405" spans="8:11">
      <c r="H4405" s="61"/>
      <c r="I4405" s="60" t="e">
        <f t="shared" si="166"/>
        <v>#REF!</v>
      </c>
      <c r="J4405" s="60" t="e">
        <f>#REF!</f>
        <v>#REF!</v>
      </c>
      <c r="K4405" s="53" t="e">
        <f>IF(OR(#REF!="管理者",#REF!="サービス管理責任者"),0,#REF!)</f>
        <v>#REF!</v>
      </c>
    </row>
    <row r="4406" spans="8:11">
      <c r="H4406" s="61"/>
      <c r="I4406" s="60" t="e">
        <f t="shared" si="166"/>
        <v>#REF!</v>
      </c>
      <c r="J4406" s="60" t="e">
        <f>#REF!</f>
        <v>#REF!</v>
      </c>
      <c r="K4406" s="53" t="e">
        <f>IF(OR(#REF!="管理者",#REF!="サービス管理責任者"),0,#REF!)</f>
        <v>#REF!</v>
      </c>
    </row>
    <row r="4407" spans="8:11">
      <c r="H4407" s="61"/>
      <c r="I4407" s="60" t="e">
        <f t="shared" si="166"/>
        <v>#REF!</v>
      </c>
      <c r="J4407" s="60" t="e">
        <f>#REF!</f>
        <v>#REF!</v>
      </c>
      <c r="K4407" s="53" t="e">
        <f>IF(OR(#REF!="管理者",#REF!="サービス管理責任者"),0,#REF!)</f>
        <v>#REF!</v>
      </c>
    </row>
    <row r="4408" spans="8:11">
      <c r="H4408" s="61"/>
      <c r="I4408" s="60" t="e">
        <f t="shared" si="166"/>
        <v>#REF!</v>
      </c>
      <c r="J4408" s="60" t="e">
        <f>#REF!</f>
        <v>#REF!</v>
      </c>
      <c r="K4408" s="53" t="e">
        <f>IF(OR(#REF!="管理者",#REF!="サービス管理責任者"),0,#REF!)</f>
        <v>#REF!</v>
      </c>
    </row>
    <row r="4409" spans="8:11">
      <c r="H4409" s="61"/>
      <c r="I4409" s="60" t="e">
        <f t="shared" si="166"/>
        <v>#REF!</v>
      </c>
      <c r="J4409" s="60" t="e">
        <f>#REF!</f>
        <v>#REF!</v>
      </c>
      <c r="K4409" s="53" t="e">
        <f>IF(OR(#REF!="管理者",#REF!="サービス管理責任者"),0,#REF!)</f>
        <v>#REF!</v>
      </c>
    </row>
    <row r="4410" spans="8:11">
      <c r="H4410" s="61"/>
      <c r="I4410" s="60" t="e">
        <f t="shared" si="166"/>
        <v>#REF!</v>
      </c>
      <c r="J4410" s="60" t="e">
        <f>#REF!</f>
        <v>#REF!</v>
      </c>
      <c r="K4410" s="53" t="e">
        <f>IF(OR(#REF!="管理者",#REF!="サービス管理責任者"),0,#REF!)</f>
        <v>#REF!</v>
      </c>
    </row>
    <row r="4411" spans="8:11">
      <c r="H4411" s="61"/>
      <c r="I4411" s="60" t="e">
        <f t="shared" si="166"/>
        <v>#REF!</v>
      </c>
      <c r="J4411" s="60" t="e">
        <f>#REF!</f>
        <v>#REF!</v>
      </c>
      <c r="K4411" s="53" t="e">
        <f>IF(OR(#REF!="管理者",#REF!="サービス管理責任者"),0,#REF!)</f>
        <v>#REF!</v>
      </c>
    </row>
    <row r="4412" spans="8:11">
      <c r="H4412" s="61"/>
      <c r="I4412" s="60" t="e">
        <f t="shared" si="166"/>
        <v>#REF!</v>
      </c>
      <c r="J4412" s="60" t="e">
        <f>#REF!</f>
        <v>#REF!</v>
      </c>
      <c r="K4412" s="53" t="e">
        <f>IF(OR(#REF!="管理者",#REF!="サービス管理責任者"),0,#REF!)</f>
        <v>#REF!</v>
      </c>
    </row>
    <row r="4413" spans="8:11">
      <c r="H4413" s="61"/>
      <c r="I4413" s="60" t="e">
        <f t="shared" si="166"/>
        <v>#REF!</v>
      </c>
      <c r="J4413" s="60" t="e">
        <f>#REF!</f>
        <v>#REF!</v>
      </c>
      <c r="K4413" s="53" t="e">
        <f>IF(OR(#REF!="管理者",#REF!="サービス管理責任者"),0,#REF!)</f>
        <v>#REF!</v>
      </c>
    </row>
    <row r="4414" spans="8:11">
      <c r="H4414" s="61"/>
      <c r="I4414" s="60" t="e">
        <f t="shared" si="166"/>
        <v>#REF!</v>
      </c>
      <c r="J4414" s="60" t="e">
        <f>#REF!</f>
        <v>#REF!</v>
      </c>
      <c r="K4414" s="53" t="e">
        <f>IF(OR(#REF!="管理者",#REF!="サービス管理責任者"),0,#REF!)</f>
        <v>#REF!</v>
      </c>
    </row>
    <row r="4415" spans="8:11">
      <c r="H4415" s="61"/>
      <c r="I4415" s="60" t="e">
        <f t="shared" si="166"/>
        <v>#REF!</v>
      </c>
      <c r="J4415" s="60" t="e">
        <f>#REF!</f>
        <v>#REF!</v>
      </c>
      <c r="K4415" s="53" t="e">
        <f>IF(OR(#REF!="管理者",#REF!="サービス管理責任者"),0,#REF!)</f>
        <v>#REF!</v>
      </c>
    </row>
    <row r="4416" spans="8:11">
      <c r="H4416" s="61"/>
      <c r="I4416" s="60" t="e">
        <f t="shared" si="166"/>
        <v>#REF!</v>
      </c>
      <c r="J4416" s="60" t="e">
        <f>#REF!</f>
        <v>#REF!</v>
      </c>
      <c r="K4416" s="53" t="e">
        <f>IF(OR(#REF!="管理者",#REF!="サービス管理責任者"),0,#REF!)</f>
        <v>#REF!</v>
      </c>
    </row>
    <row r="4417" spans="8:11">
      <c r="H4417" s="61"/>
      <c r="I4417" s="60" t="e">
        <f t="shared" si="166"/>
        <v>#REF!</v>
      </c>
      <c r="J4417" s="60" t="e">
        <f>#REF!</f>
        <v>#REF!</v>
      </c>
      <c r="K4417" s="53" t="e">
        <f>IF(OR(#REF!="管理者",#REF!="サービス管理責任者"),0,#REF!)</f>
        <v>#REF!</v>
      </c>
    </row>
    <row r="4418" spans="8:11">
      <c r="H4418" s="61"/>
      <c r="I4418" s="60" t="e">
        <f t="shared" si="166"/>
        <v>#REF!</v>
      </c>
      <c r="J4418" s="60" t="e">
        <f>#REF!</f>
        <v>#REF!</v>
      </c>
      <c r="K4418" s="53" t="e">
        <f>IF(OR(#REF!="管理者",#REF!="サービス管理責任者"),0,#REF!)</f>
        <v>#REF!</v>
      </c>
    </row>
    <row r="4419" spans="8:11">
      <c r="H4419" s="61"/>
      <c r="I4419" s="60" t="e">
        <f t="shared" si="166"/>
        <v>#REF!</v>
      </c>
      <c r="J4419" s="60" t="e">
        <f>#REF!</f>
        <v>#REF!</v>
      </c>
      <c r="K4419" s="53" t="e">
        <f>IF(OR(#REF!="管理者",#REF!="サービス管理責任者"),0,#REF!)</f>
        <v>#REF!</v>
      </c>
    </row>
    <row r="4420" spans="8:11">
      <c r="H4420" s="61"/>
      <c r="I4420" s="60" t="e">
        <f t="shared" si="166"/>
        <v>#REF!</v>
      </c>
      <c r="J4420" s="60" t="e">
        <f>#REF!</f>
        <v>#REF!</v>
      </c>
      <c r="K4420" s="53" t="e">
        <f>IF(OR(#REF!="管理者",#REF!="サービス管理責任者"),0,#REF!)</f>
        <v>#REF!</v>
      </c>
    </row>
    <row r="4421" spans="8:11">
      <c r="H4421" s="61"/>
      <c r="I4421" s="60" t="e">
        <f t="shared" ref="I4421:I4484" si="167">IF(J4421=0,I4420,I4420+1)</f>
        <v>#REF!</v>
      </c>
      <c r="J4421" s="60" t="e">
        <f>#REF!</f>
        <v>#REF!</v>
      </c>
      <c r="K4421" s="53" t="e">
        <f>IF(OR(#REF!="管理者",#REF!="サービス管理責任者"),0,#REF!)</f>
        <v>#REF!</v>
      </c>
    </row>
    <row r="4422" spans="8:11">
      <c r="H4422" s="61"/>
      <c r="I4422" s="60" t="e">
        <f t="shared" si="167"/>
        <v>#REF!</v>
      </c>
      <c r="J4422" s="60" t="e">
        <f>#REF!</f>
        <v>#REF!</v>
      </c>
      <c r="K4422" s="53" t="e">
        <f>IF(OR(#REF!="管理者",#REF!="サービス管理責任者"),0,#REF!)</f>
        <v>#REF!</v>
      </c>
    </row>
    <row r="4423" spans="8:11">
      <c r="H4423" s="61"/>
      <c r="I4423" s="60" t="e">
        <f t="shared" si="167"/>
        <v>#REF!</v>
      </c>
      <c r="J4423" s="60" t="e">
        <f>#REF!</f>
        <v>#REF!</v>
      </c>
      <c r="K4423" s="53" t="e">
        <f>IF(OR(#REF!="管理者",#REF!="サービス管理責任者"),0,#REF!)</f>
        <v>#REF!</v>
      </c>
    </row>
    <row r="4424" spans="8:11">
      <c r="H4424" s="61"/>
      <c r="I4424" s="60" t="e">
        <f t="shared" si="167"/>
        <v>#REF!</v>
      </c>
      <c r="J4424" s="60" t="e">
        <f>#REF!</f>
        <v>#REF!</v>
      </c>
      <c r="K4424" s="53" t="e">
        <f>IF(OR(#REF!="管理者",#REF!="サービス管理責任者"),0,#REF!)</f>
        <v>#REF!</v>
      </c>
    </row>
    <row r="4425" spans="8:11">
      <c r="H4425" s="61"/>
      <c r="I4425" s="60" t="e">
        <f t="shared" si="167"/>
        <v>#REF!</v>
      </c>
      <c r="J4425" s="60" t="e">
        <f>#REF!</f>
        <v>#REF!</v>
      </c>
      <c r="K4425" s="53" t="e">
        <f>IF(OR(#REF!="管理者",#REF!="サービス管理責任者"),0,#REF!)</f>
        <v>#REF!</v>
      </c>
    </row>
    <row r="4426" spans="8:11">
      <c r="H4426" s="61"/>
      <c r="I4426" s="60" t="e">
        <f t="shared" si="167"/>
        <v>#REF!</v>
      </c>
      <c r="J4426" s="60" t="e">
        <f>#REF!</f>
        <v>#REF!</v>
      </c>
      <c r="K4426" s="53" t="e">
        <f>IF(OR(#REF!="管理者",#REF!="サービス管理責任者"),0,#REF!)</f>
        <v>#REF!</v>
      </c>
    </row>
    <row r="4427" spans="8:11">
      <c r="H4427" s="61"/>
      <c r="I4427" s="60" t="e">
        <f t="shared" si="167"/>
        <v>#REF!</v>
      </c>
      <c r="J4427" s="60" t="e">
        <f>#REF!</f>
        <v>#REF!</v>
      </c>
      <c r="K4427" s="53" t="e">
        <f>IF(OR(#REF!="管理者",#REF!="サービス管理責任者"),0,#REF!)</f>
        <v>#REF!</v>
      </c>
    </row>
    <row r="4428" spans="8:11">
      <c r="H4428" s="61"/>
      <c r="I4428" s="60" t="e">
        <f t="shared" si="167"/>
        <v>#REF!</v>
      </c>
      <c r="J4428" s="60" t="e">
        <f>#REF!</f>
        <v>#REF!</v>
      </c>
      <c r="K4428" s="53" t="e">
        <f>IF(OR(#REF!="管理者",#REF!="サービス管理責任者"),0,#REF!)</f>
        <v>#REF!</v>
      </c>
    </row>
    <row r="4429" spans="8:11">
      <c r="H4429" s="61"/>
      <c r="I4429" s="60" t="e">
        <f t="shared" si="167"/>
        <v>#REF!</v>
      </c>
      <c r="J4429" s="60" t="e">
        <f>#REF!</f>
        <v>#REF!</v>
      </c>
      <c r="K4429" s="53" t="e">
        <f>IF(OR(#REF!="管理者",#REF!="サービス管理責任者"),0,#REF!)</f>
        <v>#REF!</v>
      </c>
    </row>
    <row r="4430" spans="8:11">
      <c r="H4430" s="61"/>
      <c r="I4430" s="60" t="e">
        <f t="shared" si="167"/>
        <v>#REF!</v>
      </c>
      <c r="J4430" s="60" t="e">
        <f>#REF!</f>
        <v>#REF!</v>
      </c>
      <c r="K4430" s="53" t="e">
        <f>IF(OR(#REF!="管理者",#REF!="サービス管理責任者"),0,#REF!)</f>
        <v>#REF!</v>
      </c>
    </row>
    <row r="4431" spans="8:11">
      <c r="H4431" s="61"/>
      <c r="I4431" s="60" t="e">
        <f t="shared" si="167"/>
        <v>#REF!</v>
      </c>
      <c r="J4431" s="60" t="e">
        <f>#REF!</f>
        <v>#REF!</v>
      </c>
      <c r="K4431" s="53" t="e">
        <f>IF(OR(#REF!="管理者",#REF!="サービス管理責任者"),0,#REF!)</f>
        <v>#REF!</v>
      </c>
    </row>
    <row r="4432" spans="8:11">
      <c r="H4432" s="61"/>
      <c r="I4432" s="60" t="e">
        <f t="shared" si="167"/>
        <v>#REF!</v>
      </c>
      <c r="J4432" s="60" t="e">
        <f>#REF!</f>
        <v>#REF!</v>
      </c>
      <c r="K4432" s="53" t="e">
        <f>IF(OR(#REF!="管理者",#REF!="サービス管理責任者"),0,#REF!)</f>
        <v>#REF!</v>
      </c>
    </row>
    <row r="4433" spans="8:11">
      <c r="H4433" s="61"/>
      <c r="I4433" s="60" t="e">
        <f t="shared" si="167"/>
        <v>#REF!</v>
      </c>
      <c r="J4433" s="60" t="e">
        <f>#REF!</f>
        <v>#REF!</v>
      </c>
      <c r="K4433" s="53" t="e">
        <f>IF(OR(#REF!="管理者",#REF!="サービス管理責任者"),0,#REF!)</f>
        <v>#REF!</v>
      </c>
    </row>
    <row r="4434" spans="8:11">
      <c r="H4434" s="61"/>
      <c r="I4434" s="60" t="e">
        <f t="shared" si="167"/>
        <v>#REF!</v>
      </c>
      <c r="J4434" s="60" t="e">
        <f>#REF!</f>
        <v>#REF!</v>
      </c>
      <c r="K4434" s="53" t="e">
        <f>IF(OR(#REF!="管理者",#REF!="サービス管理責任者"),0,#REF!)</f>
        <v>#REF!</v>
      </c>
    </row>
    <row r="4435" spans="8:11">
      <c r="H4435" s="61"/>
      <c r="I4435" s="60" t="e">
        <f t="shared" si="167"/>
        <v>#REF!</v>
      </c>
      <c r="J4435" s="60" t="e">
        <f>#REF!</f>
        <v>#REF!</v>
      </c>
      <c r="K4435" s="53" t="e">
        <f>IF(OR(#REF!="管理者",#REF!="サービス管理責任者"),0,#REF!)</f>
        <v>#REF!</v>
      </c>
    </row>
    <row r="4436" spans="8:11">
      <c r="H4436" s="61"/>
      <c r="I4436" s="60" t="e">
        <f t="shared" si="167"/>
        <v>#REF!</v>
      </c>
      <c r="J4436" s="60" t="e">
        <f>#REF!</f>
        <v>#REF!</v>
      </c>
      <c r="K4436" s="53" t="e">
        <f>IF(OR(#REF!="管理者",#REF!="サービス管理責任者"),0,#REF!)</f>
        <v>#REF!</v>
      </c>
    </row>
    <row r="4437" spans="8:11">
      <c r="H4437" s="61"/>
      <c r="I4437" s="60" t="e">
        <f t="shared" si="167"/>
        <v>#REF!</v>
      </c>
      <c r="J4437" s="60" t="e">
        <f>#REF!</f>
        <v>#REF!</v>
      </c>
      <c r="K4437" s="53" t="e">
        <f>IF(OR(#REF!="管理者",#REF!="サービス管理責任者"),0,#REF!)</f>
        <v>#REF!</v>
      </c>
    </row>
    <row r="4438" spans="8:11">
      <c r="H4438" s="61"/>
      <c r="I4438" s="60" t="e">
        <f t="shared" si="167"/>
        <v>#REF!</v>
      </c>
      <c r="J4438" s="60" t="e">
        <f>#REF!</f>
        <v>#REF!</v>
      </c>
      <c r="K4438" s="53" t="e">
        <f>IF(OR(#REF!="管理者",#REF!="サービス管理責任者"),0,#REF!)</f>
        <v>#REF!</v>
      </c>
    </row>
    <row r="4439" spans="8:11">
      <c r="H4439" s="61"/>
      <c r="I4439" s="60" t="e">
        <f t="shared" si="167"/>
        <v>#REF!</v>
      </c>
      <c r="J4439" s="60" t="e">
        <f>#REF!</f>
        <v>#REF!</v>
      </c>
      <c r="K4439" s="53" t="e">
        <f>IF(OR(#REF!="管理者",#REF!="サービス管理責任者"),0,#REF!)</f>
        <v>#REF!</v>
      </c>
    </row>
    <row r="4440" spans="8:11">
      <c r="H4440" s="61"/>
      <c r="I4440" s="60" t="e">
        <f t="shared" si="167"/>
        <v>#REF!</v>
      </c>
      <c r="J4440" s="60" t="e">
        <f>#REF!</f>
        <v>#REF!</v>
      </c>
      <c r="K4440" s="53" t="e">
        <f>IF(OR(#REF!="管理者",#REF!="サービス管理責任者"),0,#REF!)</f>
        <v>#REF!</v>
      </c>
    </row>
    <row r="4441" spans="8:11">
      <c r="H4441" s="61"/>
      <c r="I4441" s="60" t="e">
        <f t="shared" si="167"/>
        <v>#REF!</v>
      </c>
      <c r="J4441" s="60" t="e">
        <f>#REF!</f>
        <v>#REF!</v>
      </c>
      <c r="K4441" s="53" t="e">
        <f>IF(OR(#REF!="管理者",#REF!="サービス管理責任者"),0,#REF!)</f>
        <v>#REF!</v>
      </c>
    </row>
    <row r="4442" spans="8:11">
      <c r="H4442" s="61"/>
      <c r="I4442" s="60" t="e">
        <f t="shared" si="167"/>
        <v>#REF!</v>
      </c>
      <c r="J4442" s="60" t="e">
        <f>#REF!</f>
        <v>#REF!</v>
      </c>
      <c r="K4442" s="53" t="e">
        <f>IF(OR(#REF!="管理者",#REF!="サービス管理責任者"),0,#REF!)</f>
        <v>#REF!</v>
      </c>
    </row>
    <row r="4443" spans="8:11">
      <c r="H4443" s="61"/>
      <c r="I4443" s="60" t="e">
        <f t="shared" si="167"/>
        <v>#REF!</v>
      </c>
      <c r="J4443" s="60" t="e">
        <f>#REF!</f>
        <v>#REF!</v>
      </c>
      <c r="K4443" s="53" t="e">
        <f>IF(OR(#REF!="管理者",#REF!="サービス管理責任者"),0,#REF!)</f>
        <v>#REF!</v>
      </c>
    </row>
    <row r="4444" spans="8:11">
      <c r="H4444" s="61"/>
      <c r="I4444" s="60" t="e">
        <f t="shared" si="167"/>
        <v>#REF!</v>
      </c>
      <c r="J4444" s="60" t="e">
        <f>#REF!</f>
        <v>#REF!</v>
      </c>
      <c r="K4444" s="53" t="e">
        <f>IF(OR(#REF!="管理者",#REF!="サービス管理責任者"),0,#REF!)</f>
        <v>#REF!</v>
      </c>
    </row>
    <row r="4445" spans="8:11">
      <c r="H4445" s="61"/>
      <c r="I4445" s="60" t="e">
        <f t="shared" si="167"/>
        <v>#REF!</v>
      </c>
      <c r="J4445" s="60" t="e">
        <f>#REF!</f>
        <v>#REF!</v>
      </c>
      <c r="K4445" s="53" t="e">
        <f>IF(OR(#REF!="管理者",#REF!="サービス管理責任者"),0,#REF!)</f>
        <v>#REF!</v>
      </c>
    </row>
    <row r="4446" spans="8:11">
      <c r="H4446" s="61"/>
      <c r="I4446" s="60" t="e">
        <f t="shared" si="167"/>
        <v>#REF!</v>
      </c>
      <c r="J4446" s="60" t="e">
        <f>#REF!</f>
        <v>#REF!</v>
      </c>
      <c r="K4446" s="53" t="e">
        <f>IF(OR(#REF!="管理者",#REF!="サービス管理責任者"),0,#REF!)</f>
        <v>#REF!</v>
      </c>
    </row>
    <row r="4447" spans="8:11">
      <c r="H4447" s="61"/>
      <c r="I4447" s="60" t="e">
        <f t="shared" si="167"/>
        <v>#REF!</v>
      </c>
      <c r="J4447" s="60" t="e">
        <f>#REF!</f>
        <v>#REF!</v>
      </c>
      <c r="K4447" s="53" t="e">
        <f>IF(OR(#REF!="管理者",#REF!="サービス管理責任者"),0,#REF!)</f>
        <v>#REF!</v>
      </c>
    </row>
    <row r="4448" spans="8:11">
      <c r="H4448" s="61"/>
      <c r="I4448" s="60" t="e">
        <f t="shared" si="167"/>
        <v>#REF!</v>
      </c>
      <c r="J4448" s="60" t="e">
        <f>#REF!</f>
        <v>#REF!</v>
      </c>
      <c r="K4448" s="53" t="e">
        <f>IF(OR(#REF!="管理者",#REF!="サービス管理責任者"),0,#REF!)</f>
        <v>#REF!</v>
      </c>
    </row>
    <row r="4449" spans="8:11">
      <c r="H4449" s="61"/>
      <c r="I4449" s="60" t="e">
        <f t="shared" si="167"/>
        <v>#REF!</v>
      </c>
      <c r="J4449" s="60" t="e">
        <f>#REF!</f>
        <v>#REF!</v>
      </c>
      <c r="K4449" s="53" t="e">
        <f>IF(OR(#REF!="管理者",#REF!="サービス管理責任者"),0,#REF!)</f>
        <v>#REF!</v>
      </c>
    </row>
    <row r="4450" spans="8:11">
      <c r="H4450" s="61"/>
      <c r="I4450" s="60" t="e">
        <f t="shared" si="167"/>
        <v>#REF!</v>
      </c>
      <c r="J4450" s="60" t="e">
        <f>#REF!</f>
        <v>#REF!</v>
      </c>
      <c r="K4450" s="53" t="e">
        <f>IF(OR(#REF!="管理者",#REF!="サービス管理責任者"),0,#REF!)</f>
        <v>#REF!</v>
      </c>
    </row>
    <row r="4451" spans="8:11">
      <c r="H4451" s="61"/>
      <c r="I4451" s="60" t="e">
        <f t="shared" si="167"/>
        <v>#REF!</v>
      </c>
      <c r="J4451" s="60" t="e">
        <f>#REF!</f>
        <v>#REF!</v>
      </c>
      <c r="K4451" s="53" t="e">
        <f>IF(OR(#REF!="管理者",#REF!="サービス管理責任者"),0,#REF!)</f>
        <v>#REF!</v>
      </c>
    </row>
    <row r="4452" spans="8:11">
      <c r="H4452" s="61"/>
      <c r="I4452" s="60" t="e">
        <f t="shared" si="167"/>
        <v>#REF!</v>
      </c>
      <c r="J4452" s="60" t="e">
        <f>#REF!</f>
        <v>#REF!</v>
      </c>
      <c r="K4452" s="53" t="e">
        <f>IF(OR(#REF!="管理者",#REF!="サービス管理責任者"),0,#REF!)</f>
        <v>#REF!</v>
      </c>
    </row>
    <row r="4453" spans="8:11">
      <c r="H4453" s="61"/>
      <c r="I4453" s="60" t="e">
        <f t="shared" si="167"/>
        <v>#REF!</v>
      </c>
      <c r="J4453" s="60" t="e">
        <f>#REF!</f>
        <v>#REF!</v>
      </c>
      <c r="K4453" s="53" t="e">
        <f>IF(OR(#REF!="管理者",#REF!="サービス管理責任者"),0,#REF!)</f>
        <v>#REF!</v>
      </c>
    </row>
    <row r="4454" spans="8:11">
      <c r="H4454" s="61"/>
      <c r="I4454" s="60" t="e">
        <f t="shared" si="167"/>
        <v>#REF!</v>
      </c>
      <c r="J4454" s="60" t="e">
        <f>#REF!</f>
        <v>#REF!</v>
      </c>
      <c r="K4454" s="53" t="e">
        <f>IF(OR(#REF!="管理者",#REF!="サービス管理責任者"),0,#REF!)</f>
        <v>#REF!</v>
      </c>
    </row>
    <row r="4455" spans="8:11">
      <c r="H4455" s="61"/>
      <c r="I4455" s="60" t="e">
        <f t="shared" si="167"/>
        <v>#REF!</v>
      </c>
      <c r="J4455" s="60" t="e">
        <f>#REF!</f>
        <v>#REF!</v>
      </c>
      <c r="K4455" s="53" t="e">
        <f>IF(OR(#REF!="管理者",#REF!="サービス管理責任者"),0,#REF!)</f>
        <v>#REF!</v>
      </c>
    </row>
    <row r="4456" spans="8:11">
      <c r="H4456" s="61"/>
      <c r="I4456" s="60" t="e">
        <f t="shared" si="167"/>
        <v>#REF!</v>
      </c>
      <c r="J4456" s="60" t="e">
        <f>#REF!</f>
        <v>#REF!</v>
      </c>
      <c r="K4456" s="53" t="e">
        <f>IF(OR(#REF!="管理者",#REF!="サービス管理責任者"),0,#REF!)</f>
        <v>#REF!</v>
      </c>
    </row>
    <row r="4457" spans="8:11">
      <c r="H4457" s="61"/>
      <c r="I4457" s="60" t="e">
        <f t="shared" si="167"/>
        <v>#REF!</v>
      </c>
      <c r="J4457" s="60" t="e">
        <f>#REF!</f>
        <v>#REF!</v>
      </c>
      <c r="K4457" s="53" t="e">
        <f>IF(OR(#REF!="管理者",#REF!="サービス管理責任者"),0,#REF!)</f>
        <v>#REF!</v>
      </c>
    </row>
    <row r="4458" spans="8:11">
      <c r="H4458" s="61"/>
      <c r="I4458" s="60" t="e">
        <f t="shared" si="167"/>
        <v>#REF!</v>
      </c>
      <c r="J4458" s="60" t="e">
        <f>#REF!</f>
        <v>#REF!</v>
      </c>
      <c r="K4458" s="53" t="e">
        <f>IF(OR(#REF!="管理者",#REF!="サービス管理責任者"),0,#REF!)</f>
        <v>#REF!</v>
      </c>
    </row>
    <row r="4459" spans="8:11">
      <c r="H4459" s="61"/>
      <c r="I4459" s="60" t="e">
        <f t="shared" si="167"/>
        <v>#REF!</v>
      </c>
      <c r="J4459" s="60" t="e">
        <f>#REF!</f>
        <v>#REF!</v>
      </c>
      <c r="K4459" s="53" t="e">
        <f>IF(OR(#REF!="管理者",#REF!="サービス管理責任者"),0,#REF!)</f>
        <v>#REF!</v>
      </c>
    </row>
    <row r="4460" spans="8:11">
      <c r="H4460" s="61"/>
      <c r="I4460" s="60" t="e">
        <f t="shared" si="167"/>
        <v>#REF!</v>
      </c>
      <c r="J4460" s="60" t="e">
        <f>#REF!</f>
        <v>#REF!</v>
      </c>
      <c r="K4460" s="53" t="e">
        <f>IF(OR(#REF!="管理者",#REF!="サービス管理責任者"),0,#REF!)</f>
        <v>#REF!</v>
      </c>
    </row>
    <row r="4461" spans="8:11">
      <c r="H4461" s="61"/>
      <c r="I4461" s="60" t="e">
        <f t="shared" si="167"/>
        <v>#REF!</v>
      </c>
      <c r="J4461" s="60" t="e">
        <f>#REF!</f>
        <v>#REF!</v>
      </c>
      <c r="K4461" s="53" t="e">
        <f>IF(OR(#REF!="管理者",#REF!="サービス管理責任者"),0,#REF!)</f>
        <v>#REF!</v>
      </c>
    </row>
    <row r="4462" spans="8:11">
      <c r="H4462" s="61"/>
      <c r="I4462" s="60" t="e">
        <f t="shared" si="167"/>
        <v>#REF!</v>
      </c>
      <c r="J4462" s="60" t="e">
        <f>#REF!</f>
        <v>#REF!</v>
      </c>
      <c r="K4462" s="53" t="e">
        <f>IF(OR(#REF!="管理者",#REF!="サービス管理責任者"),0,#REF!)</f>
        <v>#REF!</v>
      </c>
    </row>
    <row r="4463" spans="8:11">
      <c r="H4463" s="61"/>
      <c r="I4463" s="60" t="e">
        <f t="shared" si="167"/>
        <v>#REF!</v>
      </c>
      <c r="J4463" s="60" t="e">
        <f>#REF!</f>
        <v>#REF!</v>
      </c>
      <c r="K4463" s="53" t="e">
        <f>IF(OR(#REF!="管理者",#REF!="サービス管理責任者"),0,#REF!)</f>
        <v>#REF!</v>
      </c>
    </row>
    <row r="4464" spans="8:11">
      <c r="H4464" s="61"/>
      <c r="I4464" s="60" t="e">
        <f t="shared" si="167"/>
        <v>#REF!</v>
      </c>
      <c r="J4464" s="60" t="e">
        <f>#REF!</f>
        <v>#REF!</v>
      </c>
      <c r="K4464" s="53" t="e">
        <f>IF(OR(#REF!="管理者",#REF!="サービス管理責任者"),0,#REF!)</f>
        <v>#REF!</v>
      </c>
    </row>
    <row r="4465" spans="8:11">
      <c r="H4465" s="61"/>
      <c r="I4465" s="60" t="e">
        <f t="shared" si="167"/>
        <v>#REF!</v>
      </c>
      <c r="J4465" s="60" t="e">
        <f>#REF!</f>
        <v>#REF!</v>
      </c>
      <c r="K4465" s="53" t="e">
        <f>IF(OR(#REF!="管理者",#REF!="サービス管理責任者"),0,#REF!)</f>
        <v>#REF!</v>
      </c>
    </row>
    <row r="4466" spans="8:11">
      <c r="H4466" s="61"/>
      <c r="I4466" s="60" t="e">
        <f t="shared" si="167"/>
        <v>#REF!</v>
      </c>
      <c r="J4466" s="60" t="e">
        <f>#REF!</f>
        <v>#REF!</v>
      </c>
      <c r="K4466" s="53" t="e">
        <f>IF(OR(#REF!="管理者",#REF!="サービス管理責任者"),0,#REF!)</f>
        <v>#REF!</v>
      </c>
    </row>
    <row r="4467" spans="8:11">
      <c r="H4467" s="61"/>
      <c r="I4467" s="60" t="e">
        <f t="shared" si="167"/>
        <v>#REF!</v>
      </c>
      <c r="J4467" s="60" t="e">
        <f>#REF!</f>
        <v>#REF!</v>
      </c>
      <c r="K4467" s="53" t="e">
        <f>IF(OR(#REF!="管理者",#REF!="サービス管理責任者"),0,#REF!)</f>
        <v>#REF!</v>
      </c>
    </row>
    <row r="4468" spans="8:11">
      <c r="H4468" s="61"/>
      <c r="I4468" s="60" t="e">
        <f t="shared" si="167"/>
        <v>#REF!</v>
      </c>
      <c r="J4468" s="60" t="e">
        <f>#REF!</f>
        <v>#REF!</v>
      </c>
      <c r="K4468" s="53" t="e">
        <f>IF(OR(#REF!="管理者",#REF!="サービス管理責任者"),0,#REF!)</f>
        <v>#REF!</v>
      </c>
    </row>
    <row r="4469" spans="8:11">
      <c r="H4469" s="61"/>
      <c r="I4469" s="60" t="e">
        <f t="shared" si="167"/>
        <v>#REF!</v>
      </c>
      <c r="J4469" s="60" t="e">
        <f>#REF!</f>
        <v>#REF!</v>
      </c>
      <c r="K4469" s="53" t="e">
        <f>IF(OR(#REF!="管理者",#REF!="サービス管理責任者"),0,#REF!)</f>
        <v>#REF!</v>
      </c>
    </row>
    <row r="4470" spans="8:11">
      <c r="H4470" s="61"/>
      <c r="I4470" s="60" t="e">
        <f t="shared" si="167"/>
        <v>#REF!</v>
      </c>
      <c r="J4470" s="60" t="e">
        <f>#REF!</f>
        <v>#REF!</v>
      </c>
      <c r="K4470" s="53" t="e">
        <f>IF(OR(#REF!="管理者",#REF!="サービス管理責任者"),0,#REF!)</f>
        <v>#REF!</v>
      </c>
    </row>
    <row r="4471" spans="8:11">
      <c r="H4471" s="61"/>
      <c r="I4471" s="60" t="e">
        <f t="shared" si="167"/>
        <v>#REF!</v>
      </c>
      <c r="J4471" s="60" t="e">
        <f>#REF!</f>
        <v>#REF!</v>
      </c>
      <c r="K4471" s="53" t="e">
        <f>IF(OR(#REF!="管理者",#REF!="サービス管理責任者"),0,#REF!)</f>
        <v>#REF!</v>
      </c>
    </row>
    <row r="4472" spans="8:11">
      <c r="H4472" s="61"/>
      <c r="I4472" s="60" t="e">
        <f t="shared" si="167"/>
        <v>#REF!</v>
      </c>
      <c r="J4472" s="60" t="e">
        <f>#REF!</f>
        <v>#REF!</v>
      </c>
      <c r="K4472" s="53" t="e">
        <f>IF(OR(#REF!="管理者",#REF!="サービス管理責任者"),0,#REF!)</f>
        <v>#REF!</v>
      </c>
    </row>
    <row r="4473" spans="8:11">
      <c r="H4473" s="61"/>
      <c r="I4473" s="60" t="e">
        <f t="shared" si="167"/>
        <v>#REF!</v>
      </c>
      <c r="J4473" s="60" t="e">
        <f>#REF!</f>
        <v>#REF!</v>
      </c>
      <c r="K4473" s="53" t="e">
        <f>IF(OR(#REF!="管理者",#REF!="サービス管理責任者"),0,#REF!)</f>
        <v>#REF!</v>
      </c>
    </row>
    <row r="4474" spans="8:11">
      <c r="H4474" s="61"/>
      <c r="I4474" s="60" t="e">
        <f t="shared" si="167"/>
        <v>#REF!</v>
      </c>
      <c r="J4474" s="60" t="e">
        <f>#REF!</f>
        <v>#REF!</v>
      </c>
      <c r="K4474" s="53" t="e">
        <f>IF(OR(#REF!="管理者",#REF!="サービス管理責任者"),0,#REF!)</f>
        <v>#REF!</v>
      </c>
    </row>
    <row r="4475" spans="8:11">
      <c r="H4475" s="61"/>
      <c r="I4475" s="60" t="e">
        <f t="shared" si="167"/>
        <v>#REF!</v>
      </c>
      <c r="J4475" s="60" t="e">
        <f>#REF!</f>
        <v>#REF!</v>
      </c>
      <c r="K4475" s="53" t="e">
        <f>IF(OR(#REF!="管理者",#REF!="サービス管理責任者"),0,#REF!)</f>
        <v>#REF!</v>
      </c>
    </row>
    <row r="4476" spans="8:11">
      <c r="H4476" s="61"/>
      <c r="I4476" s="60" t="e">
        <f t="shared" si="167"/>
        <v>#REF!</v>
      </c>
      <c r="J4476" s="60" t="e">
        <f>#REF!</f>
        <v>#REF!</v>
      </c>
      <c r="K4476" s="53" t="e">
        <f>IF(OR(#REF!="管理者",#REF!="サービス管理責任者"),0,#REF!)</f>
        <v>#REF!</v>
      </c>
    </row>
    <row r="4477" spans="8:11">
      <c r="H4477" s="61"/>
      <c r="I4477" s="60" t="e">
        <f t="shared" si="167"/>
        <v>#REF!</v>
      </c>
      <c r="J4477" s="60" t="e">
        <f>#REF!</f>
        <v>#REF!</v>
      </c>
      <c r="K4477" s="53" t="e">
        <f>IF(OR(#REF!="管理者",#REF!="サービス管理責任者"),0,#REF!)</f>
        <v>#REF!</v>
      </c>
    </row>
    <row r="4478" spans="8:11">
      <c r="H4478" s="61"/>
      <c r="I4478" s="60" t="e">
        <f t="shared" si="167"/>
        <v>#REF!</v>
      </c>
      <c r="J4478" s="60" t="e">
        <f>#REF!</f>
        <v>#REF!</v>
      </c>
      <c r="K4478" s="53" t="e">
        <f>IF(OR(#REF!="管理者",#REF!="サービス管理責任者"),0,#REF!)</f>
        <v>#REF!</v>
      </c>
    </row>
    <row r="4479" spans="8:11">
      <c r="H4479" s="61"/>
      <c r="I4479" s="60" t="e">
        <f t="shared" si="167"/>
        <v>#REF!</v>
      </c>
      <c r="J4479" s="60" t="e">
        <f>#REF!</f>
        <v>#REF!</v>
      </c>
      <c r="K4479" s="53" t="e">
        <f>IF(OR(#REF!="管理者",#REF!="サービス管理責任者"),0,#REF!)</f>
        <v>#REF!</v>
      </c>
    </row>
    <row r="4480" spans="8:11">
      <c r="H4480" s="61"/>
      <c r="I4480" s="60" t="e">
        <f t="shared" si="167"/>
        <v>#REF!</v>
      </c>
      <c r="J4480" s="60" t="e">
        <f>#REF!</f>
        <v>#REF!</v>
      </c>
      <c r="K4480" s="53" t="e">
        <f>IF(OR(#REF!="管理者",#REF!="サービス管理責任者"),0,#REF!)</f>
        <v>#REF!</v>
      </c>
    </row>
    <row r="4481" spans="8:11">
      <c r="H4481" s="61"/>
      <c r="I4481" s="60" t="e">
        <f t="shared" si="167"/>
        <v>#REF!</v>
      </c>
      <c r="J4481" s="60" t="e">
        <f>#REF!</f>
        <v>#REF!</v>
      </c>
      <c r="K4481" s="53" t="e">
        <f>IF(OR(#REF!="管理者",#REF!="サービス管理責任者"),0,#REF!)</f>
        <v>#REF!</v>
      </c>
    </row>
    <row r="4482" spans="8:11">
      <c r="H4482" s="61"/>
      <c r="I4482" s="60" t="e">
        <f t="shared" si="167"/>
        <v>#REF!</v>
      </c>
      <c r="J4482" s="60" t="e">
        <f>#REF!</f>
        <v>#REF!</v>
      </c>
      <c r="K4482" s="53" t="e">
        <f>IF(OR(#REF!="管理者",#REF!="サービス管理責任者"),0,#REF!)</f>
        <v>#REF!</v>
      </c>
    </row>
    <row r="4483" spans="8:11">
      <c r="H4483" s="61"/>
      <c r="I4483" s="60" t="e">
        <f t="shared" si="167"/>
        <v>#REF!</v>
      </c>
      <c r="J4483" s="60" t="e">
        <f>#REF!</f>
        <v>#REF!</v>
      </c>
      <c r="K4483" s="53" t="e">
        <f>IF(OR(#REF!="管理者",#REF!="サービス管理責任者"),0,#REF!)</f>
        <v>#REF!</v>
      </c>
    </row>
    <row r="4484" spans="8:11">
      <c r="H4484" s="61"/>
      <c r="I4484" s="60" t="e">
        <f t="shared" si="167"/>
        <v>#REF!</v>
      </c>
      <c r="J4484" s="60" t="e">
        <f>#REF!</f>
        <v>#REF!</v>
      </c>
      <c r="K4484" s="53" t="e">
        <f>IF(OR(#REF!="管理者",#REF!="サービス管理責任者"),0,#REF!)</f>
        <v>#REF!</v>
      </c>
    </row>
    <row r="4485" spans="8:11">
      <c r="H4485" s="61"/>
      <c r="I4485" s="60" t="e">
        <f t="shared" ref="I4485:I4548" si="168">IF(J4485=0,I4484,I4484+1)</f>
        <v>#REF!</v>
      </c>
      <c r="J4485" s="60" t="e">
        <f>#REF!</f>
        <v>#REF!</v>
      </c>
      <c r="K4485" s="53" t="e">
        <f>IF(OR(#REF!="管理者",#REF!="サービス管理責任者"),0,#REF!)</f>
        <v>#REF!</v>
      </c>
    </row>
    <row r="4486" spans="8:11">
      <c r="H4486" s="61"/>
      <c r="I4486" s="60" t="e">
        <f t="shared" si="168"/>
        <v>#REF!</v>
      </c>
      <c r="J4486" s="60" t="e">
        <f>#REF!</f>
        <v>#REF!</v>
      </c>
      <c r="K4486" s="53" t="e">
        <f>IF(OR(#REF!="管理者",#REF!="サービス管理責任者"),0,#REF!)</f>
        <v>#REF!</v>
      </c>
    </row>
    <row r="4487" spans="8:11">
      <c r="H4487" s="61"/>
      <c r="I4487" s="60" t="e">
        <f t="shared" si="168"/>
        <v>#REF!</v>
      </c>
      <c r="J4487" s="60" t="e">
        <f>#REF!</f>
        <v>#REF!</v>
      </c>
      <c r="K4487" s="53" t="e">
        <f>IF(OR(#REF!="管理者",#REF!="サービス管理責任者"),0,#REF!)</f>
        <v>#REF!</v>
      </c>
    </row>
    <row r="4488" spans="8:11">
      <c r="H4488" s="61"/>
      <c r="I4488" s="60" t="e">
        <f t="shared" si="168"/>
        <v>#REF!</v>
      </c>
      <c r="J4488" s="60" t="e">
        <f>#REF!</f>
        <v>#REF!</v>
      </c>
      <c r="K4488" s="53" t="e">
        <f>IF(OR(#REF!="管理者",#REF!="サービス管理責任者"),0,#REF!)</f>
        <v>#REF!</v>
      </c>
    </row>
    <row r="4489" spans="8:11">
      <c r="H4489" s="61"/>
      <c r="I4489" s="60" t="e">
        <f t="shared" si="168"/>
        <v>#REF!</v>
      </c>
      <c r="J4489" s="60" t="e">
        <f>#REF!</f>
        <v>#REF!</v>
      </c>
      <c r="K4489" s="53" t="e">
        <f>IF(OR(#REF!="管理者",#REF!="サービス管理責任者"),0,#REF!)</f>
        <v>#REF!</v>
      </c>
    </row>
    <row r="4490" spans="8:11">
      <c r="H4490" s="61"/>
      <c r="I4490" s="60" t="e">
        <f t="shared" si="168"/>
        <v>#REF!</v>
      </c>
      <c r="J4490" s="60" t="e">
        <f>#REF!</f>
        <v>#REF!</v>
      </c>
      <c r="K4490" s="53" t="e">
        <f>IF(OR(#REF!="管理者",#REF!="サービス管理責任者"),0,#REF!)</f>
        <v>#REF!</v>
      </c>
    </row>
    <row r="4491" spans="8:11">
      <c r="H4491" s="61"/>
      <c r="I4491" s="60" t="e">
        <f t="shared" si="168"/>
        <v>#REF!</v>
      </c>
      <c r="J4491" s="60" t="e">
        <f>#REF!</f>
        <v>#REF!</v>
      </c>
      <c r="K4491" s="53" t="e">
        <f>IF(OR(#REF!="管理者",#REF!="サービス管理責任者"),0,#REF!)</f>
        <v>#REF!</v>
      </c>
    </row>
    <row r="4492" spans="8:11">
      <c r="H4492" s="61"/>
      <c r="I4492" s="60" t="e">
        <f t="shared" si="168"/>
        <v>#REF!</v>
      </c>
      <c r="J4492" s="60" t="e">
        <f>#REF!</f>
        <v>#REF!</v>
      </c>
      <c r="K4492" s="53" t="e">
        <f>IF(OR(#REF!="管理者",#REF!="サービス管理責任者"),0,#REF!)</f>
        <v>#REF!</v>
      </c>
    </row>
    <row r="4493" spans="8:11">
      <c r="H4493" s="61"/>
      <c r="I4493" s="60" t="e">
        <f t="shared" si="168"/>
        <v>#REF!</v>
      </c>
      <c r="J4493" s="60" t="e">
        <f>#REF!</f>
        <v>#REF!</v>
      </c>
      <c r="K4493" s="53" t="e">
        <f>IF(OR(#REF!="管理者",#REF!="サービス管理責任者"),0,#REF!)</f>
        <v>#REF!</v>
      </c>
    </row>
    <row r="4494" spans="8:11">
      <c r="H4494" s="61"/>
      <c r="I4494" s="60" t="e">
        <f t="shared" si="168"/>
        <v>#REF!</v>
      </c>
      <c r="J4494" s="60" t="e">
        <f>#REF!</f>
        <v>#REF!</v>
      </c>
      <c r="K4494" s="53" t="e">
        <f>IF(OR(#REF!="管理者",#REF!="サービス管理責任者"),0,#REF!)</f>
        <v>#REF!</v>
      </c>
    </row>
    <row r="4495" spans="8:11">
      <c r="H4495" s="61"/>
      <c r="I4495" s="60" t="e">
        <f t="shared" si="168"/>
        <v>#REF!</v>
      </c>
      <c r="J4495" s="60" t="e">
        <f>#REF!</f>
        <v>#REF!</v>
      </c>
      <c r="K4495" s="53" t="e">
        <f>IF(OR(#REF!="管理者",#REF!="サービス管理責任者"),0,#REF!)</f>
        <v>#REF!</v>
      </c>
    </row>
    <row r="4496" spans="8:11">
      <c r="H4496" s="61"/>
      <c r="I4496" s="60" t="e">
        <f t="shared" si="168"/>
        <v>#REF!</v>
      </c>
      <c r="J4496" s="60" t="e">
        <f>#REF!</f>
        <v>#REF!</v>
      </c>
      <c r="K4496" s="53" t="e">
        <f>IF(OR(#REF!="管理者",#REF!="サービス管理責任者"),0,#REF!)</f>
        <v>#REF!</v>
      </c>
    </row>
    <row r="4497" spans="8:11">
      <c r="H4497" s="61"/>
      <c r="I4497" s="60" t="e">
        <f t="shared" si="168"/>
        <v>#REF!</v>
      </c>
      <c r="J4497" s="60" t="e">
        <f>#REF!</f>
        <v>#REF!</v>
      </c>
      <c r="K4497" s="53" t="e">
        <f>IF(OR(#REF!="管理者",#REF!="サービス管理責任者"),0,#REF!)</f>
        <v>#REF!</v>
      </c>
    </row>
    <row r="4498" spans="8:11">
      <c r="H4498" s="61"/>
      <c r="I4498" s="60" t="e">
        <f t="shared" si="168"/>
        <v>#REF!</v>
      </c>
      <c r="J4498" s="60" t="e">
        <f>#REF!</f>
        <v>#REF!</v>
      </c>
      <c r="K4498" s="53" t="e">
        <f>IF(OR(#REF!="管理者",#REF!="サービス管理責任者"),0,#REF!)</f>
        <v>#REF!</v>
      </c>
    </row>
    <row r="4499" spans="8:11">
      <c r="H4499" s="61"/>
      <c r="I4499" s="60" t="e">
        <f t="shared" si="168"/>
        <v>#REF!</v>
      </c>
      <c r="J4499" s="60" t="e">
        <f>#REF!</f>
        <v>#REF!</v>
      </c>
      <c r="K4499" s="53" t="e">
        <f>IF(OR(#REF!="管理者",#REF!="サービス管理責任者"),0,#REF!)</f>
        <v>#REF!</v>
      </c>
    </row>
    <row r="4500" spans="8:11">
      <c r="H4500" s="61"/>
      <c r="I4500" s="60" t="e">
        <f t="shared" si="168"/>
        <v>#REF!</v>
      </c>
      <c r="J4500" s="60" t="e">
        <f>#REF!</f>
        <v>#REF!</v>
      </c>
      <c r="K4500" s="53" t="e">
        <f>IF(OR(#REF!="管理者",#REF!="サービス管理責任者"),0,#REF!)</f>
        <v>#REF!</v>
      </c>
    </row>
    <row r="4501" spans="8:11">
      <c r="H4501" s="61"/>
      <c r="I4501" s="60" t="e">
        <f t="shared" si="168"/>
        <v>#REF!</v>
      </c>
      <c r="J4501" s="60" t="e">
        <f>#REF!</f>
        <v>#REF!</v>
      </c>
      <c r="K4501" s="53" t="e">
        <f>IF(OR(#REF!="管理者",#REF!="サービス管理責任者"),0,#REF!)</f>
        <v>#REF!</v>
      </c>
    </row>
    <row r="4502" spans="8:11">
      <c r="H4502" s="61"/>
      <c r="I4502" s="60" t="e">
        <f t="shared" si="168"/>
        <v>#REF!</v>
      </c>
      <c r="J4502" s="60" t="e">
        <f>#REF!</f>
        <v>#REF!</v>
      </c>
      <c r="K4502" s="53" t="e">
        <f>IF(OR(#REF!="管理者",#REF!="サービス管理責任者"),0,#REF!)</f>
        <v>#REF!</v>
      </c>
    </row>
    <row r="4503" spans="8:11">
      <c r="H4503" s="61"/>
      <c r="I4503" s="60" t="e">
        <f t="shared" si="168"/>
        <v>#REF!</v>
      </c>
      <c r="J4503" s="60" t="e">
        <f>#REF!</f>
        <v>#REF!</v>
      </c>
      <c r="K4503" s="53" t="e">
        <f>IF(OR(#REF!="管理者",#REF!="サービス管理責任者"),0,#REF!)</f>
        <v>#REF!</v>
      </c>
    </row>
    <row r="4504" spans="8:11">
      <c r="H4504" s="61"/>
      <c r="I4504" s="60" t="e">
        <f t="shared" si="168"/>
        <v>#REF!</v>
      </c>
      <c r="J4504" s="60" t="e">
        <f>#REF!</f>
        <v>#REF!</v>
      </c>
      <c r="K4504" s="53" t="e">
        <f>IF(OR(#REF!="管理者",#REF!="サービス管理責任者"),0,#REF!)</f>
        <v>#REF!</v>
      </c>
    </row>
    <row r="4505" spans="8:11">
      <c r="H4505" s="61"/>
      <c r="I4505" s="60" t="e">
        <f t="shared" si="168"/>
        <v>#REF!</v>
      </c>
      <c r="J4505" s="60" t="e">
        <f>#REF!</f>
        <v>#REF!</v>
      </c>
      <c r="K4505" s="53" t="e">
        <f>IF(OR(#REF!="管理者",#REF!="サービス管理責任者"),0,#REF!)</f>
        <v>#REF!</v>
      </c>
    </row>
    <row r="4506" spans="8:11">
      <c r="H4506" s="61"/>
      <c r="I4506" s="60" t="e">
        <f t="shared" si="168"/>
        <v>#REF!</v>
      </c>
      <c r="J4506" s="60" t="e">
        <f>#REF!</f>
        <v>#REF!</v>
      </c>
      <c r="K4506" s="53" t="e">
        <f>IF(OR(#REF!="管理者",#REF!="サービス管理責任者"),0,#REF!)</f>
        <v>#REF!</v>
      </c>
    </row>
    <row r="4507" spans="8:11">
      <c r="H4507" s="61"/>
      <c r="I4507" s="60" t="e">
        <f t="shared" si="168"/>
        <v>#REF!</v>
      </c>
      <c r="J4507" s="60" t="e">
        <f>#REF!</f>
        <v>#REF!</v>
      </c>
      <c r="K4507" s="53" t="e">
        <f>IF(OR(#REF!="管理者",#REF!="サービス管理責任者"),0,#REF!)</f>
        <v>#REF!</v>
      </c>
    </row>
    <row r="4508" spans="8:11">
      <c r="H4508" s="61"/>
      <c r="I4508" s="60" t="e">
        <f t="shared" si="168"/>
        <v>#REF!</v>
      </c>
      <c r="J4508" s="60" t="e">
        <f>#REF!</f>
        <v>#REF!</v>
      </c>
      <c r="K4508" s="53" t="e">
        <f>IF(OR(#REF!="管理者",#REF!="サービス管理責任者"),0,#REF!)</f>
        <v>#REF!</v>
      </c>
    </row>
    <row r="4509" spans="8:11">
      <c r="H4509" s="61"/>
      <c r="I4509" s="60" t="e">
        <f t="shared" si="168"/>
        <v>#REF!</v>
      </c>
      <c r="J4509" s="60" t="e">
        <f>#REF!</f>
        <v>#REF!</v>
      </c>
      <c r="K4509" s="53" t="e">
        <f>IF(OR(#REF!="管理者",#REF!="サービス管理責任者"),0,#REF!)</f>
        <v>#REF!</v>
      </c>
    </row>
    <row r="4510" spans="8:11">
      <c r="H4510" s="61"/>
      <c r="I4510" s="60" t="e">
        <f t="shared" si="168"/>
        <v>#REF!</v>
      </c>
      <c r="J4510" s="60" t="e">
        <f>#REF!</f>
        <v>#REF!</v>
      </c>
      <c r="K4510" s="53" t="e">
        <f>IF(OR(#REF!="管理者",#REF!="サービス管理責任者"),0,#REF!)</f>
        <v>#REF!</v>
      </c>
    </row>
    <row r="4511" spans="8:11">
      <c r="H4511" s="61"/>
      <c r="I4511" s="60" t="e">
        <f t="shared" si="168"/>
        <v>#REF!</v>
      </c>
      <c r="J4511" s="60" t="e">
        <f>#REF!</f>
        <v>#REF!</v>
      </c>
      <c r="K4511" s="53" t="e">
        <f>IF(OR(#REF!="管理者",#REF!="サービス管理責任者"),0,#REF!)</f>
        <v>#REF!</v>
      </c>
    </row>
    <row r="4512" spans="8:11">
      <c r="H4512" s="61"/>
      <c r="I4512" s="60" t="e">
        <f t="shared" si="168"/>
        <v>#REF!</v>
      </c>
      <c r="J4512" s="60" t="e">
        <f>#REF!</f>
        <v>#REF!</v>
      </c>
      <c r="K4512" s="53" t="e">
        <f>IF(OR(#REF!="管理者",#REF!="サービス管理責任者"),0,#REF!)</f>
        <v>#REF!</v>
      </c>
    </row>
    <row r="4513" spans="8:11">
      <c r="H4513" s="61"/>
      <c r="I4513" s="60" t="e">
        <f t="shared" si="168"/>
        <v>#REF!</v>
      </c>
      <c r="J4513" s="60" t="e">
        <f>#REF!</f>
        <v>#REF!</v>
      </c>
      <c r="K4513" s="53" t="e">
        <f>IF(OR(#REF!="管理者",#REF!="サービス管理責任者"),0,#REF!)</f>
        <v>#REF!</v>
      </c>
    </row>
    <row r="4514" spans="8:11">
      <c r="H4514" s="61"/>
      <c r="I4514" s="60" t="e">
        <f t="shared" si="168"/>
        <v>#REF!</v>
      </c>
      <c r="J4514" s="60" t="e">
        <f>#REF!</f>
        <v>#REF!</v>
      </c>
      <c r="K4514" s="53" t="e">
        <f>IF(OR(#REF!="管理者",#REF!="サービス管理責任者"),0,#REF!)</f>
        <v>#REF!</v>
      </c>
    </row>
    <row r="4515" spans="8:11">
      <c r="H4515" s="61"/>
      <c r="I4515" s="60" t="e">
        <f t="shared" si="168"/>
        <v>#REF!</v>
      </c>
      <c r="J4515" s="60" t="e">
        <f>#REF!</f>
        <v>#REF!</v>
      </c>
      <c r="K4515" s="53" t="e">
        <f>IF(OR(#REF!="管理者",#REF!="サービス管理責任者"),0,#REF!)</f>
        <v>#REF!</v>
      </c>
    </row>
    <row r="4516" spans="8:11">
      <c r="H4516" s="61"/>
      <c r="I4516" s="60" t="e">
        <f t="shared" si="168"/>
        <v>#REF!</v>
      </c>
      <c r="J4516" s="60" t="e">
        <f>#REF!</f>
        <v>#REF!</v>
      </c>
      <c r="K4516" s="53" t="e">
        <f>IF(OR(#REF!="管理者",#REF!="サービス管理責任者"),0,#REF!)</f>
        <v>#REF!</v>
      </c>
    </row>
    <row r="4517" spans="8:11">
      <c r="H4517" s="61"/>
      <c r="I4517" s="60" t="e">
        <f t="shared" si="168"/>
        <v>#REF!</v>
      </c>
      <c r="J4517" s="60" t="e">
        <f>#REF!</f>
        <v>#REF!</v>
      </c>
      <c r="K4517" s="53" t="e">
        <f>IF(OR(#REF!="管理者",#REF!="サービス管理責任者"),0,#REF!)</f>
        <v>#REF!</v>
      </c>
    </row>
    <row r="4518" spans="8:11">
      <c r="H4518" s="61"/>
      <c r="I4518" s="60" t="e">
        <f t="shared" si="168"/>
        <v>#REF!</v>
      </c>
      <c r="J4518" s="60" t="e">
        <f>#REF!</f>
        <v>#REF!</v>
      </c>
      <c r="K4518" s="53" t="e">
        <f>IF(OR(#REF!="管理者",#REF!="サービス管理責任者"),0,#REF!)</f>
        <v>#REF!</v>
      </c>
    </row>
    <row r="4519" spans="8:11">
      <c r="H4519" s="61"/>
      <c r="I4519" s="60" t="e">
        <f t="shared" si="168"/>
        <v>#REF!</v>
      </c>
      <c r="J4519" s="60" t="e">
        <f>#REF!</f>
        <v>#REF!</v>
      </c>
      <c r="K4519" s="53" t="e">
        <f>IF(OR(#REF!="管理者",#REF!="サービス管理責任者"),0,#REF!)</f>
        <v>#REF!</v>
      </c>
    </row>
    <row r="4520" spans="8:11">
      <c r="H4520" s="61"/>
      <c r="I4520" s="60" t="e">
        <f t="shared" si="168"/>
        <v>#REF!</v>
      </c>
      <c r="J4520" s="60" t="e">
        <f>#REF!</f>
        <v>#REF!</v>
      </c>
      <c r="K4520" s="53" t="e">
        <f>IF(OR(#REF!="管理者",#REF!="サービス管理責任者"),0,#REF!)</f>
        <v>#REF!</v>
      </c>
    </row>
    <row r="4521" spans="8:11">
      <c r="H4521" s="61"/>
      <c r="I4521" s="60" t="e">
        <f t="shared" si="168"/>
        <v>#REF!</v>
      </c>
      <c r="J4521" s="60" t="e">
        <f>#REF!</f>
        <v>#REF!</v>
      </c>
      <c r="K4521" s="53" t="e">
        <f>IF(OR(#REF!="管理者",#REF!="サービス管理責任者"),0,#REF!)</f>
        <v>#REF!</v>
      </c>
    </row>
    <row r="4522" spans="8:11">
      <c r="H4522" s="61"/>
      <c r="I4522" s="60" t="e">
        <f t="shared" si="168"/>
        <v>#REF!</v>
      </c>
      <c r="J4522" s="60" t="e">
        <f>#REF!</f>
        <v>#REF!</v>
      </c>
      <c r="K4522" s="53" t="e">
        <f>IF(OR(#REF!="管理者",#REF!="サービス管理責任者"),0,#REF!)</f>
        <v>#REF!</v>
      </c>
    </row>
    <row r="4523" spans="8:11">
      <c r="H4523" s="61"/>
      <c r="I4523" s="60" t="e">
        <f t="shared" si="168"/>
        <v>#REF!</v>
      </c>
      <c r="J4523" s="60" t="e">
        <f>#REF!</f>
        <v>#REF!</v>
      </c>
      <c r="K4523" s="53" t="e">
        <f>IF(OR(#REF!="管理者",#REF!="サービス管理責任者"),0,#REF!)</f>
        <v>#REF!</v>
      </c>
    </row>
    <row r="4524" spans="8:11">
      <c r="H4524" s="61"/>
      <c r="I4524" s="60" t="e">
        <f t="shared" si="168"/>
        <v>#REF!</v>
      </c>
      <c r="J4524" s="60" t="e">
        <f>#REF!</f>
        <v>#REF!</v>
      </c>
      <c r="K4524" s="53" t="e">
        <f>IF(OR(#REF!="管理者",#REF!="サービス管理責任者"),0,#REF!)</f>
        <v>#REF!</v>
      </c>
    </row>
    <row r="4525" spans="8:11">
      <c r="H4525" s="61"/>
      <c r="I4525" s="60" t="e">
        <f t="shared" si="168"/>
        <v>#REF!</v>
      </c>
      <c r="J4525" s="60" t="e">
        <f>#REF!</f>
        <v>#REF!</v>
      </c>
      <c r="K4525" s="53" t="e">
        <f>IF(OR(#REF!="管理者",#REF!="サービス管理責任者"),0,#REF!)</f>
        <v>#REF!</v>
      </c>
    </row>
    <row r="4526" spans="8:11">
      <c r="H4526" s="61"/>
      <c r="I4526" s="60" t="e">
        <f t="shared" si="168"/>
        <v>#REF!</v>
      </c>
      <c r="J4526" s="60" t="e">
        <f>#REF!</f>
        <v>#REF!</v>
      </c>
      <c r="K4526" s="53" t="e">
        <f>IF(OR(#REF!="管理者",#REF!="サービス管理責任者"),0,#REF!)</f>
        <v>#REF!</v>
      </c>
    </row>
    <row r="4527" spans="8:11">
      <c r="H4527" s="61"/>
      <c r="I4527" s="60" t="e">
        <f t="shared" si="168"/>
        <v>#REF!</v>
      </c>
      <c r="J4527" s="60" t="e">
        <f>#REF!</f>
        <v>#REF!</v>
      </c>
      <c r="K4527" s="53" t="e">
        <f>IF(OR(#REF!="管理者",#REF!="サービス管理責任者"),0,#REF!)</f>
        <v>#REF!</v>
      </c>
    </row>
    <row r="4528" spans="8:11">
      <c r="H4528" s="61"/>
      <c r="I4528" s="60" t="e">
        <f t="shared" si="168"/>
        <v>#REF!</v>
      </c>
      <c r="J4528" s="60" t="e">
        <f>#REF!</f>
        <v>#REF!</v>
      </c>
      <c r="K4528" s="53" t="e">
        <f>IF(OR(#REF!="管理者",#REF!="サービス管理責任者"),0,#REF!)</f>
        <v>#REF!</v>
      </c>
    </row>
    <row r="4529" spans="8:11">
      <c r="H4529" s="61"/>
      <c r="I4529" s="60" t="e">
        <f t="shared" si="168"/>
        <v>#REF!</v>
      </c>
      <c r="J4529" s="60" t="e">
        <f>#REF!</f>
        <v>#REF!</v>
      </c>
      <c r="K4529" s="53" t="e">
        <f>IF(OR(#REF!="管理者",#REF!="サービス管理責任者"),0,#REF!)</f>
        <v>#REF!</v>
      </c>
    </row>
    <row r="4530" spans="8:11">
      <c r="H4530" s="61"/>
      <c r="I4530" s="60" t="e">
        <f t="shared" si="168"/>
        <v>#REF!</v>
      </c>
      <c r="J4530" s="60" t="e">
        <f>#REF!</f>
        <v>#REF!</v>
      </c>
      <c r="K4530" s="53" t="e">
        <f>IF(OR(#REF!="管理者",#REF!="サービス管理責任者"),0,#REF!)</f>
        <v>#REF!</v>
      </c>
    </row>
    <row r="4531" spans="8:11">
      <c r="H4531" s="61"/>
      <c r="I4531" s="60" t="e">
        <f t="shared" si="168"/>
        <v>#REF!</v>
      </c>
      <c r="J4531" s="60" t="e">
        <f>#REF!</f>
        <v>#REF!</v>
      </c>
      <c r="K4531" s="53" t="e">
        <f>IF(OR(#REF!="管理者",#REF!="サービス管理責任者"),0,#REF!)</f>
        <v>#REF!</v>
      </c>
    </row>
    <row r="4532" spans="8:11">
      <c r="H4532" s="61"/>
      <c r="I4532" s="60" t="e">
        <f t="shared" si="168"/>
        <v>#REF!</v>
      </c>
      <c r="J4532" s="60" t="e">
        <f>#REF!</f>
        <v>#REF!</v>
      </c>
      <c r="K4532" s="53" t="e">
        <f>IF(OR(#REF!="管理者",#REF!="サービス管理責任者"),0,#REF!)</f>
        <v>#REF!</v>
      </c>
    </row>
    <row r="4533" spans="8:11">
      <c r="H4533" s="61"/>
      <c r="I4533" s="60" t="e">
        <f t="shared" si="168"/>
        <v>#REF!</v>
      </c>
      <c r="J4533" s="60" t="e">
        <f>#REF!</f>
        <v>#REF!</v>
      </c>
      <c r="K4533" s="53" t="e">
        <f>IF(OR(#REF!="管理者",#REF!="サービス管理責任者"),0,#REF!)</f>
        <v>#REF!</v>
      </c>
    </row>
    <row r="4534" spans="8:11">
      <c r="H4534" s="61"/>
      <c r="I4534" s="60" t="e">
        <f t="shared" si="168"/>
        <v>#REF!</v>
      </c>
      <c r="J4534" s="60" t="e">
        <f>#REF!</f>
        <v>#REF!</v>
      </c>
      <c r="K4534" s="53" t="e">
        <f>IF(OR(#REF!="管理者",#REF!="サービス管理責任者"),0,#REF!)</f>
        <v>#REF!</v>
      </c>
    </row>
    <row r="4535" spans="8:11">
      <c r="H4535" s="61"/>
      <c r="I4535" s="60" t="e">
        <f t="shared" si="168"/>
        <v>#REF!</v>
      </c>
      <c r="J4535" s="60" t="e">
        <f>#REF!</f>
        <v>#REF!</v>
      </c>
      <c r="K4535" s="53" t="e">
        <f>IF(OR(#REF!="管理者",#REF!="サービス管理責任者"),0,#REF!)</f>
        <v>#REF!</v>
      </c>
    </row>
    <row r="4536" spans="8:11">
      <c r="H4536" s="61"/>
      <c r="I4536" s="60" t="e">
        <f t="shared" si="168"/>
        <v>#REF!</v>
      </c>
      <c r="J4536" s="60" t="e">
        <f>#REF!</f>
        <v>#REF!</v>
      </c>
      <c r="K4536" s="53" t="e">
        <f>IF(OR(#REF!="管理者",#REF!="サービス管理責任者"),0,#REF!)</f>
        <v>#REF!</v>
      </c>
    </row>
    <row r="4537" spans="8:11">
      <c r="H4537" s="61"/>
      <c r="I4537" s="60" t="e">
        <f t="shared" si="168"/>
        <v>#REF!</v>
      </c>
      <c r="J4537" s="60" t="e">
        <f>#REF!</f>
        <v>#REF!</v>
      </c>
      <c r="K4537" s="53" t="e">
        <f>IF(OR(#REF!="管理者",#REF!="サービス管理責任者"),0,#REF!)</f>
        <v>#REF!</v>
      </c>
    </row>
    <row r="4538" spans="8:11">
      <c r="H4538" s="61"/>
      <c r="I4538" s="60" t="e">
        <f t="shared" si="168"/>
        <v>#REF!</v>
      </c>
      <c r="J4538" s="60" t="e">
        <f>#REF!</f>
        <v>#REF!</v>
      </c>
      <c r="K4538" s="53" t="e">
        <f>IF(OR(#REF!="管理者",#REF!="サービス管理責任者"),0,#REF!)</f>
        <v>#REF!</v>
      </c>
    </row>
    <row r="4539" spans="8:11">
      <c r="H4539" s="61"/>
      <c r="I4539" s="60" t="e">
        <f t="shared" si="168"/>
        <v>#REF!</v>
      </c>
      <c r="J4539" s="60" t="e">
        <f>#REF!</f>
        <v>#REF!</v>
      </c>
      <c r="K4539" s="53" t="e">
        <f>IF(OR(#REF!="管理者",#REF!="サービス管理責任者"),0,#REF!)</f>
        <v>#REF!</v>
      </c>
    </row>
    <row r="4540" spans="8:11">
      <c r="H4540" s="61"/>
      <c r="I4540" s="60" t="e">
        <f t="shared" si="168"/>
        <v>#REF!</v>
      </c>
      <c r="J4540" s="60" t="e">
        <f>#REF!</f>
        <v>#REF!</v>
      </c>
      <c r="K4540" s="53" t="e">
        <f>IF(OR(#REF!="管理者",#REF!="サービス管理責任者"),0,#REF!)</f>
        <v>#REF!</v>
      </c>
    </row>
    <row r="4541" spans="8:11">
      <c r="H4541" s="61"/>
      <c r="I4541" s="60" t="e">
        <f t="shared" si="168"/>
        <v>#REF!</v>
      </c>
      <c r="J4541" s="60" t="e">
        <f>#REF!</f>
        <v>#REF!</v>
      </c>
      <c r="K4541" s="53" t="e">
        <f>IF(OR(#REF!="管理者",#REF!="サービス管理責任者"),0,#REF!)</f>
        <v>#REF!</v>
      </c>
    </row>
    <row r="4542" spans="8:11">
      <c r="H4542" s="61"/>
      <c r="I4542" s="60" t="e">
        <f t="shared" si="168"/>
        <v>#REF!</v>
      </c>
      <c r="J4542" s="60" t="e">
        <f>#REF!</f>
        <v>#REF!</v>
      </c>
      <c r="K4542" s="53" t="e">
        <f>IF(OR(#REF!="管理者",#REF!="サービス管理責任者"),0,#REF!)</f>
        <v>#REF!</v>
      </c>
    </row>
    <row r="4543" spans="8:11">
      <c r="H4543" s="61"/>
      <c r="I4543" s="60" t="e">
        <f t="shared" si="168"/>
        <v>#REF!</v>
      </c>
      <c r="J4543" s="60" t="e">
        <f>#REF!</f>
        <v>#REF!</v>
      </c>
      <c r="K4543" s="53" t="e">
        <f>IF(OR(#REF!="管理者",#REF!="サービス管理責任者"),0,#REF!)</f>
        <v>#REF!</v>
      </c>
    </row>
    <row r="4544" spans="8:11">
      <c r="H4544" s="61"/>
      <c r="I4544" s="60" t="e">
        <f t="shared" si="168"/>
        <v>#REF!</v>
      </c>
      <c r="J4544" s="60" t="e">
        <f>#REF!</f>
        <v>#REF!</v>
      </c>
      <c r="K4544" s="53" t="e">
        <f>IF(OR(#REF!="管理者",#REF!="サービス管理責任者"),0,#REF!)</f>
        <v>#REF!</v>
      </c>
    </row>
    <row r="4545" spans="8:11">
      <c r="H4545" s="61"/>
      <c r="I4545" s="60" t="e">
        <f t="shared" si="168"/>
        <v>#REF!</v>
      </c>
      <c r="J4545" s="60" t="e">
        <f>#REF!</f>
        <v>#REF!</v>
      </c>
      <c r="K4545" s="53" t="e">
        <f>IF(OR(#REF!="管理者",#REF!="サービス管理責任者"),0,#REF!)</f>
        <v>#REF!</v>
      </c>
    </row>
    <row r="4546" spans="8:11">
      <c r="H4546" s="61"/>
      <c r="I4546" s="60" t="e">
        <f t="shared" si="168"/>
        <v>#REF!</v>
      </c>
      <c r="J4546" s="60" t="e">
        <f>#REF!</f>
        <v>#REF!</v>
      </c>
      <c r="K4546" s="53" t="e">
        <f>IF(OR(#REF!="管理者",#REF!="サービス管理責任者"),0,#REF!)</f>
        <v>#REF!</v>
      </c>
    </row>
    <row r="4547" spans="8:11">
      <c r="H4547" s="61"/>
      <c r="I4547" s="60" t="e">
        <f t="shared" si="168"/>
        <v>#REF!</v>
      </c>
      <c r="J4547" s="60" t="e">
        <f>#REF!</f>
        <v>#REF!</v>
      </c>
      <c r="K4547" s="53" t="e">
        <f>IF(OR(#REF!="管理者",#REF!="サービス管理責任者"),0,#REF!)</f>
        <v>#REF!</v>
      </c>
    </row>
    <row r="4548" spans="8:11">
      <c r="H4548" s="61"/>
      <c r="I4548" s="60" t="e">
        <f t="shared" si="168"/>
        <v>#REF!</v>
      </c>
      <c r="J4548" s="60" t="e">
        <f>#REF!</f>
        <v>#REF!</v>
      </c>
      <c r="K4548" s="53" t="e">
        <f>IF(OR(#REF!="管理者",#REF!="サービス管理責任者"),0,#REF!)</f>
        <v>#REF!</v>
      </c>
    </row>
    <row r="4549" spans="8:11">
      <c r="H4549" s="61"/>
      <c r="I4549" s="60" t="e">
        <f t="shared" ref="I4549:I4612" si="169">IF(J4549=0,I4548,I4548+1)</f>
        <v>#REF!</v>
      </c>
      <c r="J4549" s="60" t="e">
        <f>#REF!</f>
        <v>#REF!</v>
      </c>
      <c r="K4549" s="53" t="e">
        <f>IF(OR(#REF!="管理者",#REF!="サービス管理責任者"),0,#REF!)</f>
        <v>#REF!</v>
      </c>
    </row>
    <row r="4550" spans="8:11">
      <c r="H4550" s="61"/>
      <c r="I4550" s="60" t="e">
        <f t="shared" si="169"/>
        <v>#REF!</v>
      </c>
      <c r="J4550" s="60" t="e">
        <f>#REF!</f>
        <v>#REF!</v>
      </c>
      <c r="K4550" s="53" t="e">
        <f>IF(OR(#REF!="管理者",#REF!="サービス管理責任者"),0,#REF!)</f>
        <v>#REF!</v>
      </c>
    </row>
    <row r="4551" spans="8:11">
      <c r="H4551" s="61"/>
      <c r="I4551" s="60" t="e">
        <f t="shared" si="169"/>
        <v>#REF!</v>
      </c>
      <c r="J4551" s="60" t="e">
        <f>#REF!</f>
        <v>#REF!</v>
      </c>
      <c r="K4551" s="53" t="e">
        <f>IF(OR(#REF!="管理者",#REF!="サービス管理責任者"),0,#REF!)</f>
        <v>#REF!</v>
      </c>
    </row>
    <row r="4552" spans="8:11">
      <c r="H4552" s="61"/>
      <c r="I4552" s="60" t="e">
        <f t="shared" si="169"/>
        <v>#REF!</v>
      </c>
      <c r="J4552" s="60" t="e">
        <f>#REF!</f>
        <v>#REF!</v>
      </c>
      <c r="K4552" s="53" t="e">
        <f>IF(OR(#REF!="管理者",#REF!="サービス管理責任者"),0,#REF!)</f>
        <v>#REF!</v>
      </c>
    </row>
    <row r="4553" spans="8:11">
      <c r="H4553" s="61"/>
      <c r="I4553" s="60" t="e">
        <f t="shared" si="169"/>
        <v>#REF!</v>
      </c>
      <c r="J4553" s="60" t="e">
        <f>#REF!</f>
        <v>#REF!</v>
      </c>
      <c r="K4553" s="53" t="e">
        <f>IF(OR(#REF!="管理者",#REF!="サービス管理責任者"),0,#REF!)</f>
        <v>#REF!</v>
      </c>
    </row>
    <row r="4554" spans="8:11">
      <c r="H4554" s="61"/>
      <c r="I4554" s="60" t="e">
        <f t="shared" si="169"/>
        <v>#REF!</v>
      </c>
      <c r="J4554" s="60" t="e">
        <f>#REF!</f>
        <v>#REF!</v>
      </c>
      <c r="K4554" s="53" t="e">
        <f>IF(OR(#REF!="管理者",#REF!="サービス管理責任者"),0,#REF!)</f>
        <v>#REF!</v>
      </c>
    </row>
    <row r="4555" spans="8:11">
      <c r="H4555" s="61"/>
      <c r="I4555" s="60" t="e">
        <f t="shared" si="169"/>
        <v>#REF!</v>
      </c>
      <c r="J4555" s="60" t="e">
        <f>#REF!</f>
        <v>#REF!</v>
      </c>
      <c r="K4555" s="53" t="e">
        <f>IF(OR(#REF!="管理者",#REF!="サービス管理責任者"),0,#REF!)</f>
        <v>#REF!</v>
      </c>
    </row>
    <row r="4556" spans="8:11">
      <c r="H4556" s="61"/>
      <c r="I4556" s="60" t="e">
        <f t="shared" si="169"/>
        <v>#REF!</v>
      </c>
      <c r="J4556" s="60" t="e">
        <f>#REF!</f>
        <v>#REF!</v>
      </c>
      <c r="K4556" s="53" t="e">
        <f>IF(OR(#REF!="管理者",#REF!="サービス管理責任者"),0,#REF!)</f>
        <v>#REF!</v>
      </c>
    </row>
    <row r="4557" spans="8:11">
      <c r="H4557" s="61"/>
      <c r="I4557" s="60" t="e">
        <f t="shared" si="169"/>
        <v>#REF!</v>
      </c>
      <c r="J4557" s="60" t="e">
        <f>#REF!</f>
        <v>#REF!</v>
      </c>
      <c r="K4557" s="53" t="e">
        <f>IF(OR(#REF!="管理者",#REF!="サービス管理責任者"),0,#REF!)</f>
        <v>#REF!</v>
      </c>
    </row>
    <row r="4558" spans="8:11">
      <c r="H4558" s="61"/>
      <c r="I4558" s="60" t="e">
        <f t="shared" si="169"/>
        <v>#REF!</v>
      </c>
      <c r="J4558" s="60" t="e">
        <f>#REF!</f>
        <v>#REF!</v>
      </c>
      <c r="K4558" s="53" t="e">
        <f>IF(OR(#REF!="管理者",#REF!="サービス管理責任者"),0,#REF!)</f>
        <v>#REF!</v>
      </c>
    </row>
    <row r="4559" spans="8:11">
      <c r="H4559" s="61"/>
      <c r="I4559" s="60" t="e">
        <f t="shared" si="169"/>
        <v>#REF!</v>
      </c>
      <c r="J4559" s="60" t="e">
        <f>#REF!</f>
        <v>#REF!</v>
      </c>
      <c r="K4559" s="53" t="e">
        <f>IF(OR(#REF!="管理者",#REF!="サービス管理責任者"),0,#REF!)</f>
        <v>#REF!</v>
      </c>
    </row>
    <row r="4560" spans="8:11">
      <c r="H4560" s="61"/>
      <c r="I4560" s="60" t="e">
        <f t="shared" si="169"/>
        <v>#REF!</v>
      </c>
      <c r="J4560" s="60" t="e">
        <f>#REF!</f>
        <v>#REF!</v>
      </c>
      <c r="K4560" s="53" t="e">
        <f>IF(OR(#REF!="管理者",#REF!="サービス管理責任者"),0,#REF!)</f>
        <v>#REF!</v>
      </c>
    </row>
    <row r="4561" spans="8:11">
      <c r="H4561" s="61"/>
      <c r="I4561" s="60" t="e">
        <f t="shared" si="169"/>
        <v>#REF!</v>
      </c>
      <c r="J4561" s="60" t="e">
        <f>#REF!</f>
        <v>#REF!</v>
      </c>
      <c r="K4561" s="53" t="e">
        <f>IF(OR(#REF!="管理者",#REF!="サービス管理責任者"),0,#REF!)</f>
        <v>#REF!</v>
      </c>
    </row>
    <row r="4562" spans="8:11">
      <c r="H4562" s="61"/>
      <c r="I4562" s="60" t="e">
        <f t="shared" si="169"/>
        <v>#REF!</v>
      </c>
      <c r="J4562" s="60" t="e">
        <f>#REF!</f>
        <v>#REF!</v>
      </c>
      <c r="K4562" s="53" t="e">
        <f>IF(OR(#REF!="管理者",#REF!="サービス管理責任者"),0,#REF!)</f>
        <v>#REF!</v>
      </c>
    </row>
    <row r="4563" spans="8:11">
      <c r="H4563" s="61"/>
      <c r="I4563" s="60" t="e">
        <f t="shared" si="169"/>
        <v>#REF!</v>
      </c>
      <c r="J4563" s="60" t="e">
        <f>#REF!</f>
        <v>#REF!</v>
      </c>
      <c r="K4563" s="53" t="e">
        <f>IF(OR(#REF!="管理者",#REF!="サービス管理責任者"),0,#REF!)</f>
        <v>#REF!</v>
      </c>
    </row>
    <row r="4564" spans="8:11">
      <c r="H4564" s="61"/>
      <c r="I4564" s="60" t="e">
        <f t="shared" si="169"/>
        <v>#REF!</v>
      </c>
      <c r="J4564" s="60" t="e">
        <f>#REF!</f>
        <v>#REF!</v>
      </c>
      <c r="K4564" s="53" t="e">
        <f>IF(OR(#REF!="管理者",#REF!="サービス管理責任者"),0,#REF!)</f>
        <v>#REF!</v>
      </c>
    </row>
    <row r="4565" spans="8:11">
      <c r="H4565" s="61"/>
      <c r="I4565" s="60" t="e">
        <f t="shared" si="169"/>
        <v>#REF!</v>
      </c>
      <c r="J4565" s="60" t="e">
        <f>#REF!</f>
        <v>#REF!</v>
      </c>
      <c r="K4565" s="53" t="e">
        <f>IF(OR(#REF!="管理者",#REF!="サービス管理責任者"),0,#REF!)</f>
        <v>#REF!</v>
      </c>
    </row>
    <row r="4566" spans="8:11">
      <c r="H4566" s="61"/>
      <c r="I4566" s="60" t="e">
        <f t="shared" si="169"/>
        <v>#REF!</v>
      </c>
      <c r="J4566" s="60" t="e">
        <f>#REF!</f>
        <v>#REF!</v>
      </c>
      <c r="K4566" s="53" t="e">
        <f>IF(OR(#REF!="管理者",#REF!="サービス管理責任者"),0,#REF!)</f>
        <v>#REF!</v>
      </c>
    </row>
    <row r="4567" spans="8:11">
      <c r="H4567" s="61"/>
      <c r="I4567" s="60" t="e">
        <f t="shared" si="169"/>
        <v>#REF!</v>
      </c>
      <c r="J4567" s="60" t="e">
        <f>#REF!</f>
        <v>#REF!</v>
      </c>
      <c r="K4567" s="53" t="e">
        <f>IF(OR(#REF!="管理者",#REF!="サービス管理責任者"),0,#REF!)</f>
        <v>#REF!</v>
      </c>
    </row>
    <row r="4568" spans="8:11">
      <c r="H4568" s="61"/>
      <c r="I4568" s="60" t="e">
        <f t="shared" si="169"/>
        <v>#REF!</v>
      </c>
      <c r="J4568" s="60" t="e">
        <f>#REF!</f>
        <v>#REF!</v>
      </c>
      <c r="K4568" s="53" t="e">
        <f>IF(OR(#REF!="管理者",#REF!="サービス管理責任者"),0,#REF!)</f>
        <v>#REF!</v>
      </c>
    </row>
    <row r="4569" spans="8:11">
      <c r="H4569" s="61"/>
      <c r="I4569" s="60" t="e">
        <f t="shared" si="169"/>
        <v>#REF!</v>
      </c>
      <c r="J4569" s="60" t="e">
        <f>#REF!</f>
        <v>#REF!</v>
      </c>
      <c r="K4569" s="53" t="e">
        <f>IF(OR(#REF!="管理者",#REF!="サービス管理責任者"),0,#REF!)</f>
        <v>#REF!</v>
      </c>
    </row>
    <row r="4570" spans="8:11">
      <c r="H4570" s="61"/>
      <c r="I4570" s="60" t="e">
        <f t="shared" si="169"/>
        <v>#REF!</v>
      </c>
      <c r="J4570" s="60" t="e">
        <f>#REF!</f>
        <v>#REF!</v>
      </c>
      <c r="K4570" s="53" t="e">
        <f>IF(OR(#REF!="管理者",#REF!="サービス管理責任者"),0,#REF!)</f>
        <v>#REF!</v>
      </c>
    </row>
    <row r="4571" spans="8:11">
      <c r="H4571" s="61"/>
      <c r="I4571" s="60" t="e">
        <f t="shared" si="169"/>
        <v>#REF!</v>
      </c>
      <c r="J4571" s="60" t="e">
        <f>#REF!</f>
        <v>#REF!</v>
      </c>
      <c r="K4571" s="53" t="e">
        <f>IF(OR(#REF!="管理者",#REF!="サービス管理責任者"),0,#REF!)</f>
        <v>#REF!</v>
      </c>
    </row>
    <row r="4572" spans="8:11">
      <c r="H4572" s="61"/>
      <c r="I4572" s="60" t="e">
        <f t="shared" si="169"/>
        <v>#REF!</v>
      </c>
      <c r="J4572" s="60" t="e">
        <f>#REF!</f>
        <v>#REF!</v>
      </c>
      <c r="K4572" s="53" t="e">
        <f>IF(OR(#REF!="管理者",#REF!="サービス管理責任者"),0,#REF!)</f>
        <v>#REF!</v>
      </c>
    </row>
    <row r="4573" spans="8:11">
      <c r="H4573" s="61"/>
      <c r="I4573" s="60" t="e">
        <f t="shared" si="169"/>
        <v>#REF!</v>
      </c>
      <c r="J4573" s="60" t="e">
        <f>#REF!</f>
        <v>#REF!</v>
      </c>
      <c r="K4573" s="53" t="e">
        <f>IF(OR(#REF!="管理者",#REF!="サービス管理責任者"),0,#REF!)</f>
        <v>#REF!</v>
      </c>
    </row>
    <row r="4574" spans="8:11">
      <c r="H4574" s="61"/>
      <c r="I4574" s="60" t="e">
        <f t="shared" si="169"/>
        <v>#REF!</v>
      </c>
      <c r="J4574" s="60" t="e">
        <f>#REF!</f>
        <v>#REF!</v>
      </c>
      <c r="K4574" s="53" t="e">
        <f>IF(OR(#REF!="管理者",#REF!="サービス管理責任者"),0,#REF!)</f>
        <v>#REF!</v>
      </c>
    </row>
    <row r="4575" spans="8:11">
      <c r="H4575" s="61"/>
      <c r="I4575" s="60" t="e">
        <f t="shared" si="169"/>
        <v>#REF!</v>
      </c>
      <c r="J4575" s="60" t="e">
        <f>#REF!</f>
        <v>#REF!</v>
      </c>
      <c r="K4575" s="53" t="e">
        <f>IF(OR(#REF!="管理者",#REF!="サービス管理責任者"),0,#REF!)</f>
        <v>#REF!</v>
      </c>
    </row>
    <row r="4576" spans="8:11">
      <c r="H4576" s="61"/>
      <c r="I4576" s="60" t="e">
        <f t="shared" si="169"/>
        <v>#REF!</v>
      </c>
      <c r="J4576" s="60" t="e">
        <f>#REF!</f>
        <v>#REF!</v>
      </c>
      <c r="K4576" s="53" t="e">
        <f>IF(OR(#REF!="管理者",#REF!="サービス管理責任者"),0,#REF!)</f>
        <v>#REF!</v>
      </c>
    </row>
    <row r="4577" spans="8:11">
      <c r="H4577" s="61"/>
      <c r="I4577" s="60" t="e">
        <f t="shared" si="169"/>
        <v>#REF!</v>
      </c>
      <c r="J4577" s="60" t="e">
        <f>#REF!</f>
        <v>#REF!</v>
      </c>
      <c r="K4577" s="53" t="e">
        <f>IF(OR(#REF!="管理者",#REF!="サービス管理責任者"),0,#REF!)</f>
        <v>#REF!</v>
      </c>
    </row>
    <row r="4578" spans="8:11">
      <c r="H4578" s="61"/>
      <c r="I4578" s="60" t="e">
        <f t="shared" si="169"/>
        <v>#REF!</v>
      </c>
      <c r="J4578" s="60" t="e">
        <f>#REF!</f>
        <v>#REF!</v>
      </c>
      <c r="K4578" s="53" t="e">
        <f>IF(OR(#REF!="管理者",#REF!="サービス管理責任者"),0,#REF!)</f>
        <v>#REF!</v>
      </c>
    </row>
    <row r="4579" spans="8:11">
      <c r="H4579" s="61"/>
      <c r="I4579" s="60" t="e">
        <f t="shared" si="169"/>
        <v>#REF!</v>
      </c>
      <c r="J4579" s="60" t="e">
        <f>#REF!</f>
        <v>#REF!</v>
      </c>
      <c r="K4579" s="53" t="e">
        <f>IF(OR(#REF!="管理者",#REF!="サービス管理責任者"),0,#REF!)</f>
        <v>#REF!</v>
      </c>
    </row>
    <row r="4580" spans="8:11">
      <c r="H4580" s="61"/>
      <c r="I4580" s="60" t="e">
        <f t="shared" si="169"/>
        <v>#REF!</v>
      </c>
      <c r="J4580" s="60" t="e">
        <f>#REF!</f>
        <v>#REF!</v>
      </c>
      <c r="K4580" s="53" t="e">
        <f>IF(OR(#REF!="管理者",#REF!="サービス管理責任者"),0,#REF!)</f>
        <v>#REF!</v>
      </c>
    </row>
    <row r="4581" spans="8:11">
      <c r="H4581" s="61"/>
      <c r="I4581" s="60" t="e">
        <f t="shared" si="169"/>
        <v>#REF!</v>
      </c>
      <c r="J4581" s="60" t="e">
        <f>#REF!</f>
        <v>#REF!</v>
      </c>
      <c r="K4581" s="53" t="e">
        <f>IF(OR(#REF!="管理者",#REF!="サービス管理責任者"),0,#REF!)</f>
        <v>#REF!</v>
      </c>
    </row>
    <row r="4582" spans="8:11">
      <c r="H4582" s="61"/>
      <c r="I4582" s="60" t="e">
        <f t="shared" si="169"/>
        <v>#REF!</v>
      </c>
      <c r="J4582" s="60" t="e">
        <f>#REF!</f>
        <v>#REF!</v>
      </c>
      <c r="K4582" s="53" t="e">
        <f>IF(OR(#REF!="管理者",#REF!="サービス管理責任者"),0,#REF!)</f>
        <v>#REF!</v>
      </c>
    </row>
    <row r="4583" spans="8:11">
      <c r="H4583" s="61"/>
      <c r="I4583" s="60" t="e">
        <f t="shared" si="169"/>
        <v>#REF!</v>
      </c>
      <c r="J4583" s="60" t="e">
        <f>#REF!</f>
        <v>#REF!</v>
      </c>
      <c r="K4583" s="53" t="e">
        <f>IF(OR(#REF!="管理者",#REF!="サービス管理責任者"),0,#REF!)</f>
        <v>#REF!</v>
      </c>
    </row>
    <row r="4584" spans="8:11">
      <c r="H4584" s="61"/>
      <c r="I4584" s="60" t="e">
        <f t="shared" si="169"/>
        <v>#REF!</v>
      </c>
      <c r="J4584" s="60" t="e">
        <f>#REF!</f>
        <v>#REF!</v>
      </c>
      <c r="K4584" s="53" t="e">
        <f>IF(OR(#REF!="管理者",#REF!="サービス管理責任者"),0,#REF!)</f>
        <v>#REF!</v>
      </c>
    </row>
    <row r="4585" spans="8:11">
      <c r="H4585" s="61"/>
      <c r="I4585" s="60" t="e">
        <f t="shared" si="169"/>
        <v>#REF!</v>
      </c>
      <c r="J4585" s="60" t="e">
        <f>#REF!</f>
        <v>#REF!</v>
      </c>
      <c r="K4585" s="53" t="e">
        <f>IF(OR(#REF!="管理者",#REF!="サービス管理責任者"),0,#REF!)</f>
        <v>#REF!</v>
      </c>
    </row>
    <row r="4586" spans="8:11">
      <c r="H4586" s="61"/>
      <c r="I4586" s="60" t="e">
        <f t="shared" si="169"/>
        <v>#REF!</v>
      </c>
      <c r="J4586" s="60" t="e">
        <f>#REF!</f>
        <v>#REF!</v>
      </c>
      <c r="K4586" s="53" t="e">
        <f>IF(OR(#REF!="管理者",#REF!="サービス管理責任者"),0,#REF!)</f>
        <v>#REF!</v>
      </c>
    </row>
    <row r="4587" spans="8:11">
      <c r="H4587" s="61"/>
      <c r="I4587" s="60" t="e">
        <f t="shared" si="169"/>
        <v>#REF!</v>
      </c>
      <c r="J4587" s="60" t="e">
        <f>#REF!</f>
        <v>#REF!</v>
      </c>
      <c r="K4587" s="53" t="e">
        <f>IF(OR(#REF!="管理者",#REF!="サービス管理責任者"),0,#REF!)</f>
        <v>#REF!</v>
      </c>
    </row>
    <row r="4588" spans="8:11">
      <c r="H4588" s="61"/>
      <c r="I4588" s="60" t="e">
        <f t="shared" si="169"/>
        <v>#REF!</v>
      </c>
      <c r="J4588" s="60" t="e">
        <f>#REF!</f>
        <v>#REF!</v>
      </c>
      <c r="K4588" s="53" t="e">
        <f>IF(OR(#REF!="管理者",#REF!="サービス管理責任者"),0,#REF!)</f>
        <v>#REF!</v>
      </c>
    </row>
    <row r="4589" spans="8:11">
      <c r="H4589" s="61"/>
      <c r="I4589" s="60" t="e">
        <f t="shared" si="169"/>
        <v>#REF!</v>
      </c>
      <c r="J4589" s="60" t="e">
        <f>#REF!</f>
        <v>#REF!</v>
      </c>
      <c r="K4589" s="53" t="e">
        <f>IF(OR(#REF!="管理者",#REF!="サービス管理責任者"),0,#REF!)</f>
        <v>#REF!</v>
      </c>
    </row>
    <row r="4590" spans="8:11">
      <c r="H4590" s="61"/>
      <c r="I4590" s="60" t="e">
        <f t="shared" si="169"/>
        <v>#REF!</v>
      </c>
      <c r="J4590" s="60" t="e">
        <f>#REF!</f>
        <v>#REF!</v>
      </c>
      <c r="K4590" s="53" t="e">
        <f>IF(OR(#REF!="管理者",#REF!="サービス管理責任者"),0,#REF!)</f>
        <v>#REF!</v>
      </c>
    </row>
    <row r="4591" spans="8:11">
      <c r="H4591" s="61"/>
      <c r="I4591" s="60" t="e">
        <f t="shared" si="169"/>
        <v>#REF!</v>
      </c>
      <c r="J4591" s="60" t="e">
        <f>#REF!</f>
        <v>#REF!</v>
      </c>
      <c r="K4591" s="53" t="e">
        <f>IF(OR(#REF!="管理者",#REF!="サービス管理責任者"),0,#REF!)</f>
        <v>#REF!</v>
      </c>
    </row>
    <row r="4592" spans="8:11">
      <c r="H4592" s="61"/>
      <c r="I4592" s="60" t="e">
        <f t="shared" si="169"/>
        <v>#REF!</v>
      </c>
      <c r="J4592" s="60" t="e">
        <f>#REF!</f>
        <v>#REF!</v>
      </c>
      <c r="K4592" s="53" t="e">
        <f>IF(OR(#REF!="管理者",#REF!="サービス管理責任者"),0,#REF!)</f>
        <v>#REF!</v>
      </c>
    </row>
    <row r="4593" spans="8:11">
      <c r="H4593" s="61"/>
      <c r="I4593" s="60" t="e">
        <f t="shared" si="169"/>
        <v>#REF!</v>
      </c>
      <c r="J4593" s="60" t="e">
        <f>#REF!</f>
        <v>#REF!</v>
      </c>
      <c r="K4593" s="53" t="e">
        <f>IF(OR(#REF!="管理者",#REF!="サービス管理責任者"),0,#REF!)</f>
        <v>#REF!</v>
      </c>
    </row>
    <row r="4594" spans="8:11">
      <c r="H4594" s="61"/>
      <c r="I4594" s="60" t="e">
        <f t="shared" si="169"/>
        <v>#REF!</v>
      </c>
      <c r="J4594" s="60" t="e">
        <f>#REF!</f>
        <v>#REF!</v>
      </c>
      <c r="K4594" s="53" t="e">
        <f>IF(OR(#REF!="管理者",#REF!="サービス管理責任者"),0,#REF!)</f>
        <v>#REF!</v>
      </c>
    </row>
    <row r="4595" spans="8:11">
      <c r="H4595" s="61"/>
      <c r="I4595" s="60" t="e">
        <f t="shared" si="169"/>
        <v>#REF!</v>
      </c>
      <c r="J4595" s="60" t="e">
        <f>#REF!</f>
        <v>#REF!</v>
      </c>
      <c r="K4595" s="53" t="e">
        <f>IF(OR(#REF!="管理者",#REF!="サービス管理責任者"),0,#REF!)</f>
        <v>#REF!</v>
      </c>
    </row>
    <row r="4596" spans="8:11">
      <c r="H4596" s="61"/>
      <c r="I4596" s="60" t="e">
        <f t="shared" si="169"/>
        <v>#REF!</v>
      </c>
      <c r="J4596" s="60" t="e">
        <f>#REF!</f>
        <v>#REF!</v>
      </c>
      <c r="K4596" s="53" t="e">
        <f>IF(OR(#REF!="管理者",#REF!="サービス管理責任者"),0,#REF!)</f>
        <v>#REF!</v>
      </c>
    </row>
    <row r="4597" spans="8:11">
      <c r="H4597" s="61"/>
      <c r="I4597" s="60" t="e">
        <f t="shared" si="169"/>
        <v>#REF!</v>
      </c>
      <c r="J4597" s="60" t="e">
        <f>#REF!</f>
        <v>#REF!</v>
      </c>
      <c r="K4597" s="53" t="e">
        <f>IF(OR(#REF!="管理者",#REF!="サービス管理責任者"),0,#REF!)</f>
        <v>#REF!</v>
      </c>
    </row>
    <row r="4598" spans="8:11">
      <c r="H4598" s="61"/>
      <c r="I4598" s="60" t="e">
        <f t="shared" si="169"/>
        <v>#REF!</v>
      </c>
      <c r="J4598" s="60" t="e">
        <f>#REF!</f>
        <v>#REF!</v>
      </c>
      <c r="K4598" s="53" t="e">
        <f>IF(OR(#REF!="管理者",#REF!="サービス管理責任者"),0,#REF!)</f>
        <v>#REF!</v>
      </c>
    </row>
    <row r="4599" spans="8:11">
      <c r="H4599" s="61"/>
      <c r="I4599" s="60" t="e">
        <f t="shared" si="169"/>
        <v>#REF!</v>
      </c>
      <c r="J4599" s="60" t="e">
        <f>#REF!</f>
        <v>#REF!</v>
      </c>
      <c r="K4599" s="53" t="e">
        <f>IF(OR(#REF!="管理者",#REF!="サービス管理責任者"),0,#REF!)</f>
        <v>#REF!</v>
      </c>
    </row>
    <row r="4600" spans="8:11">
      <c r="H4600" s="61"/>
      <c r="I4600" s="60" t="e">
        <f t="shared" si="169"/>
        <v>#REF!</v>
      </c>
      <c r="J4600" s="60" t="e">
        <f>#REF!</f>
        <v>#REF!</v>
      </c>
      <c r="K4600" s="53" t="e">
        <f>IF(OR(#REF!="管理者",#REF!="サービス管理責任者"),0,#REF!)</f>
        <v>#REF!</v>
      </c>
    </row>
    <row r="4601" spans="8:11">
      <c r="H4601" s="61"/>
      <c r="I4601" s="60" t="e">
        <f t="shared" si="169"/>
        <v>#REF!</v>
      </c>
      <c r="J4601" s="60" t="e">
        <f>#REF!</f>
        <v>#REF!</v>
      </c>
      <c r="K4601" s="53" t="e">
        <f>IF(OR(#REF!="管理者",#REF!="サービス管理責任者"),0,#REF!)</f>
        <v>#REF!</v>
      </c>
    </row>
    <row r="4602" spans="8:11">
      <c r="H4602" s="61"/>
      <c r="I4602" s="60" t="e">
        <f t="shared" si="169"/>
        <v>#REF!</v>
      </c>
      <c r="J4602" s="60" t="e">
        <f>#REF!</f>
        <v>#REF!</v>
      </c>
      <c r="K4602" s="53" t="e">
        <f>IF(OR(#REF!="管理者",#REF!="サービス管理責任者"),0,#REF!)</f>
        <v>#REF!</v>
      </c>
    </row>
    <row r="4603" spans="8:11">
      <c r="H4603" s="61"/>
      <c r="I4603" s="60" t="e">
        <f t="shared" si="169"/>
        <v>#REF!</v>
      </c>
      <c r="J4603" s="60" t="e">
        <f>#REF!</f>
        <v>#REF!</v>
      </c>
      <c r="K4603" s="53" t="e">
        <f>IF(OR(#REF!="管理者",#REF!="サービス管理責任者"),0,#REF!)</f>
        <v>#REF!</v>
      </c>
    </row>
    <row r="4604" spans="8:11">
      <c r="H4604" s="61"/>
      <c r="I4604" s="60" t="e">
        <f t="shared" si="169"/>
        <v>#REF!</v>
      </c>
      <c r="J4604" s="60" t="e">
        <f>#REF!</f>
        <v>#REF!</v>
      </c>
      <c r="K4604" s="53" t="e">
        <f>IF(OR(#REF!="管理者",#REF!="サービス管理責任者"),0,#REF!)</f>
        <v>#REF!</v>
      </c>
    </row>
    <row r="4605" spans="8:11">
      <c r="H4605" s="61"/>
      <c r="I4605" s="60" t="e">
        <f t="shared" si="169"/>
        <v>#REF!</v>
      </c>
      <c r="J4605" s="60" t="e">
        <f>#REF!</f>
        <v>#REF!</v>
      </c>
      <c r="K4605" s="53" t="e">
        <f>IF(OR(#REF!="管理者",#REF!="サービス管理責任者"),0,#REF!)</f>
        <v>#REF!</v>
      </c>
    </row>
    <row r="4606" spans="8:11">
      <c r="H4606" s="61"/>
      <c r="I4606" s="60" t="e">
        <f t="shared" si="169"/>
        <v>#REF!</v>
      </c>
      <c r="J4606" s="60" t="e">
        <f>#REF!</f>
        <v>#REF!</v>
      </c>
      <c r="K4606" s="53" t="e">
        <f>IF(OR(#REF!="管理者",#REF!="サービス管理責任者"),0,#REF!)</f>
        <v>#REF!</v>
      </c>
    </row>
    <row r="4607" spans="8:11">
      <c r="H4607" s="61"/>
      <c r="I4607" s="60" t="e">
        <f t="shared" si="169"/>
        <v>#REF!</v>
      </c>
      <c r="J4607" s="60" t="e">
        <f>#REF!</f>
        <v>#REF!</v>
      </c>
      <c r="K4607" s="53" t="e">
        <f>IF(OR(#REF!="管理者",#REF!="サービス管理責任者"),0,#REF!)</f>
        <v>#REF!</v>
      </c>
    </row>
    <row r="4608" spans="8:11">
      <c r="H4608" s="61"/>
      <c r="I4608" s="60" t="e">
        <f t="shared" si="169"/>
        <v>#REF!</v>
      </c>
      <c r="J4608" s="60" t="e">
        <f>#REF!</f>
        <v>#REF!</v>
      </c>
      <c r="K4608" s="53" t="e">
        <f>IF(OR(#REF!="管理者",#REF!="サービス管理責任者"),0,#REF!)</f>
        <v>#REF!</v>
      </c>
    </row>
    <row r="4609" spans="8:11">
      <c r="H4609" s="61"/>
      <c r="I4609" s="60" t="e">
        <f t="shared" si="169"/>
        <v>#REF!</v>
      </c>
      <c r="J4609" s="60" t="e">
        <f>#REF!</f>
        <v>#REF!</v>
      </c>
      <c r="K4609" s="53" t="e">
        <f>IF(OR(#REF!="管理者",#REF!="サービス管理責任者"),0,#REF!)</f>
        <v>#REF!</v>
      </c>
    </row>
    <row r="4610" spans="8:11">
      <c r="H4610" s="61"/>
      <c r="I4610" s="60" t="e">
        <f t="shared" si="169"/>
        <v>#REF!</v>
      </c>
      <c r="J4610" s="60" t="e">
        <f>#REF!</f>
        <v>#REF!</v>
      </c>
      <c r="K4610" s="53" t="e">
        <f>IF(OR(#REF!="管理者",#REF!="サービス管理責任者"),0,#REF!)</f>
        <v>#REF!</v>
      </c>
    </row>
    <row r="4611" spans="8:11">
      <c r="H4611" s="61"/>
      <c r="I4611" s="60" t="e">
        <f t="shared" si="169"/>
        <v>#REF!</v>
      </c>
      <c r="J4611" s="60" t="e">
        <f>#REF!</f>
        <v>#REF!</v>
      </c>
      <c r="K4611" s="53" t="e">
        <f>IF(OR(#REF!="管理者",#REF!="サービス管理責任者"),0,#REF!)</f>
        <v>#REF!</v>
      </c>
    </row>
    <row r="4612" spans="8:11">
      <c r="H4612" s="61"/>
      <c r="I4612" s="60" t="e">
        <f t="shared" si="169"/>
        <v>#REF!</v>
      </c>
      <c r="J4612" s="60" t="e">
        <f>#REF!</f>
        <v>#REF!</v>
      </c>
      <c r="K4612" s="53" t="e">
        <f>IF(OR(#REF!="管理者",#REF!="サービス管理責任者"),0,#REF!)</f>
        <v>#REF!</v>
      </c>
    </row>
    <row r="4613" spans="8:11">
      <c r="H4613" s="61"/>
      <c r="I4613" s="60" t="e">
        <f t="shared" ref="I4613:I4676" si="170">IF(J4613=0,I4612,I4612+1)</f>
        <v>#REF!</v>
      </c>
      <c r="J4613" s="60" t="e">
        <f>#REF!</f>
        <v>#REF!</v>
      </c>
      <c r="K4613" s="53" t="e">
        <f>IF(OR(#REF!="管理者",#REF!="サービス管理責任者"),0,#REF!)</f>
        <v>#REF!</v>
      </c>
    </row>
    <row r="4614" spans="8:11">
      <c r="H4614" s="61"/>
      <c r="I4614" s="60" t="e">
        <f t="shared" si="170"/>
        <v>#REF!</v>
      </c>
      <c r="J4614" s="60" t="e">
        <f>#REF!</f>
        <v>#REF!</v>
      </c>
      <c r="K4614" s="53" t="e">
        <f>IF(OR(#REF!="管理者",#REF!="サービス管理責任者"),0,#REF!)</f>
        <v>#REF!</v>
      </c>
    </row>
    <row r="4615" spans="8:11">
      <c r="H4615" s="61"/>
      <c r="I4615" s="60" t="e">
        <f t="shared" si="170"/>
        <v>#REF!</v>
      </c>
      <c r="J4615" s="60" t="e">
        <f>#REF!</f>
        <v>#REF!</v>
      </c>
      <c r="K4615" s="53" t="e">
        <f>IF(OR(#REF!="管理者",#REF!="サービス管理責任者"),0,#REF!)</f>
        <v>#REF!</v>
      </c>
    </row>
    <row r="4616" spans="8:11">
      <c r="H4616" s="61"/>
      <c r="I4616" s="60" t="e">
        <f t="shared" si="170"/>
        <v>#REF!</v>
      </c>
      <c r="J4616" s="60" t="e">
        <f>#REF!</f>
        <v>#REF!</v>
      </c>
      <c r="K4616" s="53" t="e">
        <f>IF(OR(#REF!="管理者",#REF!="サービス管理責任者"),0,#REF!)</f>
        <v>#REF!</v>
      </c>
    </row>
    <row r="4617" spans="8:11">
      <c r="H4617" s="61"/>
      <c r="I4617" s="60" t="e">
        <f t="shared" si="170"/>
        <v>#REF!</v>
      </c>
      <c r="J4617" s="60" t="e">
        <f>#REF!</f>
        <v>#REF!</v>
      </c>
      <c r="K4617" s="53" t="e">
        <f>IF(OR(#REF!="管理者",#REF!="サービス管理責任者"),0,#REF!)</f>
        <v>#REF!</v>
      </c>
    </row>
    <row r="4618" spans="8:11">
      <c r="H4618" s="61"/>
      <c r="I4618" s="60" t="e">
        <f t="shared" si="170"/>
        <v>#REF!</v>
      </c>
      <c r="J4618" s="60" t="e">
        <f>#REF!</f>
        <v>#REF!</v>
      </c>
      <c r="K4618" s="53" t="e">
        <f>IF(OR(#REF!="管理者",#REF!="サービス管理責任者"),0,#REF!)</f>
        <v>#REF!</v>
      </c>
    </row>
    <row r="4619" spans="8:11">
      <c r="H4619" s="61"/>
      <c r="I4619" s="60" t="e">
        <f t="shared" si="170"/>
        <v>#REF!</v>
      </c>
      <c r="J4619" s="60" t="e">
        <f>#REF!</f>
        <v>#REF!</v>
      </c>
      <c r="K4619" s="53" t="e">
        <f>IF(OR(#REF!="管理者",#REF!="サービス管理責任者"),0,#REF!)</f>
        <v>#REF!</v>
      </c>
    </row>
    <row r="4620" spans="8:11">
      <c r="H4620" s="61"/>
      <c r="I4620" s="60" t="e">
        <f t="shared" si="170"/>
        <v>#REF!</v>
      </c>
      <c r="J4620" s="60" t="e">
        <f>#REF!</f>
        <v>#REF!</v>
      </c>
      <c r="K4620" s="53" t="e">
        <f>IF(OR(#REF!="管理者",#REF!="サービス管理責任者"),0,#REF!)</f>
        <v>#REF!</v>
      </c>
    </row>
    <row r="4621" spans="8:11">
      <c r="H4621" s="61"/>
      <c r="I4621" s="60" t="e">
        <f t="shared" si="170"/>
        <v>#REF!</v>
      </c>
      <c r="J4621" s="60" t="e">
        <f>#REF!</f>
        <v>#REF!</v>
      </c>
      <c r="K4621" s="53" t="e">
        <f>IF(OR(#REF!="管理者",#REF!="サービス管理責任者"),0,#REF!)</f>
        <v>#REF!</v>
      </c>
    </row>
    <row r="4622" spans="8:11">
      <c r="H4622" s="61"/>
      <c r="I4622" s="60" t="e">
        <f t="shared" si="170"/>
        <v>#REF!</v>
      </c>
      <c r="J4622" s="60" t="e">
        <f>#REF!</f>
        <v>#REF!</v>
      </c>
      <c r="K4622" s="53" t="e">
        <f>IF(OR(#REF!="管理者",#REF!="サービス管理責任者"),0,#REF!)</f>
        <v>#REF!</v>
      </c>
    </row>
    <row r="4623" spans="8:11">
      <c r="H4623" s="61"/>
      <c r="I4623" s="60" t="e">
        <f t="shared" si="170"/>
        <v>#REF!</v>
      </c>
      <c r="J4623" s="60" t="e">
        <f>#REF!</f>
        <v>#REF!</v>
      </c>
      <c r="K4623" s="53" t="e">
        <f>IF(OR(#REF!="管理者",#REF!="サービス管理責任者"),0,#REF!)</f>
        <v>#REF!</v>
      </c>
    </row>
    <row r="4624" spans="8:11">
      <c r="H4624" s="61"/>
      <c r="I4624" s="60" t="e">
        <f t="shared" si="170"/>
        <v>#REF!</v>
      </c>
      <c r="J4624" s="60" t="e">
        <f>#REF!</f>
        <v>#REF!</v>
      </c>
      <c r="K4624" s="53" t="e">
        <f>IF(OR(#REF!="管理者",#REF!="サービス管理責任者"),0,#REF!)</f>
        <v>#REF!</v>
      </c>
    </row>
    <row r="4625" spans="8:11">
      <c r="H4625" s="61"/>
      <c r="I4625" s="60" t="e">
        <f t="shared" si="170"/>
        <v>#REF!</v>
      </c>
      <c r="J4625" s="60" t="e">
        <f>#REF!</f>
        <v>#REF!</v>
      </c>
      <c r="K4625" s="53" t="e">
        <f>IF(OR(#REF!="管理者",#REF!="サービス管理責任者"),0,#REF!)</f>
        <v>#REF!</v>
      </c>
    </row>
    <row r="4626" spans="8:11">
      <c r="H4626" s="61"/>
      <c r="I4626" s="60" t="e">
        <f t="shared" si="170"/>
        <v>#REF!</v>
      </c>
      <c r="J4626" s="60" t="e">
        <f>#REF!</f>
        <v>#REF!</v>
      </c>
      <c r="K4626" s="53" t="e">
        <f>IF(OR(#REF!="管理者",#REF!="サービス管理責任者"),0,#REF!)</f>
        <v>#REF!</v>
      </c>
    </row>
    <row r="4627" spans="8:11">
      <c r="H4627" s="61"/>
      <c r="I4627" s="60" t="e">
        <f t="shared" si="170"/>
        <v>#REF!</v>
      </c>
      <c r="J4627" s="60" t="e">
        <f>#REF!</f>
        <v>#REF!</v>
      </c>
      <c r="K4627" s="53" t="e">
        <f>IF(OR(#REF!="管理者",#REF!="サービス管理責任者"),0,#REF!)</f>
        <v>#REF!</v>
      </c>
    </row>
    <row r="4628" spans="8:11">
      <c r="H4628" s="61"/>
      <c r="I4628" s="60" t="e">
        <f t="shared" si="170"/>
        <v>#REF!</v>
      </c>
      <c r="J4628" s="60" t="e">
        <f>#REF!</f>
        <v>#REF!</v>
      </c>
      <c r="K4628" s="53" t="e">
        <f>IF(OR(#REF!="管理者",#REF!="サービス管理責任者"),0,#REF!)</f>
        <v>#REF!</v>
      </c>
    </row>
    <row r="4629" spans="8:11">
      <c r="H4629" s="61"/>
      <c r="I4629" s="60" t="e">
        <f t="shared" si="170"/>
        <v>#REF!</v>
      </c>
      <c r="J4629" s="60" t="e">
        <f>#REF!</f>
        <v>#REF!</v>
      </c>
      <c r="K4629" s="53" t="e">
        <f>IF(OR(#REF!="管理者",#REF!="サービス管理責任者"),0,#REF!)</f>
        <v>#REF!</v>
      </c>
    </row>
    <row r="4630" spans="8:11">
      <c r="H4630" s="61"/>
      <c r="I4630" s="60" t="e">
        <f t="shared" si="170"/>
        <v>#REF!</v>
      </c>
      <c r="J4630" s="60" t="e">
        <f>#REF!</f>
        <v>#REF!</v>
      </c>
      <c r="K4630" s="53" t="e">
        <f>IF(OR(#REF!="管理者",#REF!="サービス管理責任者"),0,#REF!)</f>
        <v>#REF!</v>
      </c>
    </row>
    <row r="4631" spans="8:11">
      <c r="H4631" s="61"/>
      <c r="I4631" s="60" t="e">
        <f t="shared" si="170"/>
        <v>#REF!</v>
      </c>
      <c r="J4631" s="60" t="e">
        <f>#REF!</f>
        <v>#REF!</v>
      </c>
      <c r="K4631" s="53" t="e">
        <f>IF(OR(#REF!="管理者",#REF!="サービス管理責任者"),0,#REF!)</f>
        <v>#REF!</v>
      </c>
    </row>
    <row r="4632" spans="8:11">
      <c r="H4632" s="61"/>
      <c r="I4632" s="60" t="e">
        <f t="shared" si="170"/>
        <v>#REF!</v>
      </c>
      <c r="J4632" s="60" t="e">
        <f>#REF!</f>
        <v>#REF!</v>
      </c>
      <c r="K4632" s="53" t="e">
        <f>IF(OR(#REF!="管理者",#REF!="サービス管理責任者"),0,#REF!)</f>
        <v>#REF!</v>
      </c>
    </row>
    <row r="4633" spans="8:11">
      <c r="H4633" s="61"/>
      <c r="I4633" s="60" t="e">
        <f t="shared" si="170"/>
        <v>#REF!</v>
      </c>
      <c r="J4633" s="60" t="e">
        <f>#REF!</f>
        <v>#REF!</v>
      </c>
      <c r="K4633" s="53" t="e">
        <f>IF(OR(#REF!="管理者",#REF!="サービス管理責任者"),0,#REF!)</f>
        <v>#REF!</v>
      </c>
    </row>
    <row r="4634" spans="8:11">
      <c r="H4634" s="61"/>
      <c r="I4634" s="60" t="e">
        <f t="shared" si="170"/>
        <v>#REF!</v>
      </c>
      <c r="J4634" s="60" t="e">
        <f>#REF!</f>
        <v>#REF!</v>
      </c>
      <c r="K4634" s="53" t="e">
        <f>IF(OR(#REF!="管理者",#REF!="サービス管理責任者"),0,#REF!)</f>
        <v>#REF!</v>
      </c>
    </row>
    <row r="4635" spans="8:11">
      <c r="H4635" s="61"/>
      <c r="I4635" s="60" t="e">
        <f t="shared" si="170"/>
        <v>#REF!</v>
      </c>
      <c r="J4635" s="60" t="e">
        <f>#REF!</f>
        <v>#REF!</v>
      </c>
      <c r="K4635" s="53" t="e">
        <f>IF(OR(#REF!="管理者",#REF!="サービス管理責任者"),0,#REF!)</f>
        <v>#REF!</v>
      </c>
    </row>
    <row r="4636" spans="8:11">
      <c r="H4636" s="61"/>
      <c r="I4636" s="60" t="e">
        <f t="shared" si="170"/>
        <v>#REF!</v>
      </c>
      <c r="J4636" s="60" t="e">
        <f>#REF!</f>
        <v>#REF!</v>
      </c>
      <c r="K4636" s="53" t="e">
        <f>IF(OR(#REF!="管理者",#REF!="サービス管理責任者"),0,#REF!)</f>
        <v>#REF!</v>
      </c>
    </row>
    <row r="4637" spans="8:11">
      <c r="H4637" s="61"/>
      <c r="I4637" s="60" t="e">
        <f t="shared" si="170"/>
        <v>#REF!</v>
      </c>
      <c r="J4637" s="60" t="e">
        <f>#REF!</f>
        <v>#REF!</v>
      </c>
      <c r="K4637" s="53" t="e">
        <f>IF(OR(#REF!="管理者",#REF!="サービス管理責任者"),0,#REF!)</f>
        <v>#REF!</v>
      </c>
    </row>
    <row r="4638" spans="8:11">
      <c r="H4638" s="61"/>
      <c r="I4638" s="60" t="e">
        <f t="shared" si="170"/>
        <v>#REF!</v>
      </c>
      <c r="J4638" s="60" t="e">
        <f>#REF!</f>
        <v>#REF!</v>
      </c>
      <c r="K4638" s="53" t="e">
        <f>IF(OR(#REF!="管理者",#REF!="サービス管理責任者"),0,#REF!)</f>
        <v>#REF!</v>
      </c>
    </row>
    <row r="4639" spans="8:11">
      <c r="H4639" s="61"/>
      <c r="I4639" s="60" t="e">
        <f t="shared" si="170"/>
        <v>#REF!</v>
      </c>
      <c r="J4639" s="60" t="e">
        <f>#REF!</f>
        <v>#REF!</v>
      </c>
      <c r="K4639" s="53" t="e">
        <f>IF(OR(#REF!="管理者",#REF!="サービス管理責任者"),0,#REF!)</f>
        <v>#REF!</v>
      </c>
    </row>
    <row r="4640" spans="8:11">
      <c r="H4640" s="61"/>
      <c r="I4640" s="60" t="e">
        <f t="shared" si="170"/>
        <v>#REF!</v>
      </c>
      <c r="J4640" s="60" t="e">
        <f>#REF!</f>
        <v>#REF!</v>
      </c>
      <c r="K4640" s="53" t="e">
        <f>IF(OR(#REF!="管理者",#REF!="サービス管理責任者"),0,#REF!)</f>
        <v>#REF!</v>
      </c>
    </row>
    <row r="4641" spans="8:11">
      <c r="H4641" s="61"/>
      <c r="I4641" s="60" t="e">
        <f t="shared" si="170"/>
        <v>#REF!</v>
      </c>
      <c r="J4641" s="60" t="e">
        <f>#REF!</f>
        <v>#REF!</v>
      </c>
      <c r="K4641" s="53" t="e">
        <f>IF(OR(#REF!="管理者",#REF!="サービス管理責任者"),0,#REF!)</f>
        <v>#REF!</v>
      </c>
    </row>
    <row r="4642" spans="8:11">
      <c r="H4642" s="61"/>
      <c r="I4642" s="60" t="e">
        <f t="shared" si="170"/>
        <v>#REF!</v>
      </c>
      <c r="J4642" s="60" t="e">
        <f>#REF!</f>
        <v>#REF!</v>
      </c>
      <c r="K4642" s="53" t="e">
        <f>IF(OR(#REF!="管理者",#REF!="サービス管理責任者"),0,#REF!)</f>
        <v>#REF!</v>
      </c>
    </row>
    <row r="4643" spans="8:11">
      <c r="H4643" s="61"/>
      <c r="I4643" s="60" t="e">
        <f t="shared" si="170"/>
        <v>#REF!</v>
      </c>
      <c r="J4643" s="60" t="e">
        <f>#REF!</f>
        <v>#REF!</v>
      </c>
      <c r="K4643" s="53" t="e">
        <f>IF(OR(#REF!="管理者",#REF!="サービス管理責任者"),0,#REF!)</f>
        <v>#REF!</v>
      </c>
    </row>
    <row r="4644" spans="8:11">
      <c r="H4644" s="61"/>
      <c r="I4644" s="60" t="e">
        <f t="shared" si="170"/>
        <v>#REF!</v>
      </c>
      <c r="J4644" s="60" t="e">
        <f>#REF!</f>
        <v>#REF!</v>
      </c>
      <c r="K4644" s="53" t="e">
        <f>IF(OR(#REF!="管理者",#REF!="サービス管理責任者"),0,#REF!)</f>
        <v>#REF!</v>
      </c>
    </row>
    <row r="4645" spans="8:11">
      <c r="H4645" s="61"/>
      <c r="I4645" s="60" t="e">
        <f t="shared" si="170"/>
        <v>#REF!</v>
      </c>
      <c r="J4645" s="60" t="e">
        <f>#REF!</f>
        <v>#REF!</v>
      </c>
      <c r="K4645" s="53" t="e">
        <f>IF(OR(#REF!="管理者",#REF!="サービス管理責任者"),0,#REF!)</f>
        <v>#REF!</v>
      </c>
    </row>
    <row r="4646" spans="8:11">
      <c r="H4646" s="61"/>
      <c r="I4646" s="60" t="e">
        <f t="shared" si="170"/>
        <v>#REF!</v>
      </c>
      <c r="J4646" s="60" t="e">
        <f>#REF!</f>
        <v>#REF!</v>
      </c>
      <c r="K4646" s="53" t="e">
        <f>IF(OR(#REF!="管理者",#REF!="サービス管理責任者"),0,#REF!)</f>
        <v>#REF!</v>
      </c>
    </row>
    <row r="4647" spans="8:11">
      <c r="H4647" s="61"/>
      <c r="I4647" s="60" t="e">
        <f t="shared" si="170"/>
        <v>#REF!</v>
      </c>
      <c r="J4647" s="60" t="e">
        <f>#REF!</f>
        <v>#REF!</v>
      </c>
      <c r="K4647" s="53" t="e">
        <f>IF(OR(#REF!="管理者",#REF!="サービス管理責任者"),0,#REF!)</f>
        <v>#REF!</v>
      </c>
    </row>
    <row r="4648" spans="8:11">
      <c r="H4648" s="61"/>
      <c r="I4648" s="60" t="e">
        <f t="shared" si="170"/>
        <v>#REF!</v>
      </c>
      <c r="J4648" s="60" t="e">
        <f>#REF!</f>
        <v>#REF!</v>
      </c>
      <c r="K4648" s="53" t="e">
        <f>IF(OR(#REF!="管理者",#REF!="サービス管理責任者"),0,#REF!)</f>
        <v>#REF!</v>
      </c>
    </row>
    <row r="4649" spans="8:11">
      <c r="H4649" s="61"/>
      <c r="I4649" s="60" t="e">
        <f t="shared" si="170"/>
        <v>#REF!</v>
      </c>
      <c r="J4649" s="60" t="e">
        <f>#REF!</f>
        <v>#REF!</v>
      </c>
      <c r="K4649" s="53" t="e">
        <f>IF(OR(#REF!="管理者",#REF!="サービス管理責任者"),0,#REF!)</f>
        <v>#REF!</v>
      </c>
    </row>
    <row r="4650" spans="8:11">
      <c r="H4650" s="61"/>
      <c r="I4650" s="60" t="e">
        <f t="shared" si="170"/>
        <v>#REF!</v>
      </c>
      <c r="J4650" s="60" t="e">
        <f>#REF!</f>
        <v>#REF!</v>
      </c>
      <c r="K4650" s="53" t="e">
        <f>IF(OR(#REF!="管理者",#REF!="サービス管理責任者"),0,#REF!)</f>
        <v>#REF!</v>
      </c>
    </row>
    <row r="4651" spans="8:11">
      <c r="H4651" s="61"/>
      <c r="I4651" s="60" t="e">
        <f t="shared" si="170"/>
        <v>#REF!</v>
      </c>
      <c r="J4651" s="60" t="e">
        <f>#REF!</f>
        <v>#REF!</v>
      </c>
      <c r="K4651" s="53" t="e">
        <f>IF(OR(#REF!="管理者",#REF!="サービス管理責任者"),0,#REF!)</f>
        <v>#REF!</v>
      </c>
    </row>
    <row r="4652" spans="8:11">
      <c r="H4652" s="61"/>
      <c r="I4652" s="60" t="e">
        <f t="shared" si="170"/>
        <v>#REF!</v>
      </c>
      <c r="J4652" s="60" t="e">
        <f>#REF!</f>
        <v>#REF!</v>
      </c>
      <c r="K4652" s="53" t="e">
        <f>IF(OR(#REF!="管理者",#REF!="サービス管理責任者"),0,#REF!)</f>
        <v>#REF!</v>
      </c>
    </row>
    <row r="4653" spans="8:11">
      <c r="H4653" s="61"/>
      <c r="I4653" s="60" t="e">
        <f t="shared" si="170"/>
        <v>#REF!</v>
      </c>
      <c r="J4653" s="60" t="e">
        <f>#REF!</f>
        <v>#REF!</v>
      </c>
      <c r="K4653" s="53" t="e">
        <f>IF(OR(#REF!="管理者",#REF!="サービス管理責任者"),0,#REF!)</f>
        <v>#REF!</v>
      </c>
    </row>
    <row r="4654" spans="8:11">
      <c r="H4654" s="61"/>
      <c r="I4654" s="60" t="e">
        <f t="shared" si="170"/>
        <v>#REF!</v>
      </c>
      <c r="J4654" s="60" t="e">
        <f>#REF!</f>
        <v>#REF!</v>
      </c>
      <c r="K4654" s="53" t="e">
        <f>IF(OR(#REF!="管理者",#REF!="サービス管理責任者"),0,#REF!)</f>
        <v>#REF!</v>
      </c>
    </row>
    <row r="4655" spans="8:11">
      <c r="H4655" s="61"/>
      <c r="I4655" s="60" t="e">
        <f t="shared" si="170"/>
        <v>#REF!</v>
      </c>
      <c r="J4655" s="60" t="e">
        <f>#REF!</f>
        <v>#REF!</v>
      </c>
      <c r="K4655" s="53" t="e">
        <f>IF(OR(#REF!="管理者",#REF!="サービス管理責任者"),0,#REF!)</f>
        <v>#REF!</v>
      </c>
    </row>
    <row r="4656" spans="8:11">
      <c r="H4656" s="61"/>
      <c r="I4656" s="60" t="e">
        <f t="shared" si="170"/>
        <v>#REF!</v>
      </c>
      <c r="J4656" s="60" t="e">
        <f>#REF!</f>
        <v>#REF!</v>
      </c>
      <c r="K4656" s="53" t="e">
        <f>IF(OR(#REF!="管理者",#REF!="サービス管理責任者"),0,#REF!)</f>
        <v>#REF!</v>
      </c>
    </row>
    <row r="4657" spans="8:11">
      <c r="H4657" s="61"/>
      <c r="I4657" s="60" t="e">
        <f t="shared" si="170"/>
        <v>#REF!</v>
      </c>
      <c r="J4657" s="60" t="e">
        <f>#REF!</f>
        <v>#REF!</v>
      </c>
      <c r="K4657" s="53" t="e">
        <f>IF(OR(#REF!="管理者",#REF!="サービス管理責任者"),0,#REF!)</f>
        <v>#REF!</v>
      </c>
    </row>
    <row r="4658" spans="8:11">
      <c r="H4658" s="61"/>
      <c r="I4658" s="60" t="e">
        <f t="shared" si="170"/>
        <v>#REF!</v>
      </c>
      <c r="J4658" s="60" t="e">
        <f>#REF!</f>
        <v>#REF!</v>
      </c>
      <c r="K4658" s="53" t="e">
        <f>IF(OR(#REF!="管理者",#REF!="サービス管理責任者"),0,#REF!)</f>
        <v>#REF!</v>
      </c>
    </row>
    <row r="4659" spans="8:11">
      <c r="H4659" s="61"/>
      <c r="I4659" s="60" t="e">
        <f t="shared" si="170"/>
        <v>#REF!</v>
      </c>
      <c r="J4659" s="60" t="e">
        <f>#REF!</f>
        <v>#REF!</v>
      </c>
      <c r="K4659" s="53" t="e">
        <f>IF(OR(#REF!="管理者",#REF!="サービス管理責任者"),0,#REF!)</f>
        <v>#REF!</v>
      </c>
    </row>
    <row r="4660" spans="8:11">
      <c r="H4660" s="61"/>
      <c r="I4660" s="60" t="e">
        <f t="shared" si="170"/>
        <v>#REF!</v>
      </c>
      <c r="J4660" s="60" t="e">
        <f>#REF!</f>
        <v>#REF!</v>
      </c>
      <c r="K4660" s="53" t="e">
        <f>IF(OR(#REF!="管理者",#REF!="サービス管理責任者"),0,#REF!)</f>
        <v>#REF!</v>
      </c>
    </row>
    <row r="4661" spans="8:11">
      <c r="H4661" s="61"/>
      <c r="I4661" s="60" t="e">
        <f t="shared" si="170"/>
        <v>#REF!</v>
      </c>
      <c r="J4661" s="60" t="e">
        <f>#REF!</f>
        <v>#REF!</v>
      </c>
      <c r="K4661" s="53" t="e">
        <f>IF(OR(#REF!="管理者",#REF!="サービス管理責任者"),0,#REF!)</f>
        <v>#REF!</v>
      </c>
    </row>
    <row r="4662" spans="8:11">
      <c r="H4662" s="61"/>
      <c r="I4662" s="60" t="e">
        <f t="shared" si="170"/>
        <v>#REF!</v>
      </c>
      <c r="J4662" s="60" t="e">
        <f>#REF!</f>
        <v>#REF!</v>
      </c>
      <c r="K4662" s="53" t="e">
        <f>IF(OR(#REF!="管理者",#REF!="サービス管理責任者"),0,#REF!)</f>
        <v>#REF!</v>
      </c>
    </row>
    <row r="4663" spans="8:11">
      <c r="H4663" s="61"/>
      <c r="I4663" s="60" t="e">
        <f t="shared" si="170"/>
        <v>#REF!</v>
      </c>
      <c r="J4663" s="60" t="e">
        <f>#REF!</f>
        <v>#REF!</v>
      </c>
      <c r="K4663" s="53" t="e">
        <f>IF(OR(#REF!="管理者",#REF!="サービス管理責任者"),0,#REF!)</f>
        <v>#REF!</v>
      </c>
    </row>
    <row r="4664" spans="8:11">
      <c r="H4664" s="61"/>
      <c r="I4664" s="60" t="e">
        <f t="shared" si="170"/>
        <v>#REF!</v>
      </c>
      <c r="J4664" s="60" t="e">
        <f>#REF!</f>
        <v>#REF!</v>
      </c>
      <c r="K4664" s="53" t="e">
        <f>IF(OR(#REF!="管理者",#REF!="サービス管理責任者"),0,#REF!)</f>
        <v>#REF!</v>
      </c>
    </row>
    <row r="4665" spans="8:11">
      <c r="H4665" s="61"/>
      <c r="I4665" s="60" t="e">
        <f t="shared" si="170"/>
        <v>#REF!</v>
      </c>
      <c r="J4665" s="60" t="e">
        <f>#REF!</f>
        <v>#REF!</v>
      </c>
      <c r="K4665" s="53" t="e">
        <f>IF(OR(#REF!="管理者",#REF!="サービス管理責任者"),0,#REF!)</f>
        <v>#REF!</v>
      </c>
    </row>
    <row r="4666" spans="8:11">
      <c r="H4666" s="61"/>
      <c r="I4666" s="60" t="e">
        <f t="shared" si="170"/>
        <v>#REF!</v>
      </c>
      <c r="J4666" s="60" t="e">
        <f>#REF!</f>
        <v>#REF!</v>
      </c>
      <c r="K4666" s="53" t="e">
        <f>IF(OR(#REF!="管理者",#REF!="サービス管理責任者"),0,#REF!)</f>
        <v>#REF!</v>
      </c>
    </row>
    <row r="4667" spans="8:11">
      <c r="H4667" s="61"/>
      <c r="I4667" s="60" t="e">
        <f t="shared" si="170"/>
        <v>#REF!</v>
      </c>
      <c r="J4667" s="60" t="e">
        <f>#REF!</f>
        <v>#REF!</v>
      </c>
      <c r="K4667" s="53" t="e">
        <f>IF(OR(#REF!="管理者",#REF!="サービス管理責任者"),0,#REF!)</f>
        <v>#REF!</v>
      </c>
    </row>
    <row r="4668" spans="8:11">
      <c r="H4668" s="61"/>
      <c r="I4668" s="60" t="e">
        <f t="shared" si="170"/>
        <v>#REF!</v>
      </c>
      <c r="J4668" s="60" t="e">
        <f>#REF!</f>
        <v>#REF!</v>
      </c>
      <c r="K4668" s="53" t="e">
        <f>IF(OR(#REF!="管理者",#REF!="サービス管理責任者"),0,#REF!)</f>
        <v>#REF!</v>
      </c>
    </row>
    <row r="4669" spans="8:11">
      <c r="H4669" s="61"/>
      <c r="I4669" s="60" t="e">
        <f t="shared" si="170"/>
        <v>#REF!</v>
      </c>
      <c r="J4669" s="60" t="e">
        <f>#REF!</f>
        <v>#REF!</v>
      </c>
      <c r="K4669" s="53" t="e">
        <f>IF(OR(#REF!="管理者",#REF!="サービス管理責任者"),0,#REF!)</f>
        <v>#REF!</v>
      </c>
    </row>
    <row r="4670" spans="8:11">
      <c r="H4670" s="61"/>
      <c r="I4670" s="60" t="e">
        <f t="shared" si="170"/>
        <v>#REF!</v>
      </c>
      <c r="J4670" s="60" t="e">
        <f>#REF!</f>
        <v>#REF!</v>
      </c>
      <c r="K4670" s="53" t="e">
        <f>IF(OR(#REF!="管理者",#REF!="サービス管理責任者"),0,#REF!)</f>
        <v>#REF!</v>
      </c>
    </row>
    <row r="4671" spans="8:11">
      <c r="H4671" s="61"/>
      <c r="I4671" s="60" t="e">
        <f t="shared" si="170"/>
        <v>#REF!</v>
      </c>
      <c r="J4671" s="60" t="e">
        <f>#REF!</f>
        <v>#REF!</v>
      </c>
      <c r="K4671" s="53" t="e">
        <f>IF(OR(#REF!="管理者",#REF!="サービス管理責任者"),0,#REF!)</f>
        <v>#REF!</v>
      </c>
    </row>
    <row r="4672" spans="8:11">
      <c r="H4672" s="61"/>
      <c r="I4672" s="60" t="e">
        <f t="shared" si="170"/>
        <v>#REF!</v>
      </c>
      <c r="J4672" s="60" t="e">
        <f>#REF!</f>
        <v>#REF!</v>
      </c>
      <c r="K4672" s="53" t="e">
        <f>IF(OR(#REF!="管理者",#REF!="サービス管理責任者"),0,#REF!)</f>
        <v>#REF!</v>
      </c>
    </row>
    <row r="4673" spans="8:11">
      <c r="H4673" s="61"/>
      <c r="I4673" s="60" t="e">
        <f t="shared" si="170"/>
        <v>#REF!</v>
      </c>
      <c r="J4673" s="60" t="e">
        <f>#REF!</f>
        <v>#REF!</v>
      </c>
      <c r="K4673" s="53" t="e">
        <f>IF(OR(#REF!="管理者",#REF!="サービス管理責任者"),0,#REF!)</f>
        <v>#REF!</v>
      </c>
    </row>
    <row r="4674" spans="8:11">
      <c r="H4674" s="61"/>
      <c r="I4674" s="60" t="e">
        <f t="shared" si="170"/>
        <v>#REF!</v>
      </c>
      <c r="J4674" s="60" t="e">
        <f>#REF!</f>
        <v>#REF!</v>
      </c>
      <c r="K4674" s="53" t="e">
        <f>IF(OR(#REF!="管理者",#REF!="サービス管理責任者"),0,#REF!)</f>
        <v>#REF!</v>
      </c>
    </row>
    <row r="4675" spans="8:11">
      <c r="H4675" s="61"/>
      <c r="I4675" s="60" t="e">
        <f t="shared" si="170"/>
        <v>#REF!</v>
      </c>
      <c r="J4675" s="60" t="e">
        <f>#REF!</f>
        <v>#REF!</v>
      </c>
      <c r="K4675" s="53" t="e">
        <f>IF(OR(#REF!="管理者",#REF!="サービス管理責任者"),0,#REF!)</f>
        <v>#REF!</v>
      </c>
    </row>
    <row r="4676" spans="8:11">
      <c r="H4676" s="61"/>
      <c r="I4676" s="60" t="e">
        <f t="shared" si="170"/>
        <v>#REF!</v>
      </c>
      <c r="J4676" s="60" t="e">
        <f>#REF!</f>
        <v>#REF!</v>
      </c>
      <c r="K4676" s="53" t="e">
        <f>IF(OR(#REF!="管理者",#REF!="サービス管理責任者"),0,#REF!)</f>
        <v>#REF!</v>
      </c>
    </row>
    <row r="4677" spans="8:11">
      <c r="H4677" s="61"/>
      <c r="I4677" s="60" t="e">
        <f t="shared" ref="I4677:I4740" si="171">IF(J4677=0,I4676,I4676+1)</f>
        <v>#REF!</v>
      </c>
      <c r="J4677" s="60" t="e">
        <f>#REF!</f>
        <v>#REF!</v>
      </c>
      <c r="K4677" s="53" t="e">
        <f>IF(OR(#REF!="管理者",#REF!="サービス管理責任者"),0,#REF!)</f>
        <v>#REF!</v>
      </c>
    </row>
    <row r="4678" spans="8:11">
      <c r="H4678" s="61"/>
      <c r="I4678" s="60" t="e">
        <f t="shared" si="171"/>
        <v>#REF!</v>
      </c>
      <c r="J4678" s="60" t="e">
        <f>#REF!</f>
        <v>#REF!</v>
      </c>
      <c r="K4678" s="53" t="e">
        <f>IF(OR(#REF!="管理者",#REF!="サービス管理責任者"),0,#REF!)</f>
        <v>#REF!</v>
      </c>
    </row>
    <row r="4679" spans="8:11">
      <c r="H4679" s="61"/>
      <c r="I4679" s="60" t="e">
        <f t="shared" si="171"/>
        <v>#REF!</v>
      </c>
      <c r="J4679" s="60" t="e">
        <f>#REF!</f>
        <v>#REF!</v>
      </c>
      <c r="K4679" s="53" t="e">
        <f>IF(OR(#REF!="管理者",#REF!="サービス管理責任者"),0,#REF!)</f>
        <v>#REF!</v>
      </c>
    </row>
    <row r="4680" spans="8:11">
      <c r="H4680" s="61"/>
      <c r="I4680" s="60" t="e">
        <f t="shared" si="171"/>
        <v>#REF!</v>
      </c>
      <c r="J4680" s="60" t="e">
        <f>#REF!</f>
        <v>#REF!</v>
      </c>
      <c r="K4680" s="53" t="e">
        <f>IF(OR(#REF!="管理者",#REF!="サービス管理責任者"),0,#REF!)</f>
        <v>#REF!</v>
      </c>
    </row>
    <row r="4681" spans="8:11">
      <c r="H4681" s="61"/>
      <c r="I4681" s="60" t="e">
        <f t="shared" si="171"/>
        <v>#REF!</v>
      </c>
      <c r="J4681" s="60" t="e">
        <f>#REF!</f>
        <v>#REF!</v>
      </c>
      <c r="K4681" s="53" t="e">
        <f>IF(OR(#REF!="管理者",#REF!="サービス管理責任者"),0,#REF!)</f>
        <v>#REF!</v>
      </c>
    </row>
    <row r="4682" spans="8:11">
      <c r="H4682" s="61"/>
      <c r="I4682" s="60" t="e">
        <f t="shared" si="171"/>
        <v>#REF!</v>
      </c>
      <c r="J4682" s="60" t="e">
        <f>#REF!</f>
        <v>#REF!</v>
      </c>
      <c r="K4682" s="53" t="e">
        <f>IF(OR(#REF!="管理者",#REF!="サービス管理責任者"),0,#REF!)</f>
        <v>#REF!</v>
      </c>
    </row>
    <row r="4683" spans="8:11">
      <c r="H4683" s="61"/>
      <c r="I4683" s="60" t="e">
        <f t="shared" si="171"/>
        <v>#REF!</v>
      </c>
      <c r="J4683" s="60" t="e">
        <f>#REF!</f>
        <v>#REF!</v>
      </c>
      <c r="K4683" s="53" t="e">
        <f>IF(OR(#REF!="管理者",#REF!="サービス管理責任者"),0,#REF!)</f>
        <v>#REF!</v>
      </c>
    </row>
    <row r="4684" spans="8:11">
      <c r="H4684" s="61"/>
      <c r="I4684" s="60" t="e">
        <f t="shared" si="171"/>
        <v>#REF!</v>
      </c>
      <c r="J4684" s="60" t="e">
        <f>#REF!</f>
        <v>#REF!</v>
      </c>
      <c r="K4684" s="53" t="e">
        <f>IF(OR(#REF!="管理者",#REF!="サービス管理責任者"),0,#REF!)</f>
        <v>#REF!</v>
      </c>
    </row>
    <row r="4685" spans="8:11">
      <c r="H4685" s="61"/>
      <c r="I4685" s="60" t="e">
        <f t="shared" si="171"/>
        <v>#REF!</v>
      </c>
      <c r="J4685" s="60" t="e">
        <f>#REF!</f>
        <v>#REF!</v>
      </c>
      <c r="K4685" s="53" t="e">
        <f>IF(OR(#REF!="管理者",#REF!="サービス管理責任者"),0,#REF!)</f>
        <v>#REF!</v>
      </c>
    </row>
    <row r="4686" spans="8:11">
      <c r="H4686" s="61"/>
      <c r="I4686" s="60" t="e">
        <f t="shared" si="171"/>
        <v>#REF!</v>
      </c>
      <c r="J4686" s="60" t="e">
        <f>#REF!</f>
        <v>#REF!</v>
      </c>
      <c r="K4686" s="53" t="e">
        <f>IF(OR(#REF!="管理者",#REF!="サービス管理責任者"),0,#REF!)</f>
        <v>#REF!</v>
      </c>
    </row>
    <row r="4687" spans="8:11">
      <c r="H4687" s="61"/>
      <c r="I4687" s="60" t="e">
        <f t="shared" si="171"/>
        <v>#REF!</v>
      </c>
      <c r="J4687" s="60" t="e">
        <f>#REF!</f>
        <v>#REF!</v>
      </c>
      <c r="K4687" s="53" t="e">
        <f>IF(OR(#REF!="管理者",#REF!="サービス管理責任者"),0,#REF!)</f>
        <v>#REF!</v>
      </c>
    </row>
    <row r="4688" spans="8:11">
      <c r="H4688" s="61"/>
      <c r="I4688" s="60" t="e">
        <f t="shared" si="171"/>
        <v>#REF!</v>
      </c>
      <c r="J4688" s="60" t="e">
        <f>#REF!</f>
        <v>#REF!</v>
      </c>
      <c r="K4688" s="53" t="e">
        <f>IF(OR(#REF!="管理者",#REF!="サービス管理責任者"),0,#REF!)</f>
        <v>#REF!</v>
      </c>
    </row>
    <row r="4689" spans="8:11">
      <c r="H4689" s="61"/>
      <c r="I4689" s="60" t="e">
        <f t="shared" si="171"/>
        <v>#REF!</v>
      </c>
      <c r="J4689" s="60" t="e">
        <f>#REF!</f>
        <v>#REF!</v>
      </c>
      <c r="K4689" s="53" t="e">
        <f>IF(OR(#REF!="管理者",#REF!="サービス管理責任者"),0,#REF!)</f>
        <v>#REF!</v>
      </c>
    </row>
    <row r="4690" spans="8:11">
      <c r="H4690" s="61"/>
      <c r="I4690" s="60" t="e">
        <f t="shared" si="171"/>
        <v>#REF!</v>
      </c>
      <c r="J4690" s="60" t="e">
        <f>#REF!</f>
        <v>#REF!</v>
      </c>
      <c r="K4690" s="53" t="e">
        <f>IF(OR(#REF!="管理者",#REF!="サービス管理責任者"),0,#REF!)</f>
        <v>#REF!</v>
      </c>
    </row>
    <row r="4691" spans="8:11">
      <c r="H4691" s="61"/>
      <c r="I4691" s="60" t="e">
        <f t="shared" si="171"/>
        <v>#REF!</v>
      </c>
      <c r="J4691" s="60" t="e">
        <f>#REF!</f>
        <v>#REF!</v>
      </c>
      <c r="K4691" s="53" t="e">
        <f>IF(OR(#REF!="管理者",#REF!="サービス管理責任者"),0,#REF!)</f>
        <v>#REF!</v>
      </c>
    </row>
    <row r="4692" spans="8:11">
      <c r="H4692" s="61"/>
      <c r="I4692" s="60" t="e">
        <f t="shared" si="171"/>
        <v>#REF!</v>
      </c>
      <c r="J4692" s="60" t="e">
        <f>#REF!</f>
        <v>#REF!</v>
      </c>
      <c r="K4692" s="53" t="e">
        <f>IF(OR(#REF!="管理者",#REF!="サービス管理責任者"),0,#REF!)</f>
        <v>#REF!</v>
      </c>
    </row>
    <row r="4693" spans="8:11">
      <c r="H4693" s="61"/>
      <c r="I4693" s="60" t="e">
        <f t="shared" si="171"/>
        <v>#REF!</v>
      </c>
      <c r="J4693" s="60" t="e">
        <f>#REF!</f>
        <v>#REF!</v>
      </c>
      <c r="K4693" s="53" t="e">
        <f>IF(OR(#REF!="管理者",#REF!="サービス管理責任者"),0,#REF!)</f>
        <v>#REF!</v>
      </c>
    </row>
    <row r="4694" spans="8:11">
      <c r="H4694" s="61"/>
      <c r="I4694" s="60" t="e">
        <f t="shared" si="171"/>
        <v>#REF!</v>
      </c>
      <c r="J4694" s="60" t="e">
        <f>#REF!</f>
        <v>#REF!</v>
      </c>
      <c r="K4694" s="53" t="e">
        <f>IF(OR(#REF!="管理者",#REF!="サービス管理責任者"),0,#REF!)</f>
        <v>#REF!</v>
      </c>
    </row>
    <row r="4695" spans="8:11">
      <c r="H4695" s="61"/>
      <c r="I4695" s="60" t="e">
        <f t="shared" si="171"/>
        <v>#REF!</v>
      </c>
      <c r="J4695" s="60" t="e">
        <f>#REF!</f>
        <v>#REF!</v>
      </c>
      <c r="K4695" s="53" t="e">
        <f>IF(OR(#REF!="管理者",#REF!="サービス管理責任者"),0,#REF!)</f>
        <v>#REF!</v>
      </c>
    </row>
    <row r="4696" spans="8:11">
      <c r="H4696" s="61"/>
      <c r="I4696" s="60" t="e">
        <f t="shared" si="171"/>
        <v>#REF!</v>
      </c>
      <c r="J4696" s="60" t="e">
        <f>#REF!</f>
        <v>#REF!</v>
      </c>
      <c r="K4696" s="53" t="e">
        <f>IF(OR(#REF!="管理者",#REF!="サービス管理責任者"),0,#REF!)</f>
        <v>#REF!</v>
      </c>
    </row>
    <row r="4697" spans="8:11">
      <c r="H4697" s="61"/>
      <c r="I4697" s="60" t="e">
        <f t="shared" si="171"/>
        <v>#REF!</v>
      </c>
      <c r="J4697" s="60" t="e">
        <f>#REF!</f>
        <v>#REF!</v>
      </c>
      <c r="K4697" s="53" t="e">
        <f>IF(OR(#REF!="管理者",#REF!="サービス管理責任者"),0,#REF!)</f>
        <v>#REF!</v>
      </c>
    </row>
    <row r="4698" spans="8:11">
      <c r="H4698" s="61"/>
      <c r="I4698" s="60" t="e">
        <f t="shared" si="171"/>
        <v>#REF!</v>
      </c>
      <c r="J4698" s="60" t="e">
        <f>#REF!</f>
        <v>#REF!</v>
      </c>
      <c r="K4698" s="53" t="e">
        <f>IF(OR(#REF!="管理者",#REF!="サービス管理責任者"),0,#REF!)</f>
        <v>#REF!</v>
      </c>
    </row>
    <row r="4699" spans="8:11">
      <c r="H4699" s="61"/>
      <c r="I4699" s="60" t="e">
        <f t="shared" si="171"/>
        <v>#REF!</v>
      </c>
      <c r="J4699" s="60" t="e">
        <f>#REF!</f>
        <v>#REF!</v>
      </c>
      <c r="K4699" s="53" t="e">
        <f>IF(OR(#REF!="管理者",#REF!="サービス管理責任者"),0,#REF!)</f>
        <v>#REF!</v>
      </c>
    </row>
    <row r="4700" spans="8:11">
      <c r="H4700" s="61"/>
      <c r="I4700" s="60" t="e">
        <f t="shared" si="171"/>
        <v>#REF!</v>
      </c>
      <c r="J4700" s="60" t="e">
        <f>#REF!</f>
        <v>#REF!</v>
      </c>
      <c r="K4700" s="53" t="e">
        <f>IF(OR(#REF!="管理者",#REF!="サービス管理責任者"),0,#REF!)</f>
        <v>#REF!</v>
      </c>
    </row>
    <row r="4701" spans="8:11">
      <c r="H4701" s="61"/>
      <c r="I4701" s="60" t="e">
        <f t="shared" si="171"/>
        <v>#REF!</v>
      </c>
      <c r="J4701" s="60" t="e">
        <f>#REF!</f>
        <v>#REF!</v>
      </c>
      <c r="K4701" s="53" t="e">
        <f>IF(OR(#REF!="管理者",#REF!="サービス管理責任者"),0,#REF!)</f>
        <v>#REF!</v>
      </c>
    </row>
    <row r="4702" spans="8:11">
      <c r="H4702" s="61"/>
      <c r="I4702" s="60" t="e">
        <f t="shared" si="171"/>
        <v>#REF!</v>
      </c>
      <c r="J4702" s="60" t="e">
        <f>#REF!</f>
        <v>#REF!</v>
      </c>
      <c r="K4702" s="53" t="e">
        <f>IF(OR(#REF!="管理者",#REF!="サービス管理責任者"),0,#REF!)</f>
        <v>#REF!</v>
      </c>
    </row>
    <row r="4703" spans="8:11">
      <c r="H4703" s="61"/>
      <c r="I4703" s="60" t="e">
        <f t="shared" si="171"/>
        <v>#REF!</v>
      </c>
      <c r="J4703" s="60" t="e">
        <f>#REF!</f>
        <v>#REF!</v>
      </c>
      <c r="K4703" s="53" t="e">
        <f>IF(OR(#REF!="管理者",#REF!="サービス管理責任者"),0,#REF!)</f>
        <v>#REF!</v>
      </c>
    </row>
    <row r="4704" spans="8:11">
      <c r="H4704" s="61"/>
      <c r="I4704" s="60" t="e">
        <f t="shared" si="171"/>
        <v>#REF!</v>
      </c>
      <c r="J4704" s="60" t="e">
        <f>#REF!</f>
        <v>#REF!</v>
      </c>
      <c r="K4704" s="53" t="e">
        <f>IF(OR(#REF!="管理者",#REF!="サービス管理責任者"),0,#REF!)</f>
        <v>#REF!</v>
      </c>
    </row>
    <row r="4705" spans="8:11">
      <c r="H4705" s="61"/>
      <c r="I4705" s="60" t="e">
        <f t="shared" si="171"/>
        <v>#REF!</v>
      </c>
      <c r="J4705" s="60" t="e">
        <f>#REF!</f>
        <v>#REF!</v>
      </c>
      <c r="K4705" s="53" t="e">
        <f>IF(OR(#REF!="管理者",#REF!="サービス管理責任者"),0,#REF!)</f>
        <v>#REF!</v>
      </c>
    </row>
    <row r="4706" spans="8:11">
      <c r="H4706" s="61"/>
      <c r="I4706" s="60" t="e">
        <f t="shared" si="171"/>
        <v>#REF!</v>
      </c>
      <c r="J4706" s="60" t="e">
        <f>#REF!</f>
        <v>#REF!</v>
      </c>
      <c r="K4706" s="53" t="e">
        <f>IF(OR(#REF!="管理者",#REF!="サービス管理責任者"),0,#REF!)</f>
        <v>#REF!</v>
      </c>
    </row>
    <row r="4707" spans="8:11">
      <c r="H4707" s="61"/>
      <c r="I4707" s="60" t="e">
        <f t="shared" si="171"/>
        <v>#REF!</v>
      </c>
      <c r="J4707" s="60" t="e">
        <f>#REF!</f>
        <v>#REF!</v>
      </c>
      <c r="K4707" s="53" t="e">
        <f>IF(OR(#REF!="管理者",#REF!="サービス管理責任者"),0,#REF!)</f>
        <v>#REF!</v>
      </c>
    </row>
    <row r="4708" spans="8:11">
      <c r="H4708" s="61"/>
      <c r="I4708" s="60" t="e">
        <f t="shared" si="171"/>
        <v>#REF!</v>
      </c>
      <c r="J4708" s="60" t="e">
        <f>#REF!</f>
        <v>#REF!</v>
      </c>
      <c r="K4708" s="53" t="e">
        <f>IF(OR(#REF!="管理者",#REF!="サービス管理責任者"),0,#REF!)</f>
        <v>#REF!</v>
      </c>
    </row>
    <row r="4709" spans="8:11">
      <c r="H4709" s="61"/>
      <c r="I4709" s="60" t="e">
        <f t="shared" si="171"/>
        <v>#REF!</v>
      </c>
      <c r="J4709" s="60" t="e">
        <f>#REF!</f>
        <v>#REF!</v>
      </c>
      <c r="K4709" s="53" t="e">
        <f>IF(OR(#REF!="管理者",#REF!="サービス管理責任者"),0,#REF!)</f>
        <v>#REF!</v>
      </c>
    </row>
    <row r="4710" spans="8:11">
      <c r="H4710" s="61"/>
      <c r="I4710" s="60" t="e">
        <f t="shared" si="171"/>
        <v>#REF!</v>
      </c>
      <c r="J4710" s="60" t="e">
        <f>#REF!</f>
        <v>#REF!</v>
      </c>
      <c r="K4710" s="53" t="e">
        <f>IF(OR(#REF!="管理者",#REF!="サービス管理責任者"),0,#REF!)</f>
        <v>#REF!</v>
      </c>
    </row>
    <row r="4711" spans="8:11">
      <c r="H4711" s="61"/>
      <c r="I4711" s="60" t="e">
        <f t="shared" si="171"/>
        <v>#REF!</v>
      </c>
      <c r="J4711" s="60" t="e">
        <f>#REF!</f>
        <v>#REF!</v>
      </c>
      <c r="K4711" s="53" t="e">
        <f>IF(OR(#REF!="管理者",#REF!="サービス管理責任者"),0,#REF!)</f>
        <v>#REF!</v>
      </c>
    </row>
    <row r="4712" spans="8:11">
      <c r="H4712" s="61"/>
      <c r="I4712" s="60" t="e">
        <f t="shared" si="171"/>
        <v>#REF!</v>
      </c>
      <c r="J4712" s="60" t="e">
        <f>#REF!</f>
        <v>#REF!</v>
      </c>
      <c r="K4712" s="53" t="e">
        <f>IF(OR(#REF!="管理者",#REF!="サービス管理責任者"),0,#REF!)</f>
        <v>#REF!</v>
      </c>
    </row>
    <row r="4713" spans="8:11">
      <c r="H4713" s="61"/>
      <c r="I4713" s="60" t="e">
        <f t="shared" si="171"/>
        <v>#REF!</v>
      </c>
      <c r="J4713" s="60" t="e">
        <f>#REF!</f>
        <v>#REF!</v>
      </c>
      <c r="K4713" s="53" t="e">
        <f>IF(OR(#REF!="管理者",#REF!="サービス管理責任者"),0,#REF!)</f>
        <v>#REF!</v>
      </c>
    </row>
    <row r="4714" spans="8:11">
      <c r="H4714" s="61"/>
      <c r="I4714" s="60" t="e">
        <f t="shared" si="171"/>
        <v>#REF!</v>
      </c>
      <c r="J4714" s="60" t="e">
        <f>#REF!</f>
        <v>#REF!</v>
      </c>
      <c r="K4714" s="53" t="e">
        <f>IF(OR(#REF!="管理者",#REF!="サービス管理責任者"),0,#REF!)</f>
        <v>#REF!</v>
      </c>
    </row>
    <row r="4715" spans="8:11">
      <c r="H4715" s="61"/>
      <c r="I4715" s="60" t="e">
        <f t="shared" si="171"/>
        <v>#REF!</v>
      </c>
      <c r="J4715" s="60" t="e">
        <f>#REF!</f>
        <v>#REF!</v>
      </c>
      <c r="K4715" s="53" t="e">
        <f>IF(OR(#REF!="管理者",#REF!="サービス管理責任者"),0,#REF!)</f>
        <v>#REF!</v>
      </c>
    </row>
    <row r="4716" spans="8:11">
      <c r="H4716" s="61"/>
      <c r="I4716" s="60" t="e">
        <f t="shared" si="171"/>
        <v>#REF!</v>
      </c>
      <c r="J4716" s="60" t="e">
        <f>#REF!</f>
        <v>#REF!</v>
      </c>
      <c r="K4716" s="53" t="e">
        <f>IF(OR(#REF!="管理者",#REF!="サービス管理責任者"),0,#REF!)</f>
        <v>#REF!</v>
      </c>
    </row>
    <row r="4717" spans="8:11">
      <c r="H4717" s="61"/>
      <c r="I4717" s="60" t="e">
        <f t="shared" si="171"/>
        <v>#REF!</v>
      </c>
      <c r="J4717" s="60" t="e">
        <f>#REF!</f>
        <v>#REF!</v>
      </c>
      <c r="K4717" s="53" t="e">
        <f>IF(OR(#REF!="管理者",#REF!="サービス管理責任者"),0,#REF!)</f>
        <v>#REF!</v>
      </c>
    </row>
    <row r="4718" spans="8:11">
      <c r="H4718" s="61"/>
      <c r="I4718" s="60" t="e">
        <f t="shared" si="171"/>
        <v>#REF!</v>
      </c>
      <c r="J4718" s="60" t="e">
        <f>#REF!</f>
        <v>#REF!</v>
      </c>
      <c r="K4718" s="53" t="e">
        <f>IF(OR(#REF!="管理者",#REF!="サービス管理責任者"),0,#REF!)</f>
        <v>#REF!</v>
      </c>
    </row>
    <row r="4719" spans="8:11">
      <c r="H4719" s="61"/>
      <c r="I4719" s="60" t="e">
        <f t="shared" si="171"/>
        <v>#REF!</v>
      </c>
      <c r="J4719" s="60" t="e">
        <f>#REF!</f>
        <v>#REF!</v>
      </c>
      <c r="K4719" s="53" t="e">
        <f>IF(OR(#REF!="管理者",#REF!="サービス管理責任者"),0,#REF!)</f>
        <v>#REF!</v>
      </c>
    </row>
    <row r="4720" spans="8:11">
      <c r="H4720" s="61"/>
      <c r="I4720" s="60" t="e">
        <f t="shared" si="171"/>
        <v>#REF!</v>
      </c>
      <c r="J4720" s="60" t="e">
        <f>#REF!</f>
        <v>#REF!</v>
      </c>
      <c r="K4720" s="53" t="e">
        <f>IF(OR(#REF!="管理者",#REF!="サービス管理責任者"),0,#REF!)</f>
        <v>#REF!</v>
      </c>
    </row>
    <row r="4721" spans="8:11">
      <c r="H4721" s="61"/>
      <c r="I4721" s="60" t="e">
        <f t="shared" si="171"/>
        <v>#REF!</v>
      </c>
      <c r="J4721" s="60" t="e">
        <f>#REF!</f>
        <v>#REF!</v>
      </c>
      <c r="K4721" s="53" t="e">
        <f>IF(OR(#REF!="管理者",#REF!="サービス管理責任者"),0,#REF!)</f>
        <v>#REF!</v>
      </c>
    </row>
    <row r="4722" spans="8:11">
      <c r="H4722" s="61"/>
      <c r="I4722" s="60" t="e">
        <f t="shared" si="171"/>
        <v>#REF!</v>
      </c>
      <c r="J4722" s="60" t="e">
        <f>#REF!</f>
        <v>#REF!</v>
      </c>
      <c r="K4722" s="53" t="e">
        <f>IF(OR(#REF!="管理者",#REF!="サービス管理責任者"),0,#REF!)</f>
        <v>#REF!</v>
      </c>
    </row>
    <row r="4723" spans="8:11">
      <c r="H4723" s="61"/>
      <c r="I4723" s="60" t="e">
        <f t="shared" si="171"/>
        <v>#REF!</v>
      </c>
      <c r="J4723" s="60" t="e">
        <f>#REF!</f>
        <v>#REF!</v>
      </c>
      <c r="K4723" s="53" t="e">
        <f>IF(OR(#REF!="管理者",#REF!="サービス管理責任者"),0,#REF!)</f>
        <v>#REF!</v>
      </c>
    </row>
    <row r="4724" spans="8:11">
      <c r="H4724" s="61"/>
      <c r="I4724" s="60" t="e">
        <f t="shared" si="171"/>
        <v>#REF!</v>
      </c>
      <c r="J4724" s="60" t="e">
        <f>#REF!</f>
        <v>#REF!</v>
      </c>
      <c r="K4724" s="53" t="e">
        <f>IF(OR(#REF!="管理者",#REF!="サービス管理責任者"),0,#REF!)</f>
        <v>#REF!</v>
      </c>
    </row>
    <row r="4725" spans="8:11">
      <c r="H4725" s="61"/>
      <c r="I4725" s="60" t="e">
        <f t="shared" si="171"/>
        <v>#REF!</v>
      </c>
      <c r="J4725" s="60" t="e">
        <f>#REF!</f>
        <v>#REF!</v>
      </c>
      <c r="K4725" s="53" t="e">
        <f>IF(OR(#REF!="管理者",#REF!="サービス管理責任者"),0,#REF!)</f>
        <v>#REF!</v>
      </c>
    </row>
    <row r="4726" spans="8:11">
      <c r="H4726" s="61"/>
      <c r="I4726" s="60" t="e">
        <f t="shared" si="171"/>
        <v>#REF!</v>
      </c>
      <c r="J4726" s="60" t="e">
        <f>#REF!</f>
        <v>#REF!</v>
      </c>
      <c r="K4726" s="53" t="e">
        <f>IF(OR(#REF!="管理者",#REF!="サービス管理責任者"),0,#REF!)</f>
        <v>#REF!</v>
      </c>
    </row>
    <row r="4727" spans="8:11">
      <c r="H4727" s="61"/>
      <c r="I4727" s="60" t="e">
        <f t="shared" si="171"/>
        <v>#REF!</v>
      </c>
      <c r="J4727" s="60" t="e">
        <f>#REF!</f>
        <v>#REF!</v>
      </c>
      <c r="K4727" s="53" t="e">
        <f>IF(OR(#REF!="管理者",#REF!="サービス管理責任者"),0,#REF!)</f>
        <v>#REF!</v>
      </c>
    </row>
    <row r="4728" spans="8:11">
      <c r="H4728" s="61"/>
      <c r="I4728" s="60" t="e">
        <f t="shared" si="171"/>
        <v>#REF!</v>
      </c>
      <c r="J4728" s="60" t="e">
        <f>#REF!</f>
        <v>#REF!</v>
      </c>
      <c r="K4728" s="53" t="e">
        <f>IF(OR(#REF!="管理者",#REF!="サービス管理責任者"),0,#REF!)</f>
        <v>#REF!</v>
      </c>
    </row>
    <row r="4729" spans="8:11">
      <c r="H4729" s="61"/>
      <c r="I4729" s="60" t="e">
        <f t="shared" si="171"/>
        <v>#REF!</v>
      </c>
      <c r="J4729" s="60" t="e">
        <f>#REF!</f>
        <v>#REF!</v>
      </c>
      <c r="K4729" s="53" t="e">
        <f>IF(OR(#REF!="管理者",#REF!="サービス管理責任者"),0,#REF!)</f>
        <v>#REF!</v>
      </c>
    </row>
    <row r="4730" spans="8:11">
      <c r="H4730" s="61"/>
      <c r="I4730" s="60" t="e">
        <f t="shared" si="171"/>
        <v>#REF!</v>
      </c>
      <c r="J4730" s="60" t="e">
        <f>#REF!</f>
        <v>#REF!</v>
      </c>
      <c r="K4730" s="53" t="e">
        <f>IF(OR(#REF!="管理者",#REF!="サービス管理責任者"),0,#REF!)</f>
        <v>#REF!</v>
      </c>
    </row>
    <row r="4731" spans="8:11">
      <c r="H4731" s="61"/>
      <c r="I4731" s="60" t="e">
        <f t="shared" si="171"/>
        <v>#REF!</v>
      </c>
      <c r="J4731" s="60" t="e">
        <f>#REF!</f>
        <v>#REF!</v>
      </c>
      <c r="K4731" s="53" t="e">
        <f>IF(OR(#REF!="管理者",#REF!="サービス管理責任者"),0,#REF!)</f>
        <v>#REF!</v>
      </c>
    </row>
    <row r="4732" spans="8:11">
      <c r="H4732" s="61"/>
      <c r="I4732" s="60" t="e">
        <f t="shared" si="171"/>
        <v>#REF!</v>
      </c>
      <c r="J4732" s="60" t="e">
        <f>#REF!</f>
        <v>#REF!</v>
      </c>
      <c r="K4732" s="53" t="e">
        <f>IF(OR(#REF!="管理者",#REF!="サービス管理責任者"),0,#REF!)</f>
        <v>#REF!</v>
      </c>
    </row>
    <row r="4733" spans="8:11">
      <c r="H4733" s="61"/>
      <c r="I4733" s="60" t="e">
        <f t="shared" si="171"/>
        <v>#REF!</v>
      </c>
      <c r="J4733" s="60" t="e">
        <f>#REF!</f>
        <v>#REF!</v>
      </c>
      <c r="K4733" s="53" t="e">
        <f>IF(OR(#REF!="管理者",#REF!="サービス管理責任者"),0,#REF!)</f>
        <v>#REF!</v>
      </c>
    </row>
    <row r="4734" spans="8:11">
      <c r="H4734" s="61"/>
      <c r="I4734" s="60" t="e">
        <f t="shared" si="171"/>
        <v>#REF!</v>
      </c>
      <c r="J4734" s="60" t="e">
        <f>#REF!</f>
        <v>#REF!</v>
      </c>
      <c r="K4734" s="53" t="e">
        <f>IF(OR(#REF!="管理者",#REF!="サービス管理責任者"),0,#REF!)</f>
        <v>#REF!</v>
      </c>
    </row>
    <row r="4735" spans="8:11">
      <c r="H4735" s="61"/>
      <c r="I4735" s="60" t="e">
        <f t="shared" si="171"/>
        <v>#REF!</v>
      </c>
      <c r="J4735" s="60" t="e">
        <f>#REF!</f>
        <v>#REF!</v>
      </c>
      <c r="K4735" s="53" t="e">
        <f>IF(OR(#REF!="管理者",#REF!="サービス管理責任者"),0,#REF!)</f>
        <v>#REF!</v>
      </c>
    </row>
    <row r="4736" spans="8:11">
      <c r="H4736" s="61"/>
      <c r="I4736" s="60" t="e">
        <f t="shared" si="171"/>
        <v>#REF!</v>
      </c>
      <c r="J4736" s="60" t="e">
        <f>#REF!</f>
        <v>#REF!</v>
      </c>
      <c r="K4736" s="53" t="e">
        <f>IF(OR(#REF!="管理者",#REF!="サービス管理責任者"),0,#REF!)</f>
        <v>#REF!</v>
      </c>
    </row>
    <row r="4737" spans="8:11">
      <c r="H4737" s="61"/>
      <c r="I4737" s="60" t="e">
        <f t="shared" si="171"/>
        <v>#REF!</v>
      </c>
      <c r="J4737" s="60" t="e">
        <f>#REF!</f>
        <v>#REF!</v>
      </c>
      <c r="K4737" s="53" t="e">
        <f>IF(OR(#REF!="管理者",#REF!="サービス管理責任者"),0,#REF!)</f>
        <v>#REF!</v>
      </c>
    </row>
    <row r="4738" spans="8:11">
      <c r="H4738" s="61"/>
      <c r="I4738" s="60" t="e">
        <f t="shared" si="171"/>
        <v>#REF!</v>
      </c>
      <c r="J4738" s="60" t="e">
        <f>#REF!</f>
        <v>#REF!</v>
      </c>
      <c r="K4738" s="53" t="e">
        <f>IF(OR(#REF!="管理者",#REF!="サービス管理責任者"),0,#REF!)</f>
        <v>#REF!</v>
      </c>
    </row>
    <row r="4739" spans="8:11">
      <c r="H4739" s="61"/>
      <c r="I4739" s="60" t="e">
        <f t="shared" si="171"/>
        <v>#REF!</v>
      </c>
      <c r="J4739" s="60" t="e">
        <f>#REF!</f>
        <v>#REF!</v>
      </c>
      <c r="K4739" s="53" t="e">
        <f>IF(OR(#REF!="管理者",#REF!="サービス管理責任者"),0,#REF!)</f>
        <v>#REF!</v>
      </c>
    </row>
    <row r="4740" spans="8:11">
      <c r="H4740" s="61"/>
      <c r="I4740" s="60" t="e">
        <f t="shared" si="171"/>
        <v>#REF!</v>
      </c>
      <c r="J4740" s="60" t="e">
        <f>#REF!</f>
        <v>#REF!</v>
      </c>
      <c r="K4740" s="53" t="e">
        <f>IF(OR(#REF!="管理者",#REF!="サービス管理責任者"),0,#REF!)</f>
        <v>#REF!</v>
      </c>
    </row>
    <row r="4741" spans="8:11">
      <c r="H4741" s="61"/>
      <c r="I4741" s="60" t="e">
        <f t="shared" ref="I4741:I4804" si="172">IF(J4741=0,I4740,I4740+1)</f>
        <v>#REF!</v>
      </c>
      <c r="J4741" s="60" t="e">
        <f>#REF!</f>
        <v>#REF!</v>
      </c>
      <c r="K4741" s="53" t="e">
        <f>IF(OR(#REF!="管理者",#REF!="サービス管理責任者"),0,#REF!)</f>
        <v>#REF!</v>
      </c>
    </row>
    <row r="4742" spans="8:11">
      <c r="H4742" s="61"/>
      <c r="I4742" s="60" t="e">
        <f t="shared" si="172"/>
        <v>#REF!</v>
      </c>
      <c r="J4742" s="60" t="e">
        <f>#REF!</f>
        <v>#REF!</v>
      </c>
      <c r="K4742" s="53" t="e">
        <f>IF(OR(#REF!="管理者",#REF!="サービス管理責任者"),0,#REF!)</f>
        <v>#REF!</v>
      </c>
    </row>
    <row r="4743" spans="8:11">
      <c r="H4743" s="61"/>
      <c r="I4743" s="60" t="e">
        <f t="shared" si="172"/>
        <v>#REF!</v>
      </c>
      <c r="J4743" s="60" t="e">
        <f>#REF!</f>
        <v>#REF!</v>
      </c>
      <c r="K4743" s="53" t="e">
        <f>IF(OR(#REF!="管理者",#REF!="サービス管理責任者"),0,#REF!)</f>
        <v>#REF!</v>
      </c>
    </row>
    <row r="4744" spans="8:11">
      <c r="H4744" s="61"/>
      <c r="I4744" s="60" t="e">
        <f t="shared" si="172"/>
        <v>#REF!</v>
      </c>
      <c r="J4744" s="60" t="e">
        <f>#REF!</f>
        <v>#REF!</v>
      </c>
      <c r="K4744" s="53" t="e">
        <f>IF(OR(#REF!="管理者",#REF!="サービス管理責任者"),0,#REF!)</f>
        <v>#REF!</v>
      </c>
    </row>
    <row r="4745" spans="8:11">
      <c r="H4745" s="61"/>
      <c r="I4745" s="60" t="e">
        <f t="shared" si="172"/>
        <v>#REF!</v>
      </c>
      <c r="J4745" s="60" t="e">
        <f>#REF!</f>
        <v>#REF!</v>
      </c>
      <c r="K4745" s="53" t="e">
        <f>IF(OR(#REF!="管理者",#REF!="サービス管理責任者"),0,#REF!)</f>
        <v>#REF!</v>
      </c>
    </row>
    <row r="4746" spans="8:11">
      <c r="H4746" s="61"/>
      <c r="I4746" s="60" t="e">
        <f t="shared" si="172"/>
        <v>#REF!</v>
      </c>
      <c r="J4746" s="60" t="e">
        <f>#REF!</f>
        <v>#REF!</v>
      </c>
      <c r="K4746" s="53" t="e">
        <f>IF(OR(#REF!="管理者",#REF!="サービス管理責任者"),0,#REF!)</f>
        <v>#REF!</v>
      </c>
    </row>
    <row r="4747" spans="8:11">
      <c r="H4747" s="61"/>
      <c r="I4747" s="60" t="e">
        <f t="shared" si="172"/>
        <v>#REF!</v>
      </c>
      <c r="J4747" s="60" t="e">
        <f>#REF!</f>
        <v>#REF!</v>
      </c>
      <c r="K4747" s="53" t="e">
        <f>IF(OR(#REF!="管理者",#REF!="サービス管理責任者"),0,#REF!)</f>
        <v>#REF!</v>
      </c>
    </row>
    <row r="4748" spans="8:11">
      <c r="H4748" s="61"/>
      <c r="I4748" s="60" t="e">
        <f t="shared" si="172"/>
        <v>#REF!</v>
      </c>
      <c r="J4748" s="60" t="e">
        <f>#REF!</f>
        <v>#REF!</v>
      </c>
      <c r="K4748" s="53" t="e">
        <f>IF(OR(#REF!="管理者",#REF!="サービス管理責任者"),0,#REF!)</f>
        <v>#REF!</v>
      </c>
    </row>
    <row r="4749" spans="8:11">
      <c r="H4749" s="61"/>
      <c r="I4749" s="60" t="e">
        <f t="shared" si="172"/>
        <v>#REF!</v>
      </c>
      <c r="J4749" s="60" t="e">
        <f>#REF!</f>
        <v>#REF!</v>
      </c>
      <c r="K4749" s="53" t="e">
        <f>IF(OR(#REF!="管理者",#REF!="サービス管理責任者"),0,#REF!)</f>
        <v>#REF!</v>
      </c>
    </row>
    <row r="4750" spans="8:11">
      <c r="H4750" s="61"/>
      <c r="I4750" s="60" t="e">
        <f t="shared" si="172"/>
        <v>#REF!</v>
      </c>
      <c r="J4750" s="60" t="e">
        <f>#REF!</f>
        <v>#REF!</v>
      </c>
      <c r="K4750" s="53" t="e">
        <f>IF(OR(#REF!="管理者",#REF!="サービス管理責任者"),0,#REF!)</f>
        <v>#REF!</v>
      </c>
    </row>
    <row r="4751" spans="8:11">
      <c r="H4751" s="61"/>
      <c r="I4751" s="60" t="e">
        <f t="shared" si="172"/>
        <v>#REF!</v>
      </c>
      <c r="J4751" s="60" t="e">
        <f>#REF!</f>
        <v>#REF!</v>
      </c>
      <c r="K4751" s="53" t="e">
        <f>IF(OR(#REF!="管理者",#REF!="サービス管理責任者"),0,#REF!)</f>
        <v>#REF!</v>
      </c>
    </row>
    <row r="4752" spans="8:11">
      <c r="H4752" s="61"/>
      <c r="I4752" s="60" t="e">
        <f t="shared" si="172"/>
        <v>#REF!</v>
      </c>
      <c r="J4752" s="60" t="e">
        <f>#REF!</f>
        <v>#REF!</v>
      </c>
      <c r="K4752" s="53" t="e">
        <f>IF(OR(#REF!="管理者",#REF!="サービス管理責任者"),0,#REF!)</f>
        <v>#REF!</v>
      </c>
    </row>
    <row r="4753" spans="8:11">
      <c r="H4753" s="61"/>
      <c r="I4753" s="60" t="e">
        <f t="shared" si="172"/>
        <v>#REF!</v>
      </c>
      <c r="J4753" s="60" t="e">
        <f>#REF!</f>
        <v>#REF!</v>
      </c>
      <c r="K4753" s="53" t="e">
        <f>IF(OR(#REF!="管理者",#REF!="サービス管理責任者"),0,#REF!)</f>
        <v>#REF!</v>
      </c>
    </row>
    <row r="4754" spans="8:11">
      <c r="H4754" s="61"/>
      <c r="I4754" s="60" t="e">
        <f t="shared" si="172"/>
        <v>#REF!</v>
      </c>
      <c r="J4754" s="60" t="e">
        <f>#REF!</f>
        <v>#REF!</v>
      </c>
      <c r="K4754" s="53" t="e">
        <f>IF(OR(#REF!="管理者",#REF!="サービス管理責任者"),0,#REF!)</f>
        <v>#REF!</v>
      </c>
    </row>
    <row r="4755" spans="8:11">
      <c r="H4755" s="61"/>
      <c r="I4755" s="60" t="e">
        <f t="shared" si="172"/>
        <v>#REF!</v>
      </c>
      <c r="J4755" s="60" t="e">
        <f>#REF!</f>
        <v>#REF!</v>
      </c>
      <c r="K4755" s="53" t="e">
        <f>IF(OR(#REF!="管理者",#REF!="サービス管理責任者"),0,#REF!)</f>
        <v>#REF!</v>
      </c>
    </row>
    <row r="4756" spans="8:11">
      <c r="H4756" s="61"/>
      <c r="I4756" s="60" t="e">
        <f t="shared" si="172"/>
        <v>#REF!</v>
      </c>
      <c r="J4756" s="60" t="e">
        <f>#REF!</f>
        <v>#REF!</v>
      </c>
      <c r="K4756" s="53" t="e">
        <f>IF(OR(#REF!="管理者",#REF!="サービス管理責任者"),0,#REF!)</f>
        <v>#REF!</v>
      </c>
    </row>
    <row r="4757" spans="8:11">
      <c r="H4757" s="61"/>
      <c r="I4757" s="60" t="e">
        <f t="shared" si="172"/>
        <v>#REF!</v>
      </c>
      <c r="J4757" s="60" t="e">
        <f>#REF!</f>
        <v>#REF!</v>
      </c>
      <c r="K4757" s="53" t="e">
        <f>IF(OR(#REF!="管理者",#REF!="サービス管理責任者"),0,#REF!)</f>
        <v>#REF!</v>
      </c>
    </row>
    <row r="4758" spans="8:11">
      <c r="H4758" s="61"/>
      <c r="I4758" s="60" t="e">
        <f t="shared" si="172"/>
        <v>#REF!</v>
      </c>
      <c r="J4758" s="60" t="e">
        <f>#REF!</f>
        <v>#REF!</v>
      </c>
      <c r="K4758" s="53" t="e">
        <f>IF(OR(#REF!="管理者",#REF!="サービス管理責任者"),0,#REF!)</f>
        <v>#REF!</v>
      </c>
    </row>
    <row r="4759" spans="8:11">
      <c r="H4759" s="61"/>
      <c r="I4759" s="60" t="e">
        <f t="shared" si="172"/>
        <v>#REF!</v>
      </c>
      <c r="J4759" s="60" t="e">
        <f>#REF!</f>
        <v>#REF!</v>
      </c>
      <c r="K4759" s="53" t="e">
        <f>IF(OR(#REF!="管理者",#REF!="サービス管理責任者"),0,#REF!)</f>
        <v>#REF!</v>
      </c>
    </row>
    <row r="4760" spans="8:11">
      <c r="H4760" s="61"/>
      <c r="I4760" s="60" t="e">
        <f t="shared" si="172"/>
        <v>#REF!</v>
      </c>
      <c r="J4760" s="60" t="e">
        <f>#REF!</f>
        <v>#REF!</v>
      </c>
      <c r="K4760" s="53" t="e">
        <f>IF(OR(#REF!="管理者",#REF!="サービス管理責任者"),0,#REF!)</f>
        <v>#REF!</v>
      </c>
    </row>
    <row r="4761" spans="8:11">
      <c r="H4761" s="61"/>
      <c r="I4761" s="60" t="e">
        <f t="shared" si="172"/>
        <v>#REF!</v>
      </c>
      <c r="J4761" s="60" t="e">
        <f>#REF!</f>
        <v>#REF!</v>
      </c>
      <c r="K4761" s="53" t="e">
        <f>IF(OR(#REF!="管理者",#REF!="サービス管理責任者"),0,#REF!)</f>
        <v>#REF!</v>
      </c>
    </row>
    <row r="4762" spans="8:11">
      <c r="H4762" s="61"/>
      <c r="I4762" s="60" t="e">
        <f t="shared" si="172"/>
        <v>#REF!</v>
      </c>
      <c r="J4762" s="60" t="e">
        <f>#REF!</f>
        <v>#REF!</v>
      </c>
      <c r="K4762" s="53" t="e">
        <f>IF(OR(#REF!="管理者",#REF!="サービス管理責任者"),0,#REF!)</f>
        <v>#REF!</v>
      </c>
    </row>
    <row r="4763" spans="8:11">
      <c r="H4763" s="61"/>
      <c r="I4763" s="60" t="e">
        <f t="shared" si="172"/>
        <v>#REF!</v>
      </c>
      <c r="J4763" s="60" t="e">
        <f>#REF!</f>
        <v>#REF!</v>
      </c>
      <c r="K4763" s="53" t="e">
        <f>IF(OR(#REF!="管理者",#REF!="サービス管理責任者"),0,#REF!)</f>
        <v>#REF!</v>
      </c>
    </row>
    <row r="4764" spans="8:11">
      <c r="H4764" s="61"/>
      <c r="I4764" s="60" t="e">
        <f t="shared" si="172"/>
        <v>#REF!</v>
      </c>
      <c r="J4764" s="60" t="e">
        <f>#REF!</f>
        <v>#REF!</v>
      </c>
      <c r="K4764" s="53" t="e">
        <f>IF(OR(#REF!="管理者",#REF!="サービス管理責任者"),0,#REF!)</f>
        <v>#REF!</v>
      </c>
    </row>
    <row r="4765" spans="8:11">
      <c r="H4765" s="61"/>
      <c r="I4765" s="60" t="e">
        <f t="shared" si="172"/>
        <v>#REF!</v>
      </c>
      <c r="J4765" s="60" t="e">
        <f>#REF!</f>
        <v>#REF!</v>
      </c>
      <c r="K4765" s="53" t="e">
        <f>IF(OR(#REF!="管理者",#REF!="サービス管理責任者"),0,#REF!)</f>
        <v>#REF!</v>
      </c>
    </row>
    <row r="4766" spans="8:11">
      <c r="H4766" s="61"/>
      <c r="I4766" s="60" t="e">
        <f t="shared" si="172"/>
        <v>#REF!</v>
      </c>
      <c r="J4766" s="60" t="e">
        <f>#REF!</f>
        <v>#REF!</v>
      </c>
      <c r="K4766" s="53" t="e">
        <f>IF(OR(#REF!="管理者",#REF!="サービス管理責任者"),0,#REF!)</f>
        <v>#REF!</v>
      </c>
    </row>
    <row r="4767" spans="8:11">
      <c r="H4767" s="61"/>
      <c r="I4767" s="60" t="e">
        <f t="shared" si="172"/>
        <v>#REF!</v>
      </c>
      <c r="J4767" s="60" t="e">
        <f>#REF!</f>
        <v>#REF!</v>
      </c>
      <c r="K4767" s="53" t="e">
        <f>IF(OR(#REF!="管理者",#REF!="サービス管理責任者"),0,#REF!)</f>
        <v>#REF!</v>
      </c>
    </row>
    <row r="4768" spans="8:11">
      <c r="H4768" s="61"/>
      <c r="I4768" s="60" t="e">
        <f t="shared" si="172"/>
        <v>#REF!</v>
      </c>
      <c r="J4768" s="60" t="e">
        <f>#REF!</f>
        <v>#REF!</v>
      </c>
      <c r="K4768" s="53" t="e">
        <f>IF(OR(#REF!="管理者",#REF!="サービス管理責任者"),0,#REF!)</f>
        <v>#REF!</v>
      </c>
    </row>
    <row r="4769" spans="8:11">
      <c r="H4769" s="61"/>
      <c r="I4769" s="60" t="e">
        <f t="shared" si="172"/>
        <v>#REF!</v>
      </c>
      <c r="J4769" s="60" t="e">
        <f>#REF!</f>
        <v>#REF!</v>
      </c>
      <c r="K4769" s="53" t="e">
        <f>IF(OR(#REF!="管理者",#REF!="サービス管理責任者"),0,#REF!)</f>
        <v>#REF!</v>
      </c>
    </row>
    <row r="4770" spans="8:11">
      <c r="H4770" s="61"/>
      <c r="I4770" s="60" t="e">
        <f t="shared" si="172"/>
        <v>#REF!</v>
      </c>
      <c r="J4770" s="60" t="e">
        <f>#REF!</f>
        <v>#REF!</v>
      </c>
      <c r="K4770" s="53" t="e">
        <f>IF(OR(#REF!="管理者",#REF!="サービス管理責任者"),0,#REF!)</f>
        <v>#REF!</v>
      </c>
    </row>
    <row r="4771" spans="8:11">
      <c r="H4771" s="61"/>
      <c r="I4771" s="60" t="e">
        <f t="shared" si="172"/>
        <v>#REF!</v>
      </c>
      <c r="J4771" s="60" t="e">
        <f>#REF!</f>
        <v>#REF!</v>
      </c>
      <c r="K4771" s="53" t="e">
        <f>IF(OR(#REF!="管理者",#REF!="サービス管理責任者"),0,#REF!)</f>
        <v>#REF!</v>
      </c>
    </row>
    <row r="4772" spans="8:11">
      <c r="H4772" s="61"/>
      <c r="I4772" s="60" t="e">
        <f t="shared" si="172"/>
        <v>#REF!</v>
      </c>
      <c r="J4772" s="60" t="e">
        <f>#REF!</f>
        <v>#REF!</v>
      </c>
      <c r="K4772" s="53" t="e">
        <f>IF(OR(#REF!="管理者",#REF!="サービス管理責任者"),0,#REF!)</f>
        <v>#REF!</v>
      </c>
    </row>
    <row r="4773" spans="8:11">
      <c r="H4773" s="61"/>
      <c r="I4773" s="60" t="e">
        <f t="shared" si="172"/>
        <v>#REF!</v>
      </c>
      <c r="J4773" s="60" t="e">
        <f>#REF!</f>
        <v>#REF!</v>
      </c>
      <c r="K4773" s="53" t="e">
        <f>IF(OR(#REF!="管理者",#REF!="サービス管理責任者"),0,#REF!)</f>
        <v>#REF!</v>
      </c>
    </row>
    <row r="4774" spans="8:11">
      <c r="H4774" s="61"/>
      <c r="I4774" s="60" t="e">
        <f t="shared" si="172"/>
        <v>#REF!</v>
      </c>
      <c r="J4774" s="60" t="e">
        <f>#REF!</f>
        <v>#REF!</v>
      </c>
      <c r="K4774" s="53" t="e">
        <f>IF(OR(#REF!="管理者",#REF!="サービス管理責任者"),0,#REF!)</f>
        <v>#REF!</v>
      </c>
    </row>
    <row r="4775" spans="8:11">
      <c r="H4775" s="61"/>
      <c r="I4775" s="60" t="e">
        <f t="shared" si="172"/>
        <v>#REF!</v>
      </c>
      <c r="J4775" s="60" t="e">
        <f>#REF!</f>
        <v>#REF!</v>
      </c>
      <c r="K4775" s="53" t="e">
        <f>IF(OR(#REF!="管理者",#REF!="サービス管理責任者"),0,#REF!)</f>
        <v>#REF!</v>
      </c>
    </row>
    <row r="4776" spans="8:11">
      <c r="H4776" s="61"/>
      <c r="I4776" s="60" t="e">
        <f t="shared" si="172"/>
        <v>#REF!</v>
      </c>
      <c r="J4776" s="60" t="e">
        <f>#REF!</f>
        <v>#REF!</v>
      </c>
      <c r="K4776" s="53" t="e">
        <f>IF(OR(#REF!="管理者",#REF!="サービス管理責任者"),0,#REF!)</f>
        <v>#REF!</v>
      </c>
    </row>
    <row r="4777" spans="8:11">
      <c r="H4777" s="61"/>
      <c r="I4777" s="60" t="e">
        <f t="shared" si="172"/>
        <v>#REF!</v>
      </c>
      <c r="J4777" s="60" t="e">
        <f>#REF!</f>
        <v>#REF!</v>
      </c>
      <c r="K4777" s="53" t="e">
        <f>IF(OR(#REF!="管理者",#REF!="サービス管理責任者"),0,#REF!)</f>
        <v>#REF!</v>
      </c>
    </row>
    <row r="4778" spans="8:11">
      <c r="H4778" s="61"/>
      <c r="I4778" s="60" t="e">
        <f t="shared" si="172"/>
        <v>#REF!</v>
      </c>
      <c r="J4778" s="60" t="e">
        <f>#REF!</f>
        <v>#REF!</v>
      </c>
      <c r="K4778" s="53" t="e">
        <f>IF(OR(#REF!="管理者",#REF!="サービス管理責任者"),0,#REF!)</f>
        <v>#REF!</v>
      </c>
    </row>
    <row r="4779" spans="8:11">
      <c r="H4779" s="61"/>
      <c r="I4779" s="60" t="e">
        <f t="shared" si="172"/>
        <v>#REF!</v>
      </c>
      <c r="J4779" s="60" t="e">
        <f>#REF!</f>
        <v>#REF!</v>
      </c>
      <c r="K4779" s="53" t="e">
        <f>IF(OR(#REF!="管理者",#REF!="サービス管理責任者"),0,#REF!)</f>
        <v>#REF!</v>
      </c>
    </row>
    <row r="4780" spans="8:11">
      <c r="H4780" s="61"/>
      <c r="I4780" s="60" t="e">
        <f t="shared" si="172"/>
        <v>#REF!</v>
      </c>
      <c r="J4780" s="60" t="e">
        <f>#REF!</f>
        <v>#REF!</v>
      </c>
      <c r="K4780" s="53" t="e">
        <f>IF(OR(#REF!="管理者",#REF!="サービス管理責任者"),0,#REF!)</f>
        <v>#REF!</v>
      </c>
    </row>
    <row r="4781" spans="8:11">
      <c r="H4781" s="61"/>
      <c r="I4781" s="60" t="e">
        <f t="shared" si="172"/>
        <v>#REF!</v>
      </c>
      <c r="J4781" s="60" t="e">
        <f>#REF!</f>
        <v>#REF!</v>
      </c>
      <c r="K4781" s="53" t="e">
        <f>IF(OR(#REF!="管理者",#REF!="サービス管理責任者"),0,#REF!)</f>
        <v>#REF!</v>
      </c>
    </row>
    <row r="4782" spans="8:11">
      <c r="H4782" s="61"/>
      <c r="I4782" s="60" t="e">
        <f t="shared" si="172"/>
        <v>#REF!</v>
      </c>
      <c r="J4782" s="60" t="e">
        <f>#REF!</f>
        <v>#REF!</v>
      </c>
      <c r="K4782" s="53" t="e">
        <f>IF(OR(#REF!="管理者",#REF!="サービス管理責任者"),0,#REF!)</f>
        <v>#REF!</v>
      </c>
    </row>
    <row r="4783" spans="8:11">
      <c r="H4783" s="61"/>
      <c r="I4783" s="60" t="e">
        <f t="shared" si="172"/>
        <v>#REF!</v>
      </c>
      <c r="J4783" s="60" t="e">
        <f>#REF!</f>
        <v>#REF!</v>
      </c>
      <c r="K4783" s="53" t="e">
        <f>IF(OR(#REF!="管理者",#REF!="サービス管理責任者"),0,#REF!)</f>
        <v>#REF!</v>
      </c>
    </row>
    <row r="4784" spans="8:11">
      <c r="H4784" s="61"/>
      <c r="I4784" s="60" t="e">
        <f t="shared" si="172"/>
        <v>#REF!</v>
      </c>
      <c r="J4784" s="60" t="e">
        <f>#REF!</f>
        <v>#REF!</v>
      </c>
      <c r="K4784" s="53" t="e">
        <f>IF(OR(#REF!="管理者",#REF!="サービス管理責任者"),0,#REF!)</f>
        <v>#REF!</v>
      </c>
    </row>
    <row r="4785" spans="8:11">
      <c r="H4785" s="61"/>
      <c r="I4785" s="60" t="e">
        <f t="shared" si="172"/>
        <v>#REF!</v>
      </c>
      <c r="J4785" s="60" t="e">
        <f>#REF!</f>
        <v>#REF!</v>
      </c>
      <c r="K4785" s="53" t="e">
        <f>IF(OR(#REF!="管理者",#REF!="サービス管理責任者"),0,#REF!)</f>
        <v>#REF!</v>
      </c>
    </row>
    <row r="4786" spans="8:11">
      <c r="H4786" s="61"/>
      <c r="I4786" s="60" t="e">
        <f t="shared" si="172"/>
        <v>#REF!</v>
      </c>
      <c r="J4786" s="60" t="e">
        <f>#REF!</f>
        <v>#REF!</v>
      </c>
      <c r="K4786" s="53" t="e">
        <f>IF(OR(#REF!="管理者",#REF!="サービス管理責任者"),0,#REF!)</f>
        <v>#REF!</v>
      </c>
    </row>
    <row r="4787" spans="8:11">
      <c r="H4787" s="61"/>
      <c r="I4787" s="60" t="e">
        <f t="shared" si="172"/>
        <v>#REF!</v>
      </c>
      <c r="J4787" s="60" t="e">
        <f>#REF!</f>
        <v>#REF!</v>
      </c>
      <c r="K4787" s="53" t="e">
        <f>IF(OR(#REF!="管理者",#REF!="サービス管理責任者"),0,#REF!)</f>
        <v>#REF!</v>
      </c>
    </row>
    <row r="4788" spans="8:11">
      <c r="H4788" s="61"/>
      <c r="I4788" s="60" t="e">
        <f t="shared" si="172"/>
        <v>#REF!</v>
      </c>
      <c r="J4788" s="60" t="e">
        <f>#REF!</f>
        <v>#REF!</v>
      </c>
      <c r="K4788" s="53" t="e">
        <f>IF(OR(#REF!="管理者",#REF!="サービス管理責任者"),0,#REF!)</f>
        <v>#REF!</v>
      </c>
    </row>
    <row r="4789" spans="8:11">
      <c r="H4789" s="61"/>
      <c r="I4789" s="60" t="e">
        <f t="shared" si="172"/>
        <v>#REF!</v>
      </c>
      <c r="J4789" s="60" t="e">
        <f>#REF!</f>
        <v>#REF!</v>
      </c>
      <c r="K4789" s="53" t="e">
        <f>IF(OR(#REF!="管理者",#REF!="サービス管理責任者"),0,#REF!)</f>
        <v>#REF!</v>
      </c>
    </row>
    <row r="4790" spans="8:11">
      <c r="H4790" s="61"/>
      <c r="I4790" s="60" t="e">
        <f t="shared" si="172"/>
        <v>#REF!</v>
      </c>
      <c r="J4790" s="60" t="e">
        <f>#REF!</f>
        <v>#REF!</v>
      </c>
      <c r="K4790" s="53" t="e">
        <f>IF(OR(#REF!="管理者",#REF!="サービス管理責任者"),0,#REF!)</f>
        <v>#REF!</v>
      </c>
    </row>
    <row r="4791" spans="8:11">
      <c r="H4791" s="61"/>
      <c r="I4791" s="60" t="e">
        <f t="shared" si="172"/>
        <v>#REF!</v>
      </c>
      <c r="J4791" s="60" t="e">
        <f>#REF!</f>
        <v>#REF!</v>
      </c>
      <c r="K4791" s="53" t="e">
        <f>IF(OR(#REF!="管理者",#REF!="サービス管理責任者"),0,#REF!)</f>
        <v>#REF!</v>
      </c>
    </row>
    <row r="4792" spans="8:11">
      <c r="H4792" s="61"/>
      <c r="I4792" s="60" t="e">
        <f t="shared" si="172"/>
        <v>#REF!</v>
      </c>
      <c r="J4792" s="60" t="e">
        <f>#REF!</f>
        <v>#REF!</v>
      </c>
      <c r="K4792" s="53" t="e">
        <f>IF(OR(#REF!="管理者",#REF!="サービス管理責任者"),0,#REF!)</f>
        <v>#REF!</v>
      </c>
    </row>
    <row r="4793" spans="8:11">
      <c r="H4793" s="61"/>
      <c r="I4793" s="60" t="e">
        <f t="shared" si="172"/>
        <v>#REF!</v>
      </c>
      <c r="J4793" s="60" t="e">
        <f>#REF!</f>
        <v>#REF!</v>
      </c>
      <c r="K4793" s="53" t="e">
        <f>IF(OR(#REF!="管理者",#REF!="サービス管理責任者"),0,#REF!)</f>
        <v>#REF!</v>
      </c>
    </row>
    <row r="4794" spans="8:11">
      <c r="H4794" s="61"/>
      <c r="I4794" s="60" t="e">
        <f t="shared" si="172"/>
        <v>#REF!</v>
      </c>
      <c r="J4794" s="60" t="e">
        <f>#REF!</f>
        <v>#REF!</v>
      </c>
      <c r="K4794" s="53" t="e">
        <f>IF(OR(#REF!="管理者",#REF!="サービス管理責任者"),0,#REF!)</f>
        <v>#REF!</v>
      </c>
    </row>
    <row r="4795" spans="8:11">
      <c r="H4795" s="61"/>
      <c r="I4795" s="60" t="e">
        <f t="shared" si="172"/>
        <v>#REF!</v>
      </c>
      <c r="J4795" s="60" t="e">
        <f>#REF!</f>
        <v>#REF!</v>
      </c>
      <c r="K4795" s="53" t="e">
        <f>IF(OR(#REF!="管理者",#REF!="サービス管理責任者"),0,#REF!)</f>
        <v>#REF!</v>
      </c>
    </row>
    <row r="4796" spans="8:11">
      <c r="H4796" s="61"/>
      <c r="I4796" s="60" t="e">
        <f t="shared" si="172"/>
        <v>#REF!</v>
      </c>
      <c r="J4796" s="60" t="e">
        <f>#REF!</f>
        <v>#REF!</v>
      </c>
      <c r="K4796" s="53" t="e">
        <f>IF(OR(#REF!="管理者",#REF!="サービス管理責任者"),0,#REF!)</f>
        <v>#REF!</v>
      </c>
    </row>
    <row r="4797" spans="8:11">
      <c r="H4797" s="61"/>
      <c r="I4797" s="60" t="e">
        <f t="shared" si="172"/>
        <v>#REF!</v>
      </c>
      <c r="J4797" s="60" t="e">
        <f>#REF!</f>
        <v>#REF!</v>
      </c>
      <c r="K4797" s="53" t="e">
        <f>IF(OR(#REF!="管理者",#REF!="サービス管理責任者"),0,#REF!)</f>
        <v>#REF!</v>
      </c>
    </row>
    <row r="4798" spans="8:11">
      <c r="H4798" s="61"/>
      <c r="I4798" s="60" t="e">
        <f t="shared" si="172"/>
        <v>#REF!</v>
      </c>
      <c r="J4798" s="60" t="e">
        <f>#REF!</f>
        <v>#REF!</v>
      </c>
      <c r="K4798" s="53" t="e">
        <f>IF(OR(#REF!="管理者",#REF!="サービス管理責任者"),0,#REF!)</f>
        <v>#REF!</v>
      </c>
    </row>
    <row r="4799" spans="8:11">
      <c r="H4799" s="61"/>
      <c r="I4799" s="60" t="e">
        <f t="shared" si="172"/>
        <v>#REF!</v>
      </c>
      <c r="J4799" s="60" t="e">
        <f>#REF!</f>
        <v>#REF!</v>
      </c>
      <c r="K4799" s="53" t="e">
        <f>IF(OR(#REF!="管理者",#REF!="サービス管理責任者"),0,#REF!)</f>
        <v>#REF!</v>
      </c>
    </row>
    <row r="4800" spans="8:11">
      <c r="H4800" s="61"/>
      <c r="I4800" s="60" t="e">
        <f t="shared" si="172"/>
        <v>#REF!</v>
      </c>
      <c r="J4800" s="60" t="e">
        <f>#REF!</f>
        <v>#REF!</v>
      </c>
      <c r="K4800" s="53" t="e">
        <f>IF(OR(#REF!="管理者",#REF!="サービス管理責任者"),0,#REF!)</f>
        <v>#REF!</v>
      </c>
    </row>
    <row r="4801" spans="8:11">
      <c r="H4801" s="61"/>
      <c r="I4801" s="60" t="e">
        <f t="shared" si="172"/>
        <v>#REF!</v>
      </c>
      <c r="J4801" s="60" t="e">
        <f>#REF!</f>
        <v>#REF!</v>
      </c>
      <c r="K4801" s="53" t="e">
        <f>IF(OR(#REF!="管理者",#REF!="サービス管理責任者"),0,#REF!)</f>
        <v>#REF!</v>
      </c>
    </row>
    <row r="4802" spans="8:11">
      <c r="H4802" s="61"/>
      <c r="I4802" s="60" t="e">
        <f t="shared" si="172"/>
        <v>#REF!</v>
      </c>
      <c r="J4802" s="60" t="e">
        <f>#REF!</f>
        <v>#REF!</v>
      </c>
      <c r="K4802" s="53" t="e">
        <f>IF(OR(#REF!="管理者",#REF!="サービス管理責任者"),0,#REF!)</f>
        <v>#REF!</v>
      </c>
    </row>
    <row r="4803" spans="8:11">
      <c r="H4803" s="61"/>
      <c r="I4803" s="60" t="e">
        <f t="shared" si="172"/>
        <v>#REF!</v>
      </c>
      <c r="J4803" s="60" t="e">
        <f>#REF!</f>
        <v>#REF!</v>
      </c>
      <c r="K4803" s="53" t="e">
        <f>IF(OR(#REF!="管理者",#REF!="サービス管理責任者"),0,#REF!)</f>
        <v>#REF!</v>
      </c>
    </row>
    <row r="4804" spans="8:11">
      <c r="H4804" s="56" t="s">
        <v>131</v>
      </c>
      <c r="I4804" s="56" t="e">
        <f t="shared" si="172"/>
        <v>#REF!</v>
      </c>
      <c r="J4804" s="56" t="e">
        <f>#REF!</f>
        <v>#REF!</v>
      </c>
      <c r="K4804" s="53" t="e">
        <f>IF(OR(#REF!="管理者",#REF!="サービス管理責任者"),0,#REF!)</f>
        <v>#REF!</v>
      </c>
    </row>
    <row r="4805" spans="8:11">
      <c r="H4805" s="57"/>
      <c r="I4805" s="56" t="e">
        <f t="shared" ref="I4805:I4868" si="173">IF(J4805=0,I4804,I4804+1)</f>
        <v>#REF!</v>
      </c>
      <c r="J4805" s="56" t="e">
        <f>#REF!</f>
        <v>#REF!</v>
      </c>
      <c r="K4805" s="53" t="e">
        <f>IF(OR(#REF!="管理者",#REF!="サービス管理責任者"),0,#REF!)</f>
        <v>#REF!</v>
      </c>
    </row>
    <row r="4806" spans="8:11">
      <c r="H4806" s="57"/>
      <c r="I4806" s="56" t="e">
        <f t="shared" si="173"/>
        <v>#REF!</v>
      </c>
      <c r="J4806" s="56" t="e">
        <f>#REF!</f>
        <v>#REF!</v>
      </c>
      <c r="K4806" s="53" t="e">
        <f>IF(OR(#REF!="管理者",#REF!="サービス管理責任者"),0,#REF!)</f>
        <v>#REF!</v>
      </c>
    </row>
    <row r="4807" spans="8:11">
      <c r="H4807" s="57"/>
      <c r="I4807" s="56" t="e">
        <f t="shared" si="173"/>
        <v>#REF!</v>
      </c>
      <c r="J4807" s="56" t="e">
        <f>#REF!</f>
        <v>#REF!</v>
      </c>
      <c r="K4807" s="53" t="e">
        <f>IF(OR(#REF!="管理者",#REF!="サービス管理責任者"),0,#REF!)</f>
        <v>#REF!</v>
      </c>
    </row>
    <row r="4808" spans="8:11">
      <c r="H4808" s="57"/>
      <c r="I4808" s="56" t="e">
        <f t="shared" si="173"/>
        <v>#REF!</v>
      </c>
      <c r="J4808" s="56" t="e">
        <f>#REF!</f>
        <v>#REF!</v>
      </c>
      <c r="K4808" s="53" t="e">
        <f>IF(OR(#REF!="管理者",#REF!="サービス管理責任者"),0,#REF!)</f>
        <v>#REF!</v>
      </c>
    </row>
    <row r="4809" spans="8:11">
      <c r="H4809" s="57"/>
      <c r="I4809" s="56" t="e">
        <f t="shared" si="173"/>
        <v>#REF!</v>
      </c>
      <c r="J4809" s="56" t="e">
        <f>#REF!</f>
        <v>#REF!</v>
      </c>
      <c r="K4809" s="53" t="e">
        <f>IF(OR(#REF!="管理者",#REF!="サービス管理責任者"),0,#REF!)</f>
        <v>#REF!</v>
      </c>
    </row>
    <row r="4810" spans="8:11">
      <c r="H4810" s="57"/>
      <c r="I4810" s="56" t="e">
        <f t="shared" si="173"/>
        <v>#REF!</v>
      </c>
      <c r="J4810" s="56" t="e">
        <f>#REF!</f>
        <v>#REF!</v>
      </c>
      <c r="K4810" s="53" t="e">
        <f>IF(OR(#REF!="管理者",#REF!="サービス管理責任者"),0,#REF!)</f>
        <v>#REF!</v>
      </c>
    </row>
    <row r="4811" spans="8:11">
      <c r="H4811" s="57"/>
      <c r="I4811" s="56" t="e">
        <f t="shared" si="173"/>
        <v>#REF!</v>
      </c>
      <c r="J4811" s="56" t="e">
        <f>#REF!</f>
        <v>#REF!</v>
      </c>
      <c r="K4811" s="53" t="e">
        <f>IF(OR(#REF!="管理者",#REF!="サービス管理責任者"),0,#REF!)</f>
        <v>#REF!</v>
      </c>
    </row>
    <row r="4812" spans="8:11">
      <c r="H4812" s="57"/>
      <c r="I4812" s="56" t="e">
        <f t="shared" si="173"/>
        <v>#REF!</v>
      </c>
      <c r="J4812" s="56" t="e">
        <f>#REF!</f>
        <v>#REF!</v>
      </c>
      <c r="K4812" s="53" t="e">
        <f>IF(OR(#REF!="管理者",#REF!="サービス管理責任者"),0,#REF!)</f>
        <v>#REF!</v>
      </c>
    </row>
    <row r="4813" spans="8:11">
      <c r="H4813" s="57"/>
      <c r="I4813" s="56" t="e">
        <f t="shared" si="173"/>
        <v>#REF!</v>
      </c>
      <c r="J4813" s="56" t="e">
        <f>#REF!</f>
        <v>#REF!</v>
      </c>
      <c r="K4813" s="53" t="e">
        <f>IF(OR(#REF!="管理者",#REF!="サービス管理責任者"),0,#REF!)</f>
        <v>#REF!</v>
      </c>
    </row>
    <row r="4814" spans="8:11">
      <c r="H4814" s="57"/>
      <c r="I4814" s="56" t="e">
        <f t="shared" si="173"/>
        <v>#REF!</v>
      </c>
      <c r="J4814" s="56" t="e">
        <f>#REF!</f>
        <v>#REF!</v>
      </c>
      <c r="K4814" s="53" t="e">
        <f>IF(OR(#REF!="管理者",#REF!="サービス管理責任者"),0,#REF!)</f>
        <v>#REF!</v>
      </c>
    </row>
    <row r="4815" spans="8:11">
      <c r="H4815" s="57"/>
      <c r="I4815" s="56" t="e">
        <f t="shared" si="173"/>
        <v>#REF!</v>
      </c>
      <c r="J4815" s="56" t="e">
        <f>#REF!</f>
        <v>#REF!</v>
      </c>
      <c r="K4815" s="53" t="e">
        <f>IF(OR(#REF!="管理者",#REF!="サービス管理責任者"),0,#REF!)</f>
        <v>#REF!</v>
      </c>
    </row>
    <row r="4816" spans="8:11">
      <c r="H4816" s="57"/>
      <c r="I4816" s="56" t="e">
        <f t="shared" si="173"/>
        <v>#REF!</v>
      </c>
      <c r="J4816" s="56" t="e">
        <f>#REF!</f>
        <v>#REF!</v>
      </c>
      <c r="K4816" s="53" t="e">
        <f>IF(OR(#REF!="管理者",#REF!="サービス管理責任者"),0,#REF!)</f>
        <v>#REF!</v>
      </c>
    </row>
    <row r="4817" spans="8:12">
      <c r="H4817" s="57"/>
      <c r="I4817" s="56" t="e">
        <f t="shared" si="173"/>
        <v>#REF!</v>
      </c>
      <c r="J4817" s="56" t="e">
        <f>#REF!</f>
        <v>#REF!</v>
      </c>
      <c r="K4817" s="53" t="e">
        <f>IF(OR(#REF!="管理者",#REF!="サービス管理責任者"),0,#REF!)</f>
        <v>#REF!</v>
      </c>
    </row>
    <row r="4818" spans="8:12">
      <c r="H4818" s="57"/>
      <c r="I4818" s="56" t="e">
        <f t="shared" si="173"/>
        <v>#REF!</v>
      </c>
      <c r="J4818" s="56" t="e">
        <f>#REF!</f>
        <v>#REF!</v>
      </c>
      <c r="K4818" s="53" t="e">
        <f>IF(OR(#REF!="管理者",#REF!="サービス管理責任者"),0,#REF!)</f>
        <v>#REF!</v>
      </c>
      <c r="L4818" s="51"/>
    </row>
    <row r="4819" spans="8:12">
      <c r="H4819" s="57"/>
      <c r="I4819" s="56" t="e">
        <f t="shared" si="173"/>
        <v>#REF!</v>
      </c>
      <c r="J4819" s="56" t="e">
        <f>#REF!</f>
        <v>#REF!</v>
      </c>
      <c r="K4819" s="53" t="e">
        <f>IF(OR(#REF!="管理者",#REF!="サービス管理責任者"),0,#REF!)</f>
        <v>#REF!</v>
      </c>
    </row>
    <row r="4820" spans="8:12">
      <c r="H4820" s="57"/>
      <c r="I4820" s="56" t="e">
        <f t="shared" si="173"/>
        <v>#REF!</v>
      </c>
      <c r="J4820" s="56" t="e">
        <f>#REF!</f>
        <v>#REF!</v>
      </c>
      <c r="K4820" s="53" t="e">
        <f>IF(OR(#REF!="管理者",#REF!="サービス管理責任者"),0,#REF!)</f>
        <v>#REF!</v>
      </c>
    </row>
    <row r="4821" spans="8:12">
      <c r="H4821" s="57"/>
      <c r="I4821" s="56" t="e">
        <f t="shared" si="173"/>
        <v>#REF!</v>
      </c>
      <c r="J4821" s="56" t="e">
        <f>#REF!</f>
        <v>#REF!</v>
      </c>
      <c r="K4821" s="53" t="e">
        <f>IF(OR(#REF!="管理者",#REF!="サービス管理責任者"),0,#REF!)</f>
        <v>#REF!</v>
      </c>
    </row>
    <row r="4822" spans="8:12">
      <c r="H4822" s="57"/>
      <c r="I4822" s="56" t="e">
        <f t="shared" si="173"/>
        <v>#REF!</v>
      </c>
      <c r="J4822" s="56" t="e">
        <f>#REF!</f>
        <v>#REF!</v>
      </c>
      <c r="K4822" s="53" t="e">
        <f>IF(OR(#REF!="管理者",#REF!="サービス管理責任者"),0,#REF!)</f>
        <v>#REF!</v>
      </c>
    </row>
    <row r="4823" spans="8:12">
      <c r="H4823" s="57"/>
      <c r="I4823" s="56" t="e">
        <f t="shared" si="173"/>
        <v>#REF!</v>
      </c>
      <c r="J4823" s="56" t="e">
        <f>#REF!</f>
        <v>#REF!</v>
      </c>
      <c r="K4823" s="53" t="e">
        <f>IF(OR(#REF!="管理者",#REF!="サービス管理責任者"),0,#REF!)</f>
        <v>#REF!</v>
      </c>
    </row>
    <row r="4824" spans="8:12">
      <c r="H4824" s="57"/>
      <c r="I4824" s="56" t="e">
        <f t="shared" si="173"/>
        <v>#REF!</v>
      </c>
      <c r="J4824" s="56" t="e">
        <f>#REF!</f>
        <v>#REF!</v>
      </c>
      <c r="K4824" s="53" t="e">
        <f>IF(OR(#REF!="管理者",#REF!="サービス管理責任者"),0,#REF!)</f>
        <v>#REF!</v>
      </c>
    </row>
    <row r="4825" spans="8:12">
      <c r="H4825" s="57"/>
      <c r="I4825" s="56" t="e">
        <f t="shared" si="173"/>
        <v>#REF!</v>
      </c>
      <c r="J4825" s="56" t="e">
        <f>#REF!</f>
        <v>#REF!</v>
      </c>
      <c r="K4825" s="53" t="e">
        <f>IF(OR(#REF!="管理者",#REF!="サービス管理責任者"),0,#REF!)</f>
        <v>#REF!</v>
      </c>
    </row>
    <row r="4826" spans="8:12">
      <c r="H4826" s="57"/>
      <c r="I4826" s="56" t="e">
        <f t="shared" si="173"/>
        <v>#REF!</v>
      </c>
      <c r="J4826" s="56" t="e">
        <f>#REF!</f>
        <v>#REF!</v>
      </c>
      <c r="K4826" s="53" t="e">
        <f>IF(OR(#REF!="管理者",#REF!="サービス管理責任者"),0,#REF!)</f>
        <v>#REF!</v>
      </c>
    </row>
    <row r="4827" spans="8:12">
      <c r="H4827" s="57"/>
      <c r="I4827" s="56" t="e">
        <f t="shared" si="173"/>
        <v>#REF!</v>
      </c>
      <c r="J4827" s="56" t="e">
        <f>#REF!</f>
        <v>#REF!</v>
      </c>
      <c r="K4827" s="53" t="e">
        <f>IF(OR(#REF!="管理者",#REF!="サービス管理責任者"),0,#REF!)</f>
        <v>#REF!</v>
      </c>
    </row>
    <row r="4828" spans="8:12">
      <c r="H4828" s="57"/>
      <c r="I4828" s="56" t="e">
        <f t="shared" si="173"/>
        <v>#REF!</v>
      </c>
      <c r="J4828" s="56" t="e">
        <f>#REF!</f>
        <v>#REF!</v>
      </c>
      <c r="K4828" s="53" t="e">
        <f>IF(OR(#REF!="管理者",#REF!="サービス管理責任者"),0,#REF!)</f>
        <v>#REF!</v>
      </c>
    </row>
    <row r="4829" spans="8:12">
      <c r="H4829" s="57"/>
      <c r="I4829" s="56" t="e">
        <f t="shared" si="173"/>
        <v>#REF!</v>
      </c>
      <c r="J4829" s="56" t="e">
        <f>#REF!</f>
        <v>#REF!</v>
      </c>
      <c r="K4829" s="53" t="e">
        <f>IF(OR(#REF!="管理者",#REF!="サービス管理責任者"),0,#REF!)</f>
        <v>#REF!</v>
      </c>
    </row>
    <row r="4830" spans="8:12">
      <c r="H4830" s="57"/>
      <c r="I4830" s="56" t="e">
        <f t="shared" si="173"/>
        <v>#REF!</v>
      </c>
      <c r="J4830" s="56" t="e">
        <f>#REF!</f>
        <v>#REF!</v>
      </c>
      <c r="K4830" s="53" t="e">
        <f>IF(OR(#REF!="管理者",#REF!="サービス管理責任者"),0,#REF!)</f>
        <v>#REF!</v>
      </c>
    </row>
    <row r="4831" spans="8:12">
      <c r="H4831" s="57"/>
      <c r="I4831" s="56" t="e">
        <f t="shared" si="173"/>
        <v>#REF!</v>
      </c>
      <c r="J4831" s="56" t="e">
        <f>#REF!</f>
        <v>#REF!</v>
      </c>
      <c r="K4831" s="53" t="e">
        <f>IF(OR(#REF!="管理者",#REF!="サービス管理責任者"),0,#REF!)</f>
        <v>#REF!</v>
      </c>
    </row>
    <row r="4832" spans="8:12">
      <c r="H4832" s="57"/>
      <c r="I4832" s="56" t="e">
        <f t="shared" si="173"/>
        <v>#REF!</v>
      </c>
      <c r="J4832" s="56" t="e">
        <f>#REF!</f>
        <v>#REF!</v>
      </c>
      <c r="K4832" s="53" t="e">
        <f>IF(OR(#REF!="管理者",#REF!="サービス管理責任者"),0,#REF!)</f>
        <v>#REF!</v>
      </c>
    </row>
    <row r="4833" spans="8:11">
      <c r="H4833" s="57"/>
      <c r="I4833" s="56" t="e">
        <f t="shared" si="173"/>
        <v>#REF!</v>
      </c>
      <c r="J4833" s="56" t="e">
        <f>#REF!</f>
        <v>#REF!</v>
      </c>
      <c r="K4833" s="53" t="e">
        <f>IF(OR(#REF!="管理者",#REF!="サービス管理責任者"),0,#REF!)</f>
        <v>#REF!</v>
      </c>
    </row>
    <row r="4834" spans="8:11">
      <c r="H4834" s="57"/>
      <c r="I4834" s="56" t="e">
        <f t="shared" si="173"/>
        <v>#REF!</v>
      </c>
      <c r="J4834" s="56" t="e">
        <f>#REF!</f>
        <v>#REF!</v>
      </c>
      <c r="K4834" s="53" t="e">
        <f>IF(OR(#REF!="管理者",#REF!="サービス管理責任者"),0,#REF!)</f>
        <v>#REF!</v>
      </c>
    </row>
    <row r="4835" spans="8:11">
      <c r="H4835" s="57"/>
      <c r="I4835" s="56" t="e">
        <f t="shared" si="173"/>
        <v>#REF!</v>
      </c>
      <c r="J4835" s="56" t="e">
        <f>#REF!</f>
        <v>#REF!</v>
      </c>
      <c r="K4835" s="53" t="e">
        <f>IF(OR(#REF!="管理者",#REF!="サービス管理責任者"),0,#REF!)</f>
        <v>#REF!</v>
      </c>
    </row>
    <row r="4836" spans="8:11">
      <c r="H4836" s="57"/>
      <c r="I4836" s="56" t="e">
        <f t="shared" si="173"/>
        <v>#REF!</v>
      </c>
      <c r="J4836" s="56" t="e">
        <f>#REF!</f>
        <v>#REF!</v>
      </c>
      <c r="K4836" s="53" t="e">
        <f>IF(OR(#REF!="管理者",#REF!="サービス管理責任者"),0,#REF!)</f>
        <v>#REF!</v>
      </c>
    </row>
    <row r="4837" spans="8:11">
      <c r="H4837" s="57"/>
      <c r="I4837" s="56" t="e">
        <f t="shared" si="173"/>
        <v>#REF!</v>
      </c>
      <c r="J4837" s="56" t="e">
        <f>#REF!</f>
        <v>#REF!</v>
      </c>
      <c r="K4837" s="53" t="e">
        <f>IF(OR(#REF!="管理者",#REF!="サービス管理責任者"),0,#REF!)</f>
        <v>#REF!</v>
      </c>
    </row>
    <row r="4838" spans="8:11">
      <c r="H4838" s="57"/>
      <c r="I4838" s="56" t="e">
        <f t="shared" si="173"/>
        <v>#REF!</v>
      </c>
      <c r="J4838" s="56" t="e">
        <f>#REF!</f>
        <v>#REF!</v>
      </c>
      <c r="K4838" s="53" t="e">
        <f>IF(OR(#REF!="管理者",#REF!="サービス管理責任者"),0,#REF!)</f>
        <v>#REF!</v>
      </c>
    </row>
    <row r="4839" spans="8:11">
      <c r="H4839" s="57"/>
      <c r="I4839" s="56" t="e">
        <f t="shared" si="173"/>
        <v>#REF!</v>
      </c>
      <c r="J4839" s="56" t="e">
        <f>#REF!</f>
        <v>#REF!</v>
      </c>
      <c r="K4839" s="53" t="e">
        <f>IF(OR(#REF!="管理者",#REF!="サービス管理責任者"),0,#REF!)</f>
        <v>#REF!</v>
      </c>
    </row>
    <row r="4840" spans="8:11">
      <c r="H4840" s="57"/>
      <c r="I4840" s="56" t="e">
        <f t="shared" si="173"/>
        <v>#REF!</v>
      </c>
      <c r="J4840" s="56" t="e">
        <f>#REF!</f>
        <v>#REF!</v>
      </c>
      <c r="K4840" s="53" t="e">
        <f>IF(OR(#REF!="管理者",#REF!="サービス管理責任者"),0,#REF!)</f>
        <v>#REF!</v>
      </c>
    </row>
    <row r="4841" spans="8:11">
      <c r="H4841" s="57"/>
      <c r="I4841" s="56" t="e">
        <f t="shared" si="173"/>
        <v>#REF!</v>
      </c>
      <c r="J4841" s="56" t="e">
        <f>#REF!</f>
        <v>#REF!</v>
      </c>
      <c r="K4841" s="53" t="e">
        <f>IF(OR(#REF!="管理者",#REF!="サービス管理責任者"),0,#REF!)</f>
        <v>#REF!</v>
      </c>
    </row>
    <row r="4842" spans="8:11">
      <c r="H4842" s="57"/>
      <c r="I4842" s="56" t="e">
        <f t="shared" si="173"/>
        <v>#REF!</v>
      </c>
      <c r="J4842" s="56" t="e">
        <f>#REF!</f>
        <v>#REF!</v>
      </c>
      <c r="K4842" s="53" t="e">
        <f>IF(OR(#REF!="管理者",#REF!="サービス管理責任者"),0,#REF!)</f>
        <v>#REF!</v>
      </c>
    </row>
    <row r="4843" spans="8:11">
      <c r="H4843" s="57"/>
      <c r="I4843" s="56" t="e">
        <f t="shared" si="173"/>
        <v>#REF!</v>
      </c>
      <c r="J4843" s="56" t="e">
        <f>#REF!</f>
        <v>#REF!</v>
      </c>
      <c r="K4843" s="53" t="e">
        <f>IF(OR(#REF!="管理者",#REF!="サービス管理責任者"),0,#REF!)</f>
        <v>#REF!</v>
      </c>
    </row>
    <row r="4844" spans="8:11">
      <c r="H4844" s="57"/>
      <c r="I4844" s="56" t="e">
        <f t="shared" si="173"/>
        <v>#REF!</v>
      </c>
      <c r="J4844" s="56" t="e">
        <f>#REF!</f>
        <v>#REF!</v>
      </c>
      <c r="K4844" s="53" t="e">
        <f>IF(OR(#REF!="管理者",#REF!="サービス管理責任者"),0,#REF!)</f>
        <v>#REF!</v>
      </c>
    </row>
    <row r="4845" spans="8:11">
      <c r="H4845" s="57"/>
      <c r="I4845" s="56" t="e">
        <f t="shared" si="173"/>
        <v>#REF!</v>
      </c>
      <c r="J4845" s="56" t="e">
        <f>#REF!</f>
        <v>#REF!</v>
      </c>
      <c r="K4845" s="53" t="e">
        <f>IF(OR(#REF!="管理者",#REF!="サービス管理責任者"),0,#REF!)</f>
        <v>#REF!</v>
      </c>
    </row>
    <row r="4846" spans="8:11">
      <c r="H4846" s="57"/>
      <c r="I4846" s="56" t="e">
        <f t="shared" si="173"/>
        <v>#REF!</v>
      </c>
      <c r="J4846" s="56" t="e">
        <f>#REF!</f>
        <v>#REF!</v>
      </c>
      <c r="K4846" s="53" t="e">
        <f>IF(OR(#REF!="管理者",#REF!="サービス管理責任者"),0,#REF!)</f>
        <v>#REF!</v>
      </c>
    </row>
    <row r="4847" spans="8:11">
      <c r="H4847" s="57"/>
      <c r="I4847" s="56" t="e">
        <f t="shared" si="173"/>
        <v>#REF!</v>
      </c>
      <c r="J4847" s="56" t="e">
        <f>#REF!</f>
        <v>#REF!</v>
      </c>
      <c r="K4847" s="53" t="e">
        <f>IF(OR(#REF!="管理者",#REF!="サービス管理責任者"),0,#REF!)</f>
        <v>#REF!</v>
      </c>
    </row>
    <row r="4848" spans="8:11">
      <c r="H4848" s="57"/>
      <c r="I4848" s="56" t="e">
        <f t="shared" si="173"/>
        <v>#REF!</v>
      </c>
      <c r="J4848" s="56" t="e">
        <f>#REF!</f>
        <v>#REF!</v>
      </c>
      <c r="K4848" s="53" t="e">
        <f>IF(OR(#REF!="管理者",#REF!="サービス管理責任者"),0,#REF!)</f>
        <v>#REF!</v>
      </c>
    </row>
    <row r="4849" spans="8:11">
      <c r="H4849" s="57"/>
      <c r="I4849" s="56" t="e">
        <f t="shared" si="173"/>
        <v>#REF!</v>
      </c>
      <c r="J4849" s="56" t="e">
        <f>#REF!</f>
        <v>#REF!</v>
      </c>
      <c r="K4849" s="53" t="e">
        <f>IF(OR(#REF!="管理者",#REF!="サービス管理責任者"),0,#REF!)</f>
        <v>#REF!</v>
      </c>
    </row>
    <row r="4850" spans="8:11">
      <c r="H4850" s="57"/>
      <c r="I4850" s="56" t="e">
        <f t="shared" si="173"/>
        <v>#REF!</v>
      </c>
      <c r="J4850" s="56" t="e">
        <f>#REF!</f>
        <v>#REF!</v>
      </c>
      <c r="K4850" s="53" t="e">
        <f>IF(OR(#REF!="管理者",#REF!="サービス管理責任者"),0,#REF!)</f>
        <v>#REF!</v>
      </c>
    </row>
    <row r="4851" spans="8:11">
      <c r="H4851" s="57"/>
      <c r="I4851" s="56" t="e">
        <f t="shared" si="173"/>
        <v>#REF!</v>
      </c>
      <c r="J4851" s="56" t="e">
        <f>#REF!</f>
        <v>#REF!</v>
      </c>
      <c r="K4851" s="53" t="e">
        <f>IF(OR(#REF!="管理者",#REF!="サービス管理責任者"),0,#REF!)</f>
        <v>#REF!</v>
      </c>
    </row>
    <row r="4852" spans="8:11">
      <c r="H4852" s="57"/>
      <c r="I4852" s="56" t="e">
        <f t="shared" si="173"/>
        <v>#REF!</v>
      </c>
      <c r="J4852" s="56" t="e">
        <f>#REF!</f>
        <v>#REF!</v>
      </c>
      <c r="K4852" s="53" t="e">
        <f>IF(OR(#REF!="管理者",#REF!="サービス管理責任者"),0,#REF!)</f>
        <v>#REF!</v>
      </c>
    </row>
    <row r="4853" spans="8:11">
      <c r="H4853" s="57"/>
      <c r="I4853" s="56" t="e">
        <f t="shared" si="173"/>
        <v>#REF!</v>
      </c>
      <c r="J4853" s="56" t="e">
        <f>#REF!</f>
        <v>#REF!</v>
      </c>
      <c r="K4853" s="53" t="e">
        <f>IF(OR(#REF!="管理者",#REF!="サービス管理責任者"),0,#REF!)</f>
        <v>#REF!</v>
      </c>
    </row>
    <row r="4854" spans="8:11">
      <c r="H4854" s="57"/>
      <c r="I4854" s="56" t="e">
        <f t="shared" si="173"/>
        <v>#REF!</v>
      </c>
      <c r="J4854" s="56" t="e">
        <f>#REF!</f>
        <v>#REF!</v>
      </c>
      <c r="K4854" s="53" t="e">
        <f>IF(OR(#REF!="管理者",#REF!="サービス管理責任者"),0,#REF!)</f>
        <v>#REF!</v>
      </c>
    </row>
    <row r="4855" spans="8:11">
      <c r="H4855" s="57"/>
      <c r="I4855" s="56" t="e">
        <f t="shared" si="173"/>
        <v>#REF!</v>
      </c>
      <c r="J4855" s="56" t="e">
        <f>#REF!</f>
        <v>#REF!</v>
      </c>
      <c r="K4855" s="53" t="e">
        <f>IF(OR(#REF!="管理者",#REF!="サービス管理責任者"),0,#REF!)</f>
        <v>#REF!</v>
      </c>
    </row>
    <row r="4856" spans="8:11">
      <c r="H4856" s="57"/>
      <c r="I4856" s="56" t="e">
        <f t="shared" si="173"/>
        <v>#REF!</v>
      </c>
      <c r="J4856" s="56" t="e">
        <f>#REF!</f>
        <v>#REF!</v>
      </c>
      <c r="K4856" s="53" t="e">
        <f>IF(OR(#REF!="管理者",#REF!="サービス管理責任者"),0,#REF!)</f>
        <v>#REF!</v>
      </c>
    </row>
    <row r="4857" spans="8:11">
      <c r="H4857" s="57"/>
      <c r="I4857" s="56" t="e">
        <f t="shared" si="173"/>
        <v>#REF!</v>
      </c>
      <c r="J4857" s="56" t="e">
        <f>#REF!</f>
        <v>#REF!</v>
      </c>
      <c r="K4857" s="53" t="e">
        <f>IF(OR(#REF!="管理者",#REF!="サービス管理責任者"),0,#REF!)</f>
        <v>#REF!</v>
      </c>
    </row>
    <row r="4858" spans="8:11">
      <c r="H4858" s="57"/>
      <c r="I4858" s="56" t="e">
        <f t="shared" si="173"/>
        <v>#REF!</v>
      </c>
      <c r="J4858" s="56" t="e">
        <f>#REF!</f>
        <v>#REF!</v>
      </c>
      <c r="K4858" s="53" t="e">
        <f>IF(OR(#REF!="管理者",#REF!="サービス管理責任者"),0,#REF!)</f>
        <v>#REF!</v>
      </c>
    </row>
    <row r="4859" spans="8:11">
      <c r="H4859" s="57"/>
      <c r="I4859" s="56" t="e">
        <f t="shared" si="173"/>
        <v>#REF!</v>
      </c>
      <c r="J4859" s="56" t="e">
        <f>#REF!</f>
        <v>#REF!</v>
      </c>
      <c r="K4859" s="53" t="e">
        <f>IF(OR(#REF!="管理者",#REF!="サービス管理責任者"),0,#REF!)</f>
        <v>#REF!</v>
      </c>
    </row>
    <row r="4860" spans="8:11">
      <c r="H4860" s="57"/>
      <c r="I4860" s="56" t="e">
        <f t="shared" si="173"/>
        <v>#REF!</v>
      </c>
      <c r="J4860" s="56" t="e">
        <f>#REF!</f>
        <v>#REF!</v>
      </c>
      <c r="K4860" s="53" t="e">
        <f>IF(OR(#REF!="管理者",#REF!="サービス管理責任者"),0,#REF!)</f>
        <v>#REF!</v>
      </c>
    </row>
    <row r="4861" spans="8:11">
      <c r="H4861" s="57"/>
      <c r="I4861" s="56" t="e">
        <f t="shared" si="173"/>
        <v>#REF!</v>
      </c>
      <c r="J4861" s="56" t="e">
        <f>#REF!</f>
        <v>#REF!</v>
      </c>
      <c r="K4861" s="53" t="e">
        <f>IF(OR(#REF!="管理者",#REF!="サービス管理責任者"),0,#REF!)</f>
        <v>#REF!</v>
      </c>
    </row>
    <row r="4862" spans="8:11">
      <c r="H4862" s="57"/>
      <c r="I4862" s="56" t="e">
        <f t="shared" si="173"/>
        <v>#REF!</v>
      </c>
      <c r="J4862" s="56" t="e">
        <f>#REF!</f>
        <v>#REF!</v>
      </c>
      <c r="K4862" s="53" t="e">
        <f>IF(OR(#REF!="管理者",#REF!="サービス管理責任者"),0,#REF!)</f>
        <v>#REF!</v>
      </c>
    </row>
    <row r="4863" spans="8:11">
      <c r="H4863" s="57"/>
      <c r="I4863" s="56" t="e">
        <f t="shared" si="173"/>
        <v>#REF!</v>
      </c>
      <c r="J4863" s="56" t="e">
        <f>#REF!</f>
        <v>#REF!</v>
      </c>
      <c r="K4863" s="53" t="e">
        <f>IF(OR(#REF!="管理者",#REF!="サービス管理責任者"),0,#REF!)</f>
        <v>#REF!</v>
      </c>
    </row>
    <row r="4864" spans="8:11">
      <c r="H4864" s="57"/>
      <c r="I4864" s="56" t="e">
        <f t="shared" si="173"/>
        <v>#REF!</v>
      </c>
      <c r="J4864" s="56" t="e">
        <f>#REF!</f>
        <v>#REF!</v>
      </c>
      <c r="K4864" s="53" t="e">
        <f>IF(OR(#REF!="管理者",#REF!="サービス管理責任者"),0,#REF!)</f>
        <v>#REF!</v>
      </c>
    </row>
    <row r="4865" spans="8:11">
      <c r="H4865" s="57"/>
      <c r="I4865" s="56" t="e">
        <f t="shared" si="173"/>
        <v>#REF!</v>
      </c>
      <c r="J4865" s="56" t="e">
        <f>#REF!</f>
        <v>#REF!</v>
      </c>
      <c r="K4865" s="53" t="e">
        <f>IF(OR(#REF!="管理者",#REF!="サービス管理責任者"),0,#REF!)</f>
        <v>#REF!</v>
      </c>
    </row>
    <row r="4866" spans="8:11">
      <c r="H4866" s="57"/>
      <c r="I4866" s="56" t="e">
        <f t="shared" si="173"/>
        <v>#REF!</v>
      </c>
      <c r="J4866" s="56" t="e">
        <f>#REF!</f>
        <v>#REF!</v>
      </c>
      <c r="K4866" s="53" t="e">
        <f>IF(OR(#REF!="管理者",#REF!="サービス管理責任者"),0,#REF!)</f>
        <v>#REF!</v>
      </c>
    </row>
    <row r="4867" spans="8:11">
      <c r="H4867" s="57"/>
      <c r="I4867" s="56" t="e">
        <f t="shared" si="173"/>
        <v>#REF!</v>
      </c>
      <c r="J4867" s="56" t="e">
        <f>#REF!</f>
        <v>#REF!</v>
      </c>
      <c r="K4867" s="53" t="e">
        <f>IF(OR(#REF!="管理者",#REF!="サービス管理責任者"),0,#REF!)</f>
        <v>#REF!</v>
      </c>
    </row>
    <row r="4868" spans="8:11">
      <c r="H4868" s="57"/>
      <c r="I4868" s="56" t="e">
        <f t="shared" si="173"/>
        <v>#REF!</v>
      </c>
      <c r="J4868" s="56" t="e">
        <f>#REF!</f>
        <v>#REF!</v>
      </c>
      <c r="K4868" s="53" t="e">
        <f>IF(OR(#REF!="管理者",#REF!="サービス管理責任者"),0,#REF!)</f>
        <v>#REF!</v>
      </c>
    </row>
    <row r="4869" spans="8:11">
      <c r="H4869" s="57"/>
      <c r="I4869" s="56" t="e">
        <f t="shared" ref="I4869:I4932" si="174">IF(J4869=0,I4868,I4868+1)</f>
        <v>#REF!</v>
      </c>
      <c r="J4869" s="56" t="e">
        <f>#REF!</f>
        <v>#REF!</v>
      </c>
      <c r="K4869" s="53" t="e">
        <f>IF(OR(#REF!="管理者",#REF!="サービス管理責任者"),0,#REF!)</f>
        <v>#REF!</v>
      </c>
    </row>
    <row r="4870" spans="8:11">
      <c r="H4870" s="57"/>
      <c r="I4870" s="56" t="e">
        <f t="shared" si="174"/>
        <v>#REF!</v>
      </c>
      <c r="J4870" s="56" t="e">
        <f>#REF!</f>
        <v>#REF!</v>
      </c>
      <c r="K4870" s="53" t="e">
        <f>IF(OR(#REF!="管理者",#REF!="サービス管理責任者"),0,#REF!)</f>
        <v>#REF!</v>
      </c>
    </row>
    <row r="4871" spans="8:11">
      <c r="H4871" s="57"/>
      <c r="I4871" s="56" t="e">
        <f t="shared" si="174"/>
        <v>#REF!</v>
      </c>
      <c r="J4871" s="56" t="e">
        <f>#REF!</f>
        <v>#REF!</v>
      </c>
      <c r="K4871" s="53" t="e">
        <f>IF(OR(#REF!="管理者",#REF!="サービス管理責任者"),0,#REF!)</f>
        <v>#REF!</v>
      </c>
    </row>
    <row r="4872" spans="8:11">
      <c r="H4872" s="57"/>
      <c r="I4872" s="56" t="e">
        <f t="shared" si="174"/>
        <v>#REF!</v>
      </c>
      <c r="J4872" s="56" t="e">
        <f>#REF!</f>
        <v>#REF!</v>
      </c>
      <c r="K4872" s="53" t="e">
        <f>IF(OR(#REF!="管理者",#REF!="サービス管理責任者"),0,#REF!)</f>
        <v>#REF!</v>
      </c>
    </row>
    <row r="4873" spans="8:11">
      <c r="H4873" s="57"/>
      <c r="I4873" s="56" t="e">
        <f t="shared" si="174"/>
        <v>#REF!</v>
      </c>
      <c r="J4873" s="56" t="e">
        <f>#REF!</f>
        <v>#REF!</v>
      </c>
      <c r="K4873" s="53" t="e">
        <f>IF(OR(#REF!="管理者",#REF!="サービス管理責任者"),0,#REF!)</f>
        <v>#REF!</v>
      </c>
    </row>
    <row r="4874" spans="8:11">
      <c r="H4874" s="57"/>
      <c r="I4874" s="56" t="e">
        <f t="shared" si="174"/>
        <v>#REF!</v>
      </c>
      <c r="J4874" s="56" t="e">
        <f>#REF!</f>
        <v>#REF!</v>
      </c>
      <c r="K4874" s="53" t="e">
        <f>IF(OR(#REF!="管理者",#REF!="サービス管理責任者"),0,#REF!)</f>
        <v>#REF!</v>
      </c>
    </row>
    <row r="4875" spans="8:11">
      <c r="H4875" s="57"/>
      <c r="I4875" s="56" t="e">
        <f t="shared" si="174"/>
        <v>#REF!</v>
      </c>
      <c r="J4875" s="56" t="e">
        <f>#REF!</f>
        <v>#REF!</v>
      </c>
      <c r="K4875" s="53" t="e">
        <f>IF(OR(#REF!="管理者",#REF!="サービス管理責任者"),0,#REF!)</f>
        <v>#REF!</v>
      </c>
    </row>
    <row r="4876" spans="8:11">
      <c r="H4876" s="57"/>
      <c r="I4876" s="56" t="e">
        <f t="shared" si="174"/>
        <v>#REF!</v>
      </c>
      <c r="J4876" s="56" t="e">
        <f>#REF!</f>
        <v>#REF!</v>
      </c>
      <c r="K4876" s="53" t="e">
        <f>IF(OR(#REF!="管理者",#REF!="サービス管理責任者"),0,#REF!)</f>
        <v>#REF!</v>
      </c>
    </row>
    <row r="4877" spans="8:11">
      <c r="H4877" s="57"/>
      <c r="I4877" s="56" t="e">
        <f t="shared" si="174"/>
        <v>#REF!</v>
      </c>
      <c r="J4877" s="56" t="e">
        <f>#REF!</f>
        <v>#REF!</v>
      </c>
      <c r="K4877" s="53" t="e">
        <f>IF(OR(#REF!="管理者",#REF!="サービス管理責任者"),0,#REF!)</f>
        <v>#REF!</v>
      </c>
    </row>
    <row r="4878" spans="8:11">
      <c r="H4878" s="57"/>
      <c r="I4878" s="56" t="e">
        <f t="shared" si="174"/>
        <v>#REF!</v>
      </c>
      <c r="J4878" s="56" t="e">
        <f>#REF!</f>
        <v>#REF!</v>
      </c>
      <c r="K4878" s="53" t="e">
        <f>IF(OR(#REF!="管理者",#REF!="サービス管理責任者"),0,#REF!)</f>
        <v>#REF!</v>
      </c>
    </row>
    <row r="4879" spans="8:11">
      <c r="H4879" s="57"/>
      <c r="I4879" s="56" t="e">
        <f t="shared" si="174"/>
        <v>#REF!</v>
      </c>
      <c r="J4879" s="56" t="e">
        <f>#REF!</f>
        <v>#REF!</v>
      </c>
      <c r="K4879" s="53" t="e">
        <f>IF(OR(#REF!="管理者",#REF!="サービス管理責任者"),0,#REF!)</f>
        <v>#REF!</v>
      </c>
    </row>
    <row r="4880" spans="8:11">
      <c r="H4880" s="57"/>
      <c r="I4880" s="56" t="e">
        <f t="shared" si="174"/>
        <v>#REF!</v>
      </c>
      <c r="J4880" s="56" t="e">
        <f>#REF!</f>
        <v>#REF!</v>
      </c>
      <c r="K4880" s="53" t="e">
        <f>IF(OR(#REF!="管理者",#REF!="サービス管理責任者"),0,#REF!)</f>
        <v>#REF!</v>
      </c>
    </row>
    <row r="4881" spans="8:11">
      <c r="H4881" s="57"/>
      <c r="I4881" s="56" t="e">
        <f t="shared" si="174"/>
        <v>#REF!</v>
      </c>
      <c r="J4881" s="56" t="e">
        <f>#REF!</f>
        <v>#REF!</v>
      </c>
      <c r="K4881" s="53" t="e">
        <f>IF(OR(#REF!="管理者",#REF!="サービス管理責任者"),0,#REF!)</f>
        <v>#REF!</v>
      </c>
    </row>
    <row r="4882" spans="8:11">
      <c r="H4882" s="57"/>
      <c r="I4882" s="56" t="e">
        <f t="shared" si="174"/>
        <v>#REF!</v>
      </c>
      <c r="J4882" s="56" t="e">
        <f>#REF!</f>
        <v>#REF!</v>
      </c>
      <c r="K4882" s="53" t="e">
        <f>IF(OR(#REF!="管理者",#REF!="サービス管理責任者"),0,#REF!)</f>
        <v>#REF!</v>
      </c>
    </row>
    <row r="4883" spans="8:11">
      <c r="H4883" s="57"/>
      <c r="I4883" s="56" t="e">
        <f t="shared" si="174"/>
        <v>#REF!</v>
      </c>
      <c r="J4883" s="56" t="e">
        <f>#REF!</f>
        <v>#REF!</v>
      </c>
      <c r="K4883" s="53" t="e">
        <f>IF(OR(#REF!="管理者",#REF!="サービス管理責任者"),0,#REF!)</f>
        <v>#REF!</v>
      </c>
    </row>
    <row r="4884" spans="8:11">
      <c r="H4884" s="57"/>
      <c r="I4884" s="56" t="e">
        <f t="shared" si="174"/>
        <v>#REF!</v>
      </c>
      <c r="J4884" s="56" t="e">
        <f>#REF!</f>
        <v>#REF!</v>
      </c>
      <c r="K4884" s="53" t="e">
        <f>IF(OR(#REF!="管理者",#REF!="サービス管理責任者"),0,#REF!)</f>
        <v>#REF!</v>
      </c>
    </row>
    <row r="4885" spans="8:11">
      <c r="H4885" s="57"/>
      <c r="I4885" s="56" t="e">
        <f t="shared" si="174"/>
        <v>#REF!</v>
      </c>
      <c r="J4885" s="56" t="e">
        <f>#REF!</f>
        <v>#REF!</v>
      </c>
      <c r="K4885" s="53" t="e">
        <f>IF(OR(#REF!="管理者",#REF!="サービス管理責任者"),0,#REF!)</f>
        <v>#REF!</v>
      </c>
    </row>
    <row r="4886" spans="8:11">
      <c r="H4886" s="57"/>
      <c r="I4886" s="56" t="e">
        <f t="shared" si="174"/>
        <v>#REF!</v>
      </c>
      <c r="J4886" s="56" t="e">
        <f>#REF!</f>
        <v>#REF!</v>
      </c>
      <c r="K4886" s="53" t="e">
        <f>IF(OR(#REF!="管理者",#REF!="サービス管理責任者"),0,#REF!)</f>
        <v>#REF!</v>
      </c>
    </row>
    <row r="4887" spans="8:11">
      <c r="H4887" s="57"/>
      <c r="I4887" s="56" t="e">
        <f t="shared" si="174"/>
        <v>#REF!</v>
      </c>
      <c r="J4887" s="56" t="e">
        <f>#REF!</f>
        <v>#REF!</v>
      </c>
      <c r="K4887" s="53" t="e">
        <f>IF(OR(#REF!="管理者",#REF!="サービス管理責任者"),0,#REF!)</f>
        <v>#REF!</v>
      </c>
    </row>
    <row r="4888" spans="8:11">
      <c r="H4888" s="57"/>
      <c r="I4888" s="56" t="e">
        <f t="shared" si="174"/>
        <v>#REF!</v>
      </c>
      <c r="J4888" s="56" t="e">
        <f>#REF!</f>
        <v>#REF!</v>
      </c>
      <c r="K4888" s="53" t="e">
        <f>IF(OR(#REF!="管理者",#REF!="サービス管理責任者"),0,#REF!)</f>
        <v>#REF!</v>
      </c>
    </row>
    <row r="4889" spans="8:11">
      <c r="H4889" s="57"/>
      <c r="I4889" s="56" t="e">
        <f t="shared" si="174"/>
        <v>#REF!</v>
      </c>
      <c r="J4889" s="56" t="e">
        <f>#REF!</f>
        <v>#REF!</v>
      </c>
      <c r="K4889" s="53" t="e">
        <f>IF(OR(#REF!="管理者",#REF!="サービス管理責任者"),0,#REF!)</f>
        <v>#REF!</v>
      </c>
    </row>
    <row r="4890" spans="8:11">
      <c r="H4890" s="57"/>
      <c r="I4890" s="56" t="e">
        <f t="shared" si="174"/>
        <v>#REF!</v>
      </c>
      <c r="J4890" s="56" t="e">
        <f>#REF!</f>
        <v>#REF!</v>
      </c>
      <c r="K4890" s="53" t="e">
        <f>IF(OR(#REF!="管理者",#REF!="サービス管理責任者"),0,#REF!)</f>
        <v>#REF!</v>
      </c>
    </row>
    <row r="4891" spans="8:11">
      <c r="H4891" s="57"/>
      <c r="I4891" s="56" t="e">
        <f t="shared" si="174"/>
        <v>#REF!</v>
      </c>
      <c r="J4891" s="56" t="e">
        <f>#REF!</f>
        <v>#REF!</v>
      </c>
      <c r="K4891" s="53" t="e">
        <f>IF(OR(#REF!="管理者",#REF!="サービス管理責任者"),0,#REF!)</f>
        <v>#REF!</v>
      </c>
    </row>
    <row r="4892" spans="8:11">
      <c r="H4892" s="57"/>
      <c r="I4892" s="56" t="e">
        <f t="shared" si="174"/>
        <v>#REF!</v>
      </c>
      <c r="J4892" s="56" t="e">
        <f>#REF!</f>
        <v>#REF!</v>
      </c>
      <c r="K4892" s="53" t="e">
        <f>IF(OR(#REF!="管理者",#REF!="サービス管理責任者"),0,#REF!)</f>
        <v>#REF!</v>
      </c>
    </row>
    <row r="4893" spans="8:11">
      <c r="H4893" s="57"/>
      <c r="I4893" s="56" t="e">
        <f t="shared" si="174"/>
        <v>#REF!</v>
      </c>
      <c r="J4893" s="56" t="e">
        <f>#REF!</f>
        <v>#REF!</v>
      </c>
      <c r="K4893" s="53" t="e">
        <f>IF(OR(#REF!="管理者",#REF!="サービス管理責任者"),0,#REF!)</f>
        <v>#REF!</v>
      </c>
    </row>
    <row r="4894" spans="8:11">
      <c r="H4894" s="57"/>
      <c r="I4894" s="56" t="e">
        <f t="shared" si="174"/>
        <v>#REF!</v>
      </c>
      <c r="J4894" s="56" t="e">
        <f>#REF!</f>
        <v>#REF!</v>
      </c>
      <c r="K4894" s="53" t="e">
        <f>IF(OR(#REF!="管理者",#REF!="サービス管理責任者"),0,#REF!)</f>
        <v>#REF!</v>
      </c>
    </row>
    <row r="4895" spans="8:11">
      <c r="H4895" s="57"/>
      <c r="I4895" s="56" t="e">
        <f t="shared" si="174"/>
        <v>#REF!</v>
      </c>
      <c r="J4895" s="56" t="e">
        <f>#REF!</f>
        <v>#REF!</v>
      </c>
      <c r="K4895" s="53" t="e">
        <f>IF(OR(#REF!="管理者",#REF!="サービス管理責任者"),0,#REF!)</f>
        <v>#REF!</v>
      </c>
    </row>
    <row r="4896" spans="8:11">
      <c r="H4896" s="57"/>
      <c r="I4896" s="56" t="e">
        <f t="shared" si="174"/>
        <v>#REF!</v>
      </c>
      <c r="J4896" s="56" t="e">
        <f>#REF!</f>
        <v>#REF!</v>
      </c>
      <c r="K4896" s="53" t="e">
        <f>IF(OR(#REF!="管理者",#REF!="サービス管理責任者"),0,#REF!)</f>
        <v>#REF!</v>
      </c>
    </row>
    <row r="4897" spans="8:11">
      <c r="H4897" s="57"/>
      <c r="I4897" s="56" t="e">
        <f t="shared" si="174"/>
        <v>#REF!</v>
      </c>
      <c r="J4897" s="56" t="e">
        <f>#REF!</f>
        <v>#REF!</v>
      </c>
      <c r="K4897" s="53" t="e">
        <f>IF(OR(#REF!="管理者",#REF!="サービス管理責任者"),0,#REF!)</f>
        <v>#REF!</v>
      </c>
    </row>
    <row r="4898" spans="8:11">
      <c r="H4898" s="57"/>
      <c r="I4898" s="56" t="e">
        <f t="shared" si="174"/>
        <v>#REF!</v>
      </c>
      <c r="J4898" s="56" t="e">
        <f>#REF!</f>
        <v>#REF!</v>
      </c>
      <c r="K4898" s="53" t="e">
        <f>IF(OR(#REF!="管理者",#REF!="サービス管理責任者"),0,#REF!)</f>
        <v>#REF!</v>
      </c>
    </row>
    <row r="4899" spans="8:11">
      <c r="H4899" s="57"/>
      <c r="I4899" s="56" t="e">
        <f t="shared" si="174"/>
        <v>#REF!</v>
      </c>
      <c r="J4899" s="56" t="e">
        <f>#REF!</f>
        <v>#REF!</v>
      </c>
      <c r="K4899" s="53" t="e">
        <f>IF(OR(#REF!="管理者",#REF!="サービス管理責任者"),0,#REF!)</f>
        <v>#REF!</v>
      </c>
    </row>
    <row r="4900" spans="8:11">
      <c r="H4900" s="57"/>
      <c r="I4900" s="56" t="e">
        <f t="shared" si="174"/>
        <v>#REF!</v>
      </c>
      <c r="J4900" s="56" t="e">
        <f>#REF!</f>
        <v>#REF!</v>
      </c>
      <c r="K4900" s="53" t="e">
        <f>IF(OR(#REF!="管理者",#REF!="サービス管理責任者"),0,#REF!)</f>
        <v>#REF!</v>
      </c>
    </row>
    <row r="4901" spans="8:11">
      <c r="H4901" s="57"/>
      <c r="I4901" s="56" t="e">
        <f t="shared" si="174"/>
        <v>#REF!</v>
      </c>
      <c r="J4901" s="56" t="e">
        <f>#REF!</f>
        <v>#REF!</v>
      </c>
      <c r="K4901" s="53" t="e">
        <f>IF(OR(#REF!="管理者",#REF!="サービス管理責任者"),0,#REF!)</f>
        <v>#REF!</v>
      </c>
    </row>
    <row r="4902" spans="8:11">
      <c r="H4902" s="57"/>
      <c r="I4902" s="56" t="e">
        <f t="shared" si="174"/>
        <v>#REF!</v>
      </c>
      <c r="J4902" s="56" t="e">
        <f>#REF!</f>
        <v>#REF!</v>
      </c>
      <c r="K4902" s="53" t="e">
        <f>IF(OR(#REF!="管理者",#REF!="サービス管理責任者"),0,#REF!)</f>
        <v>#REF!</v>
      </c>
    </row>
    <row r="4903" spans="8:11">
      <c r="H4903" s="57"/>
      <c r="I4903" s="56" t="e">
        <f t="shared" si="174"/>
        <v>#REF!</v>
      </c>
      <c r="J4903" s="56" t="e">
        <f>#REF!</f>
        <v>#REF!</v>
      </c>
      <c r="K4903" s="53" t="e">
        <f>IF(OR(#REF!="管理者",#REF!="サービス管理責任者"),0,#REF!)</f>
        <v>#REF!</v>
      </c>
    </row>
    <row r="4904" spans="8:11">
      <c r="H4904" s="57"/>
      <c r="I4904" s="56" t="e">
        <f t="shared" si="174"/>
        <v>#REF!</v>
      </c>
      <c r="J4904" s="56" t="e">
        <f>#REF!</f>
        <v>#REF!</v>
      </c>
      <c r="K4904" s="53" t="e">
        <f>IF(OR(#REF!="管理者",#REF!="サービス管理責任者"),0,#REF!)</f>
        <v>#REF!</v>
      </c>
    </row>
    <row r="4905" spans="8:11">
      <c r="H4905" s="57"/>
      <c r="I4905" s="56" t="e">
        <f t="shared" si="174"/>
        <v>#REF!</v>
      </c>
      <c r="J4905" s="56" t="e">
        <f>#REF!</f>
        <v>#REF!</v>
      </c>
      <c r="K4905" s="53" t="e">
        <f>IF(OR(#REF!="管理者",#REF!="サービス管理責任者"),0,#REF!)</f>
        <v>#REF!</v>
      </c>
    </row>
    <row r="4906" spans="8:11">
      <c r="H4906" s="57"/>
      <c r="I4906" s="56" t="e">
        <f t="shared" si="174"/>
        <v>#REF!</v>
      </c>
      <c r="J4906" s="56" t="e">
        <f>#REF!</f>
        <v>#REF!</v>
      </c>
      <c r="K4906" s="53" t="e">
        <f>IF(OR(#REF!="管理者",#REF!="サービス管理責任者"),0,#REF!)</f>
        <v>#REF!</v>
      </c>
    </row>
    <row r="4907" spans="8:11">
      <c r="H4907" s="57"/>
      <c r="I4907" s="56" t="e">
        <f t="shared" si="174"/>
        <v>#REF!</v>
      </c>
      <c r="J4907" s="56" t="e">
        <f>#REF!</f>
        <v>#REF!</v>
      </c>
      <c r="K4907" s="53" t="e">
        <f>IF(OR(#REF!="管理者",#REF!="サービス管理責任者"),0,#REF!)</f>
        <v>#REF!</v>
      </c>
    </row>
    <row r="4908" spans="8:11">
      <c r="H4908" s="57"/>
      <c r="I4908" s="56" t="e">
        <f t="shared" si="174"/>
        <v>#REF!</v>
      </c>
      <c r="J4908" s="56" t="e">
        <f>#REF!</f>
        <v>#REF!</v>
      </c>
      <c r="K4908" s="53" t="e">
        <f>IF(OR(#REF!="管理者",#REF!="サービス管理責任者"),0,#REF!)</f>
        <v>#REF!</v>
      </c>
    </row>
    <row r="4909" spans="8:11">
      <c r="H4909" s="57"/>
      <c r="I4909" s="56" t="e">
        <f t="shared" si="174"/>
        <v>#REF!</v>
      </c>
      <c r="J4909" s="56" t="e">
        <f>#REF!</f>
        <v>#REF!</v>
      </c>
      <c r="K4909" s="53" t="e">
        <f>IF(OR(#REF!="管理者",#REF!="サービス管理責任者"),0,#REF!)</f>
        <v>#REF!</v>
      </c>
    </row>
    <row r="4910" spans="8:11">
      <c r="H4910" s="57"/>
      <c r="I4910" s="56" t="e">
        <f t="shared" si="174"/>
        <v>#REF!</v>
      </c>
      <c r="J4910" s="56" t="e">
        <f>#REF!</f>
        <v>#REF!</v>
      </c>
      <c r="K4910" s="53" t="e">
        <f>IF(OR(#REF!="管理者",#REF!="サービス管理責任者"),0,#REF!)</f>
        <v>#REF!</v>
      </c>
    </row>
    <row r="4911" spans="8:11">
      <c r="H4911" s="57"/>
      <c r="I4911" s="56" t="e">
        <f t="shared" si="174"/>
        <v>#REF!</v>
      </c>
      <c r="J4911" s="56" t="e">
        <f>#REF!</f>
        <v>#REF!</v>
      </c>
      <c r="K4911" s="53" t="e">
        <f>IF(OR(#REF!="管理者",#REF!="サービス管理責任者"),0,#REF!)</f>
        <v>#REF!</v>
      </c>
    </row>
    <row r="4912" spans="8:11">
      <c r="H4912" s="57"/>
      <c r="I4912" s="56" t="e">
        <f t="shared" si="174"/>
        <v>#REF!</v>
      </c>
      <c r="J4912" s="56" t="e">
        <f>#REF!</f>
        <v>#REF!</v>
      </c>
      <c r="K4912" s="53" t="e">
        <f>IF(OR(#REF!="管理者",#REF!="サービス管理責任者"),0,#REF!)</f>
        <v>#REF!</v>
      </c>
    </row>
    <row r="4913" spans="8:11">
      <c r="H4913" s="57"/>
      <c r="I4913" s="56" t="e">
        <f t="shared" si="174"/>
        <v>#REF!</v>
      </c>
      <c r="J4913" s="56" t="e">
        <f>#REF!</f>
        <v>#REF!</v>
      </c>
      <c r="K4913" s="53" t="e">
        <f>IF(OR(#REF!="管理者",#REF!="サービス管理責任者"),0,#REF!)</f>
        <v>#REF!</v>
      </c>
    </row>
    <row r="4914" spans="8:11">
      <c r="H4914" s="57"/>
      <c r="I4914" s="56" t="e">
        <f t="shared" si="174"/>
        <v>#REF!</v>
      </c>
      <c r="J4914" s="56" t="e">
        <f>#REF!</f>
        <v>#REF!</v>
      </c>
      <c r="K4914" s="53" t="e">
        <f>IF(OR(#REF!="管理者",#REF!="サービス管理責任者"),0,#REF!)</f>
        <v>#REF!</v>
      </c>
    </row>
    <row r="4915" spans="8:11">
      <c r="H4915" s="57"/>
      <c r="I4915" s="56" t="e">
        <f t="shared" si="174"/>
        <v>#REF!</v>
      </c>
      <c r="J4915" s="56" t="e">
        <f>#REF!</f>
        <v>#REF!</v>
      </c>
      <c r="K4915" s="53" t="e">
        <f>IF(OR(#REF!="管理者",#REF!="サービス管理責任者"),0,#REF!)</f>
        <v>#REF!</v>
      </c>
    </row>
    <row r="4916" spans="8:11">
      <c r="H4916" s="57"/>
      <c r="I4916" s="56" t="e">
        <f t="shared" si="174"/>
        <v>#REF!</v>
      </c>
      <c r="J4916" s="56" t="e">
        <f>#REF!</f>
        <v>#REF!</v>
      </c>
      <c r="K4916" s="53" t="e">
        <f>IF(OR(#REF!="管理者",#REF!="サービス管理責任者"),0,#REF!)</f>
        <v>#REF!</v>
      </c>
    </row>
    <row r="4917" spans="8:11">
      <c r="H4917" s="57"/>
      <c r="I4917" s="56" t="e">
        <f t="shared" si="174"/>
        <v>#REF!</v>
      </c>
      <c r="J4917" s="56" t="e">
        <f>#REF!</f>
        <v>#REF!</v>
      </c>
      <c r="K4917" s="53" t="e">
        <f>IF(OR(#REF!="管理者",#REF!="サービス管理責任者"),0,#REF!)</f>
        <v>#REF!</v>
      </c>
    </row>
    <row r="4918" spans="8:11">
      <c r="H4918" s="57"/>
      <c r="I4918" s="56" t="e">
        <f t="shared" si="174"/>
        <v>#REF!</v>
      </c>
      <c r="J4918" s="56" t="e">
        <f>#REF!</f>
        <v>#REF!</v>
      </c>
      <c r="K4918" s="53" t="e">
        <f>IF(OR(#REF!="管理者",#REF!="サービス管理責任者"),0,#REF!)</f>
        <v>#REF!</v>
      </c>
    </row>
    <row r="4919" spans="8:11">
      <c r="H4919" s="57"/>
      <c r="I4919" s="56" t="e">
        <f t="shared" si="174"/>
        <v>#REF!</v>
      </c>
      <c r="J4919" s="56" t="e">
        <f>#REF!</f>
        <v>#REF!</v>
      </c>
      <c r="K4919" s="53" t="e">
        <f>IF(OR(#REF!="管理者",#REF!="サービス管理責任者"),0,#REF!)</f>
        <v>#REF!</v>
      </c>
    </row>
    <row r="4920" spans="8:11">
      <c r="H4920" s="57"/>
      <c r="I4920" s="56" t="e">
        <f t="shared" si="174"/>
        <v>#REF!</v>
      </c>
      <c r="J4920" s="56" t="e">
        <f>#REF!</f>
        <v>#REF!</v>
      </c>
      <c r="K4920" s="53" t="e">
        <f>IF(OR(#REF!="管理者",#REF!="サービス管理責任者"),0,#REF!)</f>
        <v>#REF!</v>
      </c>
    </row>
    <row r="4921" spans="8:11">
      <c r="H4921" s="57"/>
      <c r="I4921" s="56" t="e">
        <f t="shared" si="174"/>
        <v>#REF!</v>
      </c>
      <c r="J4921" s="56" t="e">
        <f>#REF!</f>
        <v>#REF!</v>
      </c>
      <c r="K4921" s="53" t="e">
        <f>IF(OR(#REF!="管理者",#REF!="サービス管理責任者"),0,#REF!)</f>
        <v>#REF!</v>
      </c>
    </row>
    <row r="4922" spans="8:11">
      <c r="H4922" s="57"/>
      <c r="I4922" s="56" t="e">
        <f t="shared" si="174"/>
        <v>#REF!</v>
      </c>
      <c r="J4922" s="56" t="e">
        <f>#REF!</f>
        <v>#REF!</v>
      </c>
      <c r="K4922" s="53" t="e">
        <f>IF(OR(#REF!="管理者",#REF!="サービス管理責任者"),0,#REF!)</f>
        <v>#REF!</v>
      </c>
    </row>
    <row r="4923" spans="8:11">
      <c r="H4923" s="57"/>
      <c r="I4923" s="56" t="e">
        <f t="shared" si="174"/>
        <v>#REF!</v>
      </c>
      <c r="J4923" s="56" t="e">
        <f>#REF!</f>
        <v>#REF!</v>
      </c>
      <c r="K4923" s="53" t="e">
        <f>IF(OR(#REF!="管理者",#REF!="サービス管理責任者"),0,#REF!)</f>
        <v>#REF!</v>
      </c>
    </row>
    <row r="4924" spans="8:11">
      <c r="H4924" s="57"/>
      <c r="I4924" s="56" t="e">
        <f t="shared" si="174"/>
        <v>#REF!</v>
      </c>
      <c r="J4924" s="56" t="e">
        <f>#REF!</f>
        <v>#REF!</v>
      </c>
      <c r="K4924" s="53" t="e">
        <f>IF(OR(#REF!="管理者",#REF!="サービス管理責任者"),0,#REF!)</f>
        <v>#REF!</v>
      </c>
    </row>
    <row r="4925" spans="8:11">
      <c r="H4925" s="57"/>
      <c r="I4925" s="56" t="e">
        <f t="shared" si="174"/>
        <v>#REF!</v>
      </c>
      <c r="J4925" s="56" t="e">
        <f>#REF!</f>
        <v>#REF!</v>
      </c>
      <c r="K4925" s="53" t="e">
        <f>IF(OR(#REF!="管理者",#REF!="サービス管理責任者"),0,#REF!)</f>
        <v>#REF!</v>
      </c>
    </row>
    <row r="4926" spans="8:11">
      <c r="H4926" s="57"/>
      <c r="I4926" s="56" t="e">
        <f t="shared" si="174"/>
        <v>#REF!</v>
      </c>
      <c r="J4926" s="56" t="e">
        <f>#REF!</f>
        <v>#REF!</v>
      </c>
      <c r="K4926" s="53" t="e">
        <f>IF(OR(#REF!="管理者",#REF!="サービス管理責任者"),0,#REF!)</f>
        <v>#REF!</v>
      </c>
    </row>
    <row r="4927" spans="8:11">
      <c r="H4927" s="57"/>
      <c r="I4927" s="56" t="e">
        <f t="shared" si="174"/>
        <v>#REF!</v>
      </c>
      <c r="J4927" s="56" t="e">
        <f>#REF!</f>
        <v>#REF!</v>
      </c>
      <c r="K4927" s="53" t="e">
        <f>IF(OR(#REF!="管理者",#REF!="サービス管理責任者"),0,#REF!)</f>
        <v>#REF!</v>
      </c>
    </row>
    <row r="4928" spans="8:11">
      <c r="H4928" s="57"/>
      <c r="I4928" s="56" t="e">
        <f t="shared" si="174"/>
        <v>#REF!</v>
      </c>
      <c r="J4928" s="56" t="e">
        <f>#REF!</f>
        <v>#REF!</v>
      </c>
      <c r="K4928" s="53" t="e">
        <f>IF(OR(#REF!="管理者",#REF!="サービス管理責任者"),0,#REF!)</f>
        <v>#REF!</v>
      </c>
    </row>
    <row r="4929" spans="8:11">
      <c r="H4929" s="57"/>
      <c r="I4929" s="56" t="e">
        <f t="shared" si="174"/>
        <v>#REF!</v>
      </c>
      <c r="J4929" s="56" t="e">
        <f>#REF!</f>
        <v>#REF!</v>
      </c>
      <c r="K4929" s="53" t="e">
        <f>IF(OR(#REF!="管理者",#REF!="サービス管理責任者"),0,#REF!)</f>
        <v>#REF!</v>
      </c>
    </row>
    <row r="4930" spans="8:11">
      <c r="H4930" s="57"/>
      <c r="I4930" s="56" t="e">
        <f t="shared" si="174"/>
        <v>#REF!</v>
      </c>
      <c r="J4930" s="56" t="e">
        <f>#REF!</f>
        <v>#REF!</v>
      </c>
      <c r="K4930" s="53" t="e">
        <f>IF(OR(#REF!="管理者",#REF!="サービス管理責任者"),0,#REF!)</f>
        <v>#REF!</v>
      </c>
    </row>
    <row r="4931" spans="8:11">
      <c r="H4931" s="57"/>
      <c r="I4931" s="56" t="e">
        <f t="shared" si="174"/>
        <v>#REF!</v>
      </c>
      <c r="J4931" s="56" t="e">
        <f>#REF!</f>
        <v>#REF!</v>
      </c>
      <c r="K4931" s="53" t="e">
        <f>IF(OR(#REF!="管理者",#REF!="サービス管理責任者"),0,#REF!)</f>
        <v>#REF!</v>
      </c>
    </row>
    <row r="4932" spans="8:11">
      <c r="H4932" s="57"/>
      <c r="I4932" s="56" t="e">
        <f t="shared" si="174"/>
        <v>#REF!</v>
      </c>
      <c r="J4932" s="56" t="e">
        <f>#REF!</f>
        <v>#REF!</v>
      </c>
      <c r="K4932" s="53" t="e">
        <f>IF(OR(#REF!="管理者",#REF!="サービス管理責任者"),0,#REF!)</f>
        <v>#REF!</v>
      </c>
    </row>
    <row r="4933" spans="8:11">
      <c r="H4933" s="57"/>
      <c r="I4933" s="56" t="e">
        <f t="shared" ref="I4933:I4996" si="175">IF(J4933=0,I4932,I4932+1)</f>
        <v>#REF!</v>
      </c>
      <c r="J4933" s="56" t="e">
        <f>#REF!</f>
        <v>#REF!</v>
      </c>
      <c r="K4933" s="53" t="e">
        <f>IF(OR(#REF!="管理者",#REF!="サービス管理責任者"),0,#REF!)</f>
        <v>#REF!</v>
      </c>
    </row>
    <row r="4934" spans="8:11">
      <c r="H4934" s="57"/>
      <c r="I4934" s="56" t="e">
        <f t="shared" si="175"/>
        <v>#REF!</v>
      </c>
      <c r="J4934" s="56" t="e">
        <f>#REF!</f>
        <v>#REF!</v>
      </c>
      <c r="K4934" s="53" t="e">
        <f>IF(OR(#REF!="管理者",#REF!="サービス管理責任者"),0,#REF!)</f>
        <v>#REF!</v>
      </c>
    </row>
    <row r="4935" spans="8:11">
      <c r="H4935" s="57"/>
      <c r="I4935" s="56" t="e">
        <f t="shared" si="175"/>
        <v>#REF!</v>
      </c>
      <c r="J4935" s="56" t="e">
        <f>#REF!</f>
        <v>#REF!</v>
      </c>
      <c r="K4935" s="53" t="e">
        <f>IF(OR(#REF!="管理者",#REF!="サービス管理責任者"),0,#REF!)</f>
        <v>#REF!</v>
      </c>
    </row>
    <row r="4936" spans="8:11">
      <c r="H4936" s="57"/>
      <c r="I4936" s="56" t="e">
        <f t="shared" si="175"/>
        <v>#REF!</v>
      </c>
      <c r="J4936" s="56" t="e">
        <f>#REF!</f>
        <v>#REF!</v>
      </c>
      <c r="K4936" s="53" t="e">
        <f>IF(OR(#REF!="管理者",#REF!="サービス管理責任者"),0,#REF!)</f>
        <v>#REF!</v>
      </c>
    </row>
    <row r="4937" spans="8:11">
      <c r="H4937" s="57"/>
      <c r="I4937" s="56" t="e">
        <f t="shared" si="175"/>
        <v>#REF!</v>
      </c>
      <c r="J4937" s="56" t="e">
        <f>#REF!</f>
        <v>#REF!</v>
      </c>
      <c r="K4937" s="53" t="e">
        <f>IF(OR(#REF!="管理者",#REF!="サービス管理責任者"),0,#REF!)</f>
        <v>#REF!</v>
      </c>
    </row>
    <row r="4938" spans="8:11">
      <c r="H4938" s="57"/>
      <c r="I4938" s="56" t="e">
        <f t="shared" si="175"/>
        <v>#REF!</v>
      </c>
      <c r="J4938" s="56" t="e">
        <f>#REF!</f>
        <v>#REF!</v>
      </c>
      <c r="K4938" s="53" t="e">
        <f>IF(OR(#REF!="管理者",#REF!="サービス管理責任者"),0,#REF!)</f>
        <v>#REF!</v>
      </c>
    </row>
    <row r="4939" spans="8:11">
      <c r="H4939" s="57"/>
      <c r="I4939" s="56" t="e">
        <f t="shared" si="175"/>
        <v>#REF!</v>
      </c>
      <c r="J4939" s="56" t="e">
        <f>#REF!</f>
        <v>#REF!</v>
      </c>
      <c r="K4939" s="53" t="e">
        <f>IF(OR(#REF!="管理者",#REF!="サービス管理責任者"),0,#REF!)</f>
        <v>#REF!</v>
      </c>
    </row>
    <row r="4940" spans="8:11">
      <c r="H4940" s="57"/>
      <c r="I4940" s="56" t="e">
        <f t="shared" si="175"/>
        <v>#REF!</v>
      </c>
      <c r="J4940" s="56" t="e">
        <f>#REF!</f>
        <v>#REF!</v>
      </c>
      <c r="K4940" s="53" t="e">
        <f>IF(OR(#REF!="管理者",#REF!="サービス管理責任者"),0,#REF!)</f>
        <v>#REF!</v>
      </c>
    </row>
    <row r="4941" spans="8:11">
      <c r="H4941" s="57"/>
      <c r="I4941" s="56" t="e">
        <f t="shared" si="175"/>
        <v>#REF!</v>
      </c>
      <c r="J4941" s="56" t="e">
        <f>#REF!</f>
        <v>#REF!</v>
      </c>
      <c r="K4941" s="53" t="e">
        <f>IF(OR(#REF!="管理者",#REF!="サービス管理責任者"),0,#REF!)</f>
        <v>#REF!</v>
      </c>
    </row>
    <row r="4942" spans="8:11">
      <c r="H4942" s="57"/>
      <c r="I4942" s="56" t="e">
        <f t="shared" si="175"/>
        <v>#REF!</v>
      </c>
      <c r="J4942" s="56" t="e">
        <f>#REF!</f>
        <v>#REF!</v>
      </c>
      <c r="K4942" s="53" t="e">
        <f>IF(OR(#REF!="管理者",#REF!="サービス管理責任者"),0,#REF!)</f>
        <v>#REF!</v>
      </c>
    </row>
    <row r="4943" spans="8:11">
      <c r="H4943" s="57"/>
      <c r="I4943" s="56" t="e">
        <f t="shared" si="175"/>
        <v>#REF!</v>
      </c>
      <c r="J4943" s="56" t="e">
        <f>#REF!</f>
        <v>#REF!</v>
      </c>
      <c r="K4943" s="53" t="e">
        <f>IF(OR(#REF!="管理者",#REF!="サービス管理責任者"),0,#REF!)</f>
        <v>#REF!</v>
      </c>
    </row>
    <row r="4944" spans="8:11">
      <c r="H4944" s="57"/>
      <c r="I4944" s="56" t="e">
        <f t="shared" si="175"/>
        <v>#REF!</v>
      </c>
      <c r="J4944" s="56" t="e">
        <f>#REF!</f>
        <v>#REF!</v>
      </c>
      <c r="K4944" s="53" t="e">
        <f>IF(OR(#REF!="管理者",#REF!="サービス管理責任者"),0,#REF!)</f>
        <v>#REF!</v>
      </c>
    </row>
    <row r="4945" spans="8:11">
      <c r="H4945" s="57"/>
      <c r="I4945" s="56" t="e">
        <f t="shared" si="175"/>
        <v>#REF!</v>
      </c>
      <c r="J4945" s="56" t="e">
        <f>#REF!</f>
        <v>#REF!</v>
      </c>
      <c r="K4945" s="53" t="e">
        <f>IF(OR(#REF!="管理者",#REF!="サービス管理責任者"),0,#REF!)</f>
        <v>#REF!</v>
      </c>
    </row>
    <row r="4946" spans="8:11">
      <c r="H4946" s="57"/>
      <c r="I4946" s="56" t="e">
        <f t="shared" si="175"/>
        <v>#REF!</v>
      </c>
      <c r="J4946" s="56" t="e">
        <f>#REF!</f>
        <v>#REF!</v>
      </c>
      <c r="K4946" s="53" t="e">
        <f>IF(OR(#REF!="管理者",#REF!="サービス管理責任者"),0,#REF!)</f>
        <v>#REF!</v>
      </c>
    </row>
    <row r="4947" spans="8:11">
      <c r="H4947" s="57"/>
      <c r="I4947" s="56" t="e">
        <f t="shared" si="175"/>
        <v>#REF!</v>
      </c>
      <c r="J4947" s="56" t="e">
        <f>#REF!</f>
        <v>#REF!</v>
      </c>
      <c r="K4947" s="53" t="e">
        <f>IF(OR(#REF!="管理者",#REF!="サービス管理責任者"),0,#REF!)</f>
        <v>#REF!</v>
      </c>
    </row>
    <row r="4948" spans="8:11">
      <c r="H4948" s="57"/>
      <c r="I4948" s="56" t="e">
        <f t="shared" si="175"/>
        <v>#REF!</v>
      </c>
      <c r="J4948" s="56" t="e">
        <f>#REF!</f>
        <v>#REF!</v>
      </c>
      <c r="K4948" s="53" t="e">
        <f>IF(OR(#REF!="管理者",#REF!="サービス管理責任者"),0,#REF!)</f>
        <v>#REF!</v>
      </c>
    </row>
    <row r="4949" spans="8:11">
      <c r="H4949" s="57"/>
      <c r="I4949" s="56" t="e">
        <f t="shared" si="175"/>
        <v>#REF!</v>
      </c>
      <c r="J4949" s="56" t="e">
        <f>#REF!</f>
        <v>#REF!</v>
      </c>
      <c r="K4949" s="53" t="e">
        <f>IF(OR(#REF!="管理者",#REF!="サービス管理責任者"),0,#REF!)</f>
        <v>#REF!</v>
      </c>
    </row>
    <row r="4950" spans="8:11">
      <c r="H4950" s="57"/>
      <c r="I4950" s="56" t="e">
        <f t="shared" si="175"/>
        <v>#REF!</v>
      </c>
      <c r="J4950" s="56" t="e">
        <f>#REF!</f>
        <v>#REF!</v>
      </c>
      <c r="K4950" s="53" t="e">
        <f>IF(OR(#REF!="管理者",#REF!="サービス管理責任者"),0,#REF!)</f>
        <v>#REF!</v>
      </c>
    </row>
    <row r="4951" spans="8:11">
      <c r="H4951" s="57"/>
      <c r="I4951" s="56" t="e">
        <f t="shared" si="175"/>
        <v>#REF!</v>
      </c>
      <c r="J4951" s="56" t="e">
        <f>#REF!</f>
        <v>#REF!</v>
      </c>
      <c r="K4951" s="53" t="e">
        <f>IF(OR(#REF!="管理者",#REF!="サービス管理責任者"),0,#REF!)</f>
        <v>#REF!</v>
      </c>
    </row>
    <row r="4952" spans="8:11">
      <c r="H4952" s="57"/>
      <c r="I4952" s="56" t="e">
        <f t="shared" si="175"/>
        <v>#REF!</v>
      </c>
      <c r="J4952" s="56" t="e">
        <f>#REF!</f>
        <v>#REF!</v>
      </c>
      <c r="K4952" s="53" t="e">
        <f>IF(OR(#REF!="管理者",#REF!="サービス管理責任者"),0,#REF!)</f>
        <v>#REF!</v>
      </c>
    </row>
    <row r="4953" spans="8:11">
      <c r="H4953" s="57"/>
      <c r="I4953" s="56" t="e">
        <f t="shared" si="175"/>
        <v>#REF!</v>
      </c>
      <c r="J4953" s="56" t="e">
        <f>#REF!</f>
        <v>#REF!</v>
      </c>
      <c r="K4953" s="53" t="e">
        <f>IF(OR(#REF!="管理者",#REF!="サービス管理責任者"),0,#REF!)</f>
        <v>#REF!</v>
      </c>
    </row>
    <row r="4954" spans="8:11">
      <c r="H4954" s="57"/>
      <c r="I4954" s="56" t="e">
        <f t="shared" si="175"/>
        <v>#REF!</v>
      </c>
      <c r="J4954" s="56" t="e">
        <f>#REF!</f>
        <v>#REF!</v>
      </c>
      <c r="K4954" s="53" t="e">
        <f>IF(OR(#REF!="管理者",#REF!="サービス管理責任者"),0,#REF!)</f>
        <v>#REF!</v>
      </c>
    </row>
    <row r="4955" spans="8:11">
      <c r="H4955" s="57"/>
      <c r="I4955" s="56" t="e">
        <f t="shared" si="175"/>
        <v>#REF!</v>
      </c>
      <c r="J4955" s="56" t="e">
        <f>#REF!</f>
        <v>#REF!</v>
      </c>
      <c r="K4955" s="53" t="e">
        <f>IF(OR(#REF!="管理者",#REF!="サービス管理責任者"),0,#REF!)</f>
        <v>#REF!</v>
      </c>
    </row>
    <row r="4956" spans="8:11">
      <c r="H4956" s="57"/>
      <c r="I4956" s="56" t="e">
        <f t="shared" si="175"/>
        <v>#REF!</v>
      </c>
      <c r="J4956" s="56" t="e">
        <f>#REF!</f>
        <v>#REF!</v>
      </c>
      <c r="K4956" s="53" t="e">
        <f>IF(OR(#REF!="管理者",#REF!="サービス管理責任者"),0,#REF!)</f>
        <v>#REF!</v>
      </c>
    </row>
    <row r="4957" spans="8:11">
      <c r="H4957" s="57"/>
      <c r="I4957" s="56" t="e">
        <f t="shared" si="175"/>
        <v>#REF!</v>
      </c>
      <c r="J4957" s="56" t="e">
        <f>#REF!</f>
        <v>#REF!</v>
      </c>
      <c r="K4957" s="53" t="e">
        <f>IF(OR(#REF!="管理者",#REF!="サービス管理責任者"),0,#REF!)</f>
        <v>#REF!</v>
      </c>
    </row>
    <row r="4958" spans="8:11">
      <c r="H4958" s="57"/>
      <c r="I4958" s="56" t="e">
        <f t="shared" si="175"/>
        <v>#REF!</v>
      </c>
      <c r="J4958" s="56" t="e">
        <f>#REF!</f>
        <v>#REF!</v>
      </c>
      <c r="K4958" s="53" t="e">
        <f>IF(OR(#REF!="管理者",#REF!="サービス管理責任者"),0,#REF!)</f>
        <v>#REF!</v>
      </c>
    </row>
    <row r="4959" spans="8:11">
      <c r="H4959" s="57"/>
      <c r="I4959" s="56" t="e">
        <f t="shared" si="175"/>
        <v>#REF!</v>
      </c>
      <c r="J4959" s="56" t="e">
        <f>#REF!</f>
        <v>#REF!</v>
      </c>
      <c r="K4959" s="53" t="e">
        <f>IF(OR(#REF!="管理者",#REF!="サービス管理責任者"),0,#REF!)</f>
        <v>#REF!</v>
      </c>
    </row>
    <row r="4960" spans="8:11">
      <c r="H4960" s="57"/>
      <c r="I4960" s="56" t="e">
        <f t="shared" si="175"/>
        <v>#REF!</v>
      </c>
      <c r="J4960" s="56" t="e">
        <f>#REF!</f>
        <v>#REF!</v>
      </c>
      <c r="K4960" s="53" t="e">
        <f>IF(OR(#REF!="管理者",#REF!="サービス管理責任者"),0,#REF!)</f>
        <v>#REF!</v>
      </c>
    </row>
    <row r="4961" spans="8:11">
      <c r="H4961" s="57"/>
      <c r="I4961" s="56" t="e">
        <f t="shared" si="175"/>
        <v>#REF!</v>
      </c>
      <c r="J4961" s="56" t="e">
        <f>#REF!</f>
        <v>#REF!</v>
      </c>
      <c r="K4961" s="53" t="e">
        <f>IF(OR(#REF!="管理者",#REF!="サービス管理責任者"),0,#REF!)</f>
        <v>#REF!</v>
      </c>
    </row>
    <row r="4962" spans="8:11">
      <c r="H4962" s="57"/>
      <c r="I4962" s="56" t="e">
        <f t="shared" si="175"/>
        <v>#REF!</v>
      </c>
      <c r="J4962" s="56" t="e">
        <f>#REF!</f>
        <v>#REF!</v>
      </c>
      <c r="K4962" s="53" t="e">
        <f>IF(OR(#REF!="管理者",#REF!="サービス管理責任者"),0,#REF!)</f>
        <v>#REF!</v>
      </c>
    </row>
    <row r="4963" spans="8:11">
      <c r="H4963" s="57"/>
      <c r="I4963" s="56" t="e">
        <f t="shared" si="175"/>
        <v>#REF!</v>
      </c>
      <c r="J4963" s="56" t="e">
        <f>#REF!</f>
        <v>#REF!</v>
      </c>
      <c r="K4963" s="53" t="e">
        <f>IF(OR(#REF!="管理者",#REF!="サービス管理責任者"),0,#REF!)</f>
        <v>#REF!</v>
      </c>
    </row>
    <row r="4964" spans="8:11">
      <c r="H4964" s="57"/>
      <c r="I4964" s="56" t="e">
        <f t="shared" si="175"/>
        <v>#REF!</v>
      </c>
      <c r="J4964" s="56" t="e">
        <f>#REF!</f>
        <v>#REF!</v>
      </c>
      <c r="K4964" s="53" t="e">
        <f>IF(OR(#REF!="管理者",#REF!="サービス管理責任者"),0,#REF!)</f>
        <v>#REF!</v>
      </c>
    </row>
    <row r="4965" spans="8:11">
      <c r="H4965" s="57"/>
      <c r="I4965" s="56" t="e">
        <f t="shared" si="175"/>
        <v>#REF!</v>
      </c>
      <c r="J4965" s="56" t="e">
        <f>#REF!</f>
        <v>#REF!</v>
      </c>
      <c r="K4965" s="53" t="e">
        <f>IF(OR(#REF!="管理者",#REF!="サービス管理責任者"),0,#REF!)</f>
        <v>#REF!</v>
      </c>
    </row>
    <row r="4966" spans="8:11">
      <c r="H4966" s="57"/>
      <c r="I4966" s="56" t="e">
        <f t="shared" si="175"/>
        <v>#REF!</v>
      </c>
      <c r="J4966" s="56" t="e">
        <f>#REF!</f>
        <v>#REF!</v>
      </c>
      <c r="K4966" s="53" t="e">
        <f>IF(OR(#REF!="管理者",#REF!="サービス管理責任者"),0,#REF!)</f>
        <v>#REF!</v>
      </c>
    </row>
    <row r="4967" spans="8:11">
      <c r="H4967" s="57"/>
      <c r="I4967" s="56" t="e">
        <f t="shared" si="175"/>
        <v>#REF!</v>
      </c>
      <c r="J4967" s="56" t="e">
        <f>#REF!</f>
        <v>#REF!</v>
      </c>
      <c r="K4967" s="53" t="e">
        <f>IF(OR(#REF!="管理者",#REF!="サービス管理責任者"),0,#REF!)</f>
        <v>#REF!</v>
      </c>
    </row>
    <row r="4968" spans="8:11">
      <c r="H4968" s="57"/>
      <c r="I4968" s="56" t="e">
        <f t="shared" si="175"/>
        <v>#REF!</v>
      </c>
      <c r="J4968" s="56" t="e">
        <f>#REF!</f>
        <v>#REF!</v>
      </c>
      <c r="K4968" s="53" t="e">
        <f>IF(OR(#REF!="管理者",#REF!="サービス管理責任者"),0,#REF!)</f>
        <v>#REF!</v>
      </c>
    </row>
    <row r="4969" spans="8:11">
      <c r="H4969" s="57"/>
      <c r="I4969" s="56" t="e">
        <f t="shared" si="175"/>
        <v>#REF!</v>
      </c>
      <c r="J4969" s="56" t="e">
        <f>#REF!</f>
        <v>#REF!</v>
      </c>
      <c r="K4969" s="53" t="e">
        <f>IF(OR(#REF!="管理者",#REF!="サービス管理責任者"),0,#REF!)</f>
        <v>#REF!</v>
      </c>
    </row>
    <row r="4970" spans="8:11">
      <c r="H4970" s="57"/>
      <c r="I4970" s="56" t="e">
        <f t="shared" si="175"/>
        <v>#REF!</v>
      </c>
      <c r="J4970" s="56" t="e">
        <f>#REF!</f>
        <v>#REF!</v>
      </c>
      <c r="K4970" s="53" t="e">
        <f>IF(OR(#REF!="管理者",#REF!="サービス管理責任者"),0,#REF!)</f>
        <v>#REF!</v>
      </c>
    </row>
    <row r="4971" spans="8:11">
      <c r="H4971" s="57"/>
      <c r="I4971" s="56" t="e">
        <f t="shared" si="175"/>
        <v>#REF!</v>
      </c>
      <c r="J4971" s="56" t="e">
        <f>#REF!</f>
        <v>#REF!</v>
      </c>
      <c r="K4971" s="53" t="e">
        <f>IF(OR(#REF!="管理者",#REF!="サービス管理責任者"),0,#REF!)</f>
        <v>#REF!</v>
      </c>
    </row>
    <row r="4972" spans="8:11">
      <c r="H4972" s="57"/>
      <c r="I4972" s="56" t="e">
        <f t="shared" si="175"/>
        <v>#REF!</v>
      </c>
      <c r="J4972" s="56" t="e">
        <f>#REF!</f>
        <v>#REF!</v>
      </c>
      <c r="K4972" s="53" t="e">
        <f>IF(OR(#REF!="管理者",#REF!="サービス管理責任者"),0,#REF!)</f>
        <v>#REF!</v>
      </c>
    </row>
    <row r="4973" spans="8:11">
      <c r="H4973" s="57"/>
      <c r="I4973" s="56" t="e">
        <f t="shared" si="175"/>
        <v>#REF!</v>
      </c>
      <c r="J4973" s="56" t="e">
        <f>#REF!</f>
        <v>#REF!</v>
      </c>
      <c r="K4973" s="53" t="e">
        <f>IF(OR(#REF!="管理者",#REF!="サービス管理責任者"),0,#REF!)</f>
        <v>#REF!</v>
      </c>
    </row>
    <row r="4974" spans="8:11">
      <c r="H4974" s="57"/>
      <c r="I4974" s="56" t="e">
        <f t="shared" si="175"/>
        <v>#REF!</v>
      </c>
      <c r="J4974" s="56" t="e">
        <f>#REF!</f>
        <v>#REF!</v>
      </c>
      <c r="K4974" s="53" t="e">
        <f>IF(OR(#REF!="管理者",#REF!="サービス管理責任者"),0,#REF!)</f>
        <v>#REF!</v>
      </c>
    </row>
    <row r="4975" spans="8:11">
      <c r="H4975" s="57"/>
      <c r="I4975" s="56" t="e">
        <f t="shared" si="175"/>
        <v>#REF!</v>
      </c>
      <c r="J4975" s="56" t="e">
        <f>#REF!</f>
        <v>#REF!</v>
      </c>
      <c r="K4975" s="53" t="e">
        <f>IF(OR(#REF!="管理者",#REF!="サービス管理責任者"),0,#REF!)</f>
        <v>#REF!</v>
      </c>
    </row>
    <row r="4976" spans="8:11">
      <c r="H4976" s="57"/>
      <c r="I4976" s="56" t="e">
        <f t="shared" si="175"/>
        <v>#REF!</v>
      </c>
      <c r="J4976" s="56" t="e">
        <f>#REF!</f>
        <v>#REF!</v>
      </c>
      <c r="K4976" s="53" t="e">
        <f>IF(OR(#REF!="管理者",#REF!="サービス管理責任者"),0,#REF!)</f>
        <v>#REF!</v>
      </c>
    </row>
    <row r="4977" spans="8:11">
      <c r="H4977" s="57"/>
      <c r="I4977" s="56" t="e">
        <f t="shared" si="175"/>
        <v>#REF!</v>
      </c>
      <c r="J4977" s="56" t="e">
        <f>#REF!</f>
        <v>#REF!</v>
      </c>
      <c r="K4977" s="53" t="e">
        <f>IF(OR(#REF!="管理者",#REF!="サービス管理責任者"),0,#REF!)</f>
        <v>#REF!</v>
      </c>
    </row>
    <row r="4978" spans="8:11">
      <c r="H4978" s="57"/>
      <c r="I4978" s="56" t="e">
        <f t="shared" si="175"/>
        <v>#REF!</v>
      </c>
      <c r="J4978" s="56" t="e">
        <f>#REF!</f>
        <v>#REF!</v>
      </c>
      <c r="K4978" s="53" t="e">
        <f>IF(OR(#REF!="管理者",#REF!="サービス管理責任者"),0,#REF!)</f>
        <v>#REF!</v>
      </c>
    </row>
    <row r="4979" spans="8:11">
      <c r="H4979" s="57"/>
      <c r="I4979" s="56" t="e">
        <f t="shared" si="175"/>
        <v>#REF!</v>
      </c>
      <c r="J4979" s="56" t="e">
        <f>#REF!</f>
        <v>#REF!</v>
      </c>
      <c r="K4979" s="53" t="e">
        <f>IF(OR(#REF!="管理者",#REF!="サービス管理責任者"),0,#REF!)</f>
        <v>#REF!</v>
      </c>
    </row>
    <row r="4980" spans="8:11">
      <c r="H4980" s="57"/>
      <c r="I4980" s="56" t="e">
        <f t="shared" si="175"/>
        <v>#REF!</v>
      </c>
      <c r="J4980" s="56" t="e">
        <f>#REF!</f>
        <v>#REF!</v>
      </c>
      <c r="K4980" s="53" t="e">
        <f>IF(OR(#REF!="管理者",#REF!="サービス管理責任者"),0,#REF!)</f>
        <v>#REF!</v>
      </c>
    </row>
    <row r="4981" spans="8:11">
      <c r="H4981" s="57"/>
      <c r="I4981" s="56" t="e">
        <f t="shared" si="175"/>
        <v>#REF!</v>
      </c>
      <c r="J4981" s="56" t="e">
        <f>#REF!</f>
        <v>#REF!</v>
      </c>
      <c r="K4981" s="53" t="e">
        <f>IF(OR(#REF!="管理者",#REF!="サービス管理責任者"),0,#REF!)</f>
        <v>#REF!</v>
      </c>
    </row>
    <row r="4982" spans="8:11">
      <c r="H4982" s="57"/>
      <c r="I4982" s="56" t="e">
        <f t="shared" si="175"/>
        <v>#REF!</v>
      </c>
      <c r="J4982" s="56" t="e">
        <f>#REF!</f>
        <v>#REF!</v>
      </c>
      <c r="K4982" s="53" t="e">
        <f>IF(OR(#REF!="管理者",#REF!="サービス管理責任者"),0,#REF!)</f>
        <v>#REF!</v>
      </c>
    </row>
    <row r="4983" spans="8:11">
      <c r="H4983" s="57"/>
      <c r="I4983" s="56" t="e">
        <f t="shared" si="175"/>
        <v>#REF!</v>
      </c>
      <c r="J4983" s="56" t="e">
        <f>#REF!</f>
        <v>#REF!</v>
      </c>
      <c r="K4983" s="53" t="e">
        <f>IF(OR(#REF!="管理者",#REF!="サービス管理責任者"),0,#REF!)</f>
        <v>#REF!</v>
      </c>
    </row>
    <row r="4984" spans="8:11">
      <c r="H4984" s="57"/>
      <c r="I4984" s="56" t="e">
        <f t="shared" si="175"/>
        <v>#REF!</v>
      </c>
      <c r="J4984" s="56" t="e">
        <f>#REF!</f>
        <v>#REF!</v>
      </c>
      <c r="K4984" s="53" t="e">
        <f>IF(OR(#REF!="管理者",#REF!="サービス管理責任者"),0,#REF!)</f>
        <v>#REF!</v>
      </c>
    </row>
    <row r="4985" spans="8:11">
      <c r="H4985" s="57"/>
      <c r="I4985" s="56" t="e">
        <f t="shared" si="175"/>
        <v>#REF!</v>
      </c>
      <c r="J4985" s="56" t="e">
        <f>#REF!</f>
        <v>#REF!</v>
      </c>
      <c r="K4985" s="53" t="e">
        <f>IF(OR(#REF!="管理者",#REF!="サービス管理責任者"),0,#REF!)</f>
        <v>#REF!</v>
      </c>
    </row>
    <row r="4986" spans="8:11">
      <c r="H4986" s="57"/>
      <c r="I4986" s="56" t="e">
        <f t="shared" si="175"/>
        <v>#REF!</v>
      </c>
      <c r="J4986" s="56" t="e">
        <f>#REF!</f>
        <v>#REF!</v>
      </c>
      <c r="K4986" s="53" t="e">
        <f>IF(OR(#REF!="管理者",#REF!="サービス管理責任者"),0,#REF!)</f>
        <v>#REF!</v>
      </c>
    </row>
    <row r="4987" spans="8:11">
      <c r="H4987" s="57"/>
      <c r="I4987" s="56" t="e">
        <f t="shared" si="175"/>
        <v>#REF!</v>
      </c>
      <c r="J4987" s="56" t="e">
        <f>#REF!</f>
        <v>#REF!</v>
      </c>
      <c r="K4987" s="53" t="e">
        <f>IF(OR(#REF!="管理者",#REF!="サービス管理責任者"),0,#REF!)</f>
        <v>#REF!</v>
      </c>
    </row>
    <row r="4988" spans="8:11">
      <c r="H4988" s="57"/>
      <c r="I4988" s="56" t="e">
        <f t="shared" si="175"/>
        <v>#REF!</v>
      </c>
      <c r="J4988" s="56" t="e">
        <f>#REF!</f>
        <v>#REF!</v>
      </c>
      <c r="K4988" s="53" t="e">
        <f>IF(OR(#REF!="管理者",#REF!="サービス管理責任者"),0,#REF!)</f>
        <v>#REF!</v>
      </c>
    </row>
    <row r="4989" spans="8:11">
      <c r="H4989" s="57"/>
      <c r="I4989" s="56" t="e">
        <f t="shared" si="175"/>
        <v>#REF!</v>
      </c>
      <c r="J4989" s="56" t="e">
        <f>#REF!</f>
        <v>#REF!</v>
      </c>
      <c r="K4989" s="53" t="e">
        <f>IF(OR(#REF!="管理者",#REF!="サービス管理責任者"),0,#REF!)</f>
        <v>#REF!</v>
      </c>
    </row>
    <row r="4990" spans="8:11">
      <c r="H4990" s="57"/>
      <c r="I4990" s="56" t="e">
        <f t="shared" si="175"/>
        <v>#REF!</v>
      </c>
      <c r="J4990" s="56" t="e">
        <f>#REF!</f>
        <v>#REF!</v>
      </c>
      <c r="K4990" s="53" t="e">
        <f>IF(OR(#REF!="管理者",#REF!="サービス管理責任者"),0,#REF!)</f>
        <v>#REF!</v>
      </c>
    </row>
    <row r="4991" spans="8:11">
      <c r="H4991" s="57"/>
      <c r="I4991" s="56" t="e">
        <f t="shared" si="175"/>
        <v>#REF!</v>
      </c>
      <c r="J4991" s="56" t="e">
        <f>#REF!</f>
        <v>#REF!</v>
      </c>
      <c r="K4991" s="53" t="e">
        <f>IF(OR(#REF!="管理者",#REF!="サービス管理責任者"),0,#REF!)</f>
        <v>#REF!</v>
      </c>
    </row>
    <row r="4992" spans="8:11">
      <c r="H4992" s="57"/>
      <c r="I4992" s="56" t="e">
        <f t="shared" si="175"/>
        <v>#REF!</v>
      </c>
      <c r="J4992" s="56" t="e">
        <f>#REF!</f>
        <v>#REF!</v>
      </c>
      <c r="K4992" s="53" t="e">
        <f>IF(OR(#REF!="管理者",#REF!="サービス管理責任者"),0,#REF!)</f>
        <v>#REF!</v>
      </c>
    </row>
    <row r="4993" spans="8:11">
      <c r="H4993" s="57"/>
      <c r="I4993" s="56" t="e">
        <f t="shared" si="175"/>
        <v>#REF!</v>
      </c>
      <c r="J4993" s="56" t="e">
        <f>#REF!</f>
        <v>#REF!</v>
      </c>
      <c r="K4993" s="53" t="e">
        <f>IF(OR(#REF!="管理者",#REF!="サービス管理責任者"),0,#REF!)</f>
        <v>#REF!</v>
      </c>
    </row>
    <row r="4994" spans="8:11">
      <c r="H4994" s="57"/>
      <c r="I4994" s="56" t="e">
        <f t="shared" si="175"/>
        <v>#REF!</v>
      </c>
      <c r="J4994" s="56" t="e">
        <f>#REF!</f>
        <v>#REF!</v>
      </c>
      <c r="K4994" s="53" t="e">
        <f>IF(OR(#REF!="管理者",#REF!="サービス管理責任者"),0,#REF!)</f>
        <v>#REF!</v>
      </c>
    </row>
    <row r="4995" spans="8:11">
      <c r="H4995" s="57"/>
      <c r="I4995" s="56" t="e">
        <f t="shared" si="175"/>
        <v>#REF!</v>
      </c>
      <c r="J4995" s="56" t="e">
        <f>#REF!</f>
        <v>#REF!</v>
      </c>
      <c r="K4995" s="53" t="e">
        <f>IF(OR(#REF!="管理者",#REF!="サービス管理責任者"),0,#REF!)</f>
        <v>#REF!</v>
      </c>
    </row>
    <row r="4996" spans="8:11">
      <c r="H4996" s="57"/>
      <c r="I4996" s="56" t="e">
        <f t="shared" si="175"/>
        <v>#REF!</v>
      </c>
      <c r="J4996" s="56" t="e">
        <f>#REF!</f>
        <v>#REF!</v>
      </c>
      <c r="K4996" s="53" t="e">
        <f>IF(OR(#REF!="管理者",#REF!="サービス管理責任者"),0,#REF!)</f>
        <v>#REF!</v>
      </c>
    </row>
    <row r="4997" spans="8:11">
      <c r="H4997" s="57"/>
      <c r="I4997" s="56" t="e">
        <f t="shared" ref="I4997:I5060" si="176">IF(J4997=0,I4996,I4996+1)</f>
        <v>#REF!</v>
      </c>
      <c r="J4997" s="56" t="e">
        <f>#REF!</f>
        <v>#REF!</v>
      </c>
      <c r="K4997" s="53" t="e">
        <f>IF(OR(#REF!="管理者",#REF!="サービス管理責任者"),0,#REF!)</f>
        <v>#REF!</v>
      </c>
    </row>
    <row r="4998" spans="8:11">
      <c r="H4998" s="57"/>
      <c r="I4998" s="56" t="e">
        <f t="shared" si="176"/>
        <v>#REF!</v>
      </c>
      <c r="J4998" s="56" t="e">
        <f>#REF!</f>
        <v>#REF!</v>
      </c>
      <c r="K4998" s="53" t="e">
        <f>IF(OR(#REF!="管理者",#REF!="サービス管理責任者"),0,#REF!)</f>
        <v>#REF!</v>
      </c>
    </row>
    <row r="4999" spans="8:11">
      <c r="H4999" s="57"/>
      <c r="I4999" s="56" t="e">
        <f t="shared" si="176"/>
        <v>#REF!</v>
      </c>
      <c r="J4999" s="56" t="e">
        <f>#REF!</f>
        <v>#REF!</v>
      </c>
      <c r="K4999" s="53" t="e">
        <f>IF(OR(#REF!="管理者",#REF!="サービス管理責任者"),0,#REF!)</f>
        <v>#REF!</v>
      </c>
    </row>
    <row r="5000" spans="8:11">
      <c r="H5000" s="57"/>
      <c r="I5000" s="56" t="e">
        <f t="shared" si="176"/>
        <v>#REF!</v>
      </c>
      <c r="J5000" s="56" t="e">
        <f>#REF!</f>
        <v>#REF!</v>
      </c>
      <c r="K5000" s="53" t="e">
        <f>IF(OR(#REF!="管理者",#REF!="サービス管理責任者"),0,#REF!)</f>
        <v>#REF!</v>
      </c>
    </row>
    <row r="5001" spans="8:11">
      <c r="H5001" s="57"/>
      <c r="I5001" s="56" t="e">
        <f t="shared" si="176"/>
        <v>#REF!</v>
      </c>
      <c r="J5001" s="56" t="e">
        <f>#REF!</f>
        <v>#REF!</v>
      </c>
      <c r="K5001" s="53" t="e">
        <f>IF(OR(#REF!="管理者",#REF!="サービス管理責任者"),0,#REF!)</f>
        <v>#REF!</v>
      </c>
    </row>
    <row r="5002" spans="8:11">
      <c r="H5002" s="57"/>
      <c r="I5002" s="56" t="e">
        <f t="shared" si="176"/>
        <v>#REF!</v>
      </c>
      <c r="J5002" s="56" t="e">
        <f>#REF!</f>
        <v>#REF!</v>
      </c>
      <c r="K5002" s="53" t="e">
        <f>IF(OR(#REF!="管理者",#REF!="サービス管理責任者"),0,#REF!)</f>
        <v>#REF!</v>
      </c>
    </row>
    <row r="5003" spans="8:11">
      <c r="H5003" s="57"/>
      <c r="I5003" s="56" t="e">
        <f t="shared" si="176"/>
        <v>#REF!</v>
      </c>
      <c r="J5003" s="56" t="e">
        <f>#REF!</f>
        <v>#REF!</v>
      </c>
      <c r="K5003" s="53" t="e">
        <f>IF(OR(#REF!="管理者",#REF!="サービス管理責任者"),0,#REF!)</f>
        <v>#REF!</v>
      </c>
    </row>
    <row r="5004" spans="8:11">
      <c r="H5004" s="57"/>
      <c r="I5004" s="56" t="e">
        <f t="shared" si="176"/>
        <v>#REF!</v>
      </c>
      <c r="J5004" s="56" t="e">
        <f>#REF!</f>
        <v>#REF!</v>
      </c>
      <c r="K5004" s="53" t="e">
        <f>IF(OR(#REF!="管理者",#REF!="サービス管理責任者"),0,#REF!)</f>
        <v>#REF!</v>
      </c>
    </row>
    <row r="5005" spans="8:11">
      <c r="H5005" s="57"/>
      <c r="I5005" s="56" t="e">
        <f t="shared" si="176"/>
        <v>#REF!</v>
      </c>
      <c r="J5005" s="56" t="e">
        <f>#REF!</f>
        <v>#REF!</v>
      </c>
      <c r="K5005" s="53" t="e">
        <f>IF(OR(#REF!="管理者",#REF!="サービス管理責任者"),0,#REF!)</f>
        <v>#REF!</v>
      </c>
    </row>
    <row r="5006" spans="8:11">
      <c r="H5006" s="57"/>
      <c r="I5006" s="56" t="e">
        <f t="shared" si="176"/>
        <v>#REF!</v>
      </c>
      <c r="J5006" s="56" t="e">
        <f>#REF!</f>
        <v>#REF!</v>
      </c>
      <c r="K5006" s="53" t="e">
        <f>IF(OR(#REF!="管理者",#REF!="サービス管理責任者"),0,#REF!)</f>
        <v>#REF!</v>
      </c>
    </row>
    <row r="5007" spans="8:11">
      <c r="H5007" s="57"/>
      <c r="I5007" s="56" t="e">
        <f t="shared" si="176"/>
        <v>#REF!</v>
      </c>
      <c r="J5007" s="56" t="e">
        <f>#REF!</f>
        <v>#REF!</v>
      </c>
      <c r="K5007" s="53" t="e">
        <f>IF(OR(#REF!="管理者",#REF!="サービス管理責任者"),0,#REF!)</f>
        <v>#REF!</v>
      </c>
    </row>
    <row r="5008" spans="8:11">
      <c r="H5008" s="57"/>
      <c r="I5008" s="56" t="e">
        <f t="shared" si="176"/>
        <v>#REF!</v>
      </c>
      <c r="J5008" s="56" t="e">
        <f>#REF!</f>
        <v>#REF!</v>
      </c>
      <c r="K5008" s="53" t="e">
        <f>IF(OR(#REF!="管理者",#REF!="サービス管理責任者"),0,#REF!)</f>
        <v>#REF!</v>
      </c>
    </row>
    <row r="5009" spans="8:11">
      <c r="H5009" s="57"/>
      <c r="I5009" s="56" t="e">
        <f t="shared" si="176"/>
        <v>#REF!</v>
      </c>
      <c r="J5009" s="56" t="e">
        <f>#REF!</f>
        <v>#REF!</v>
      </c>
      <c r="K5009" s="53" t="e">
        <f>IF(OR(#REF!="管理者",#REF!="サービス管理責任者"),0,#REF!)</f>
        <v>#REF!</v>
      </c>
    </row>
    <row r="5010" spans="8:11">
      <c r="H5010" s="57"/>
      <c r="I5010" s="56" t="e">
        <f t="shared" si="176"/>
        <v>#REF!</v>
      </c>
      <c r="J5010" s="56" t="e">
        <f>#REF!</f>
        <v>#REF!</v>
      </c>
      <c r="K5010" s="53" t="e">
        <f>IF(OR(#REF!="管理者",#REF!="サービス管理責任者"),0,#REF!)</f>
        <v>#REF!</v>
      </c>
    </row>
    <row r="5011" spans="8:11">
      <c r="H5011" s="57"/>
      <c r="I5011" s="56" t="e">
        <f t="shared" si="176"/>
        <v>#REF!</v>
      </c>
      <c r="J5011" s="56" t="e">
        <f>#REF!</f>
        <v>#REF!</v>
      </c>
      <c r="K5011" s="53" t="e">
        <f>IF(OR(#REF!="管理者",#REF!="サービス管理責任者"),0,#REF!)</f>
        <v>#REF!</v>
      </c>
    </row>
    <row r="5012" spans="8:11">
      <c r="H5012" s="57"/>
      <c r="I5012" s="56" t="e">
        <f t="shared" si="176"/>
        <v>#REF!</v>
      </c>
      <c r="J5012" s="56" t="e">
        <f>#REF!</f>
        <v>#REF!</v>
      </c>
      <c r="K5012" s="53" t="e">
        <f>IF(OR(#REF!="管理者",#REF!="サービス管理責任者"),0,#REF!)</f>
        <v>#REF!</v>
      </c>
    </row>
    <row r="5013" spans="8:11">
      <c r="H5013" s="57"/>
      <c r="I5013" s="56" t="e">
        <f t="shared" si="176"/>
        <v>#REF!</v>
      </c>
      <c r="J5013" s="56" t="e">
        <f>#REF!</f>
        <v>#REF!</v>
      </c>
      <c r="K5013" s="53" t="e">
        <f>IF(OR(#REF!="管理者",#REF!="サービス管理責任者"),0,#REF!)</f>
        <v>#REF!</v>
      </c>
    </row>
    <row r="5014" spans="8:11">
      <c r="H5014" s="57"/>
      <c r="I5014" s="56" t="e">
        <f t="shared" si="176"/>
        <v>#REF!</v>
      </c>
      <c r="J5014" s="56" t="e">
        <f>#REF!</f>
        <v>#REF!</v>
      </c>
      <c r="K5014" s="53" t="e">
        <f>IF(OR(#REF!="管理者",#REF!="サービス管理責任者"),0,#REF!)</f>
        <v>#REF!</v>
      </c>
    </row>
    <row r="5015" spans="8:11">
      <c r="H5015" s="57"/>
      <c r="I5015" s="56" t="e">
        <f t="shared" si="176"/>
        <v>#REF!</v>
      </c>
      <c r="J5015" s="56" t="e">
        <f>#REF!</f>
        <v>#REF!</v>
      </c>
      <c r="K5015" s="53" t="e">
        <f>IF(OR(#REF!="管理者",#REF!="サービス管理責任者"),0,#REF!)</f>
        <v>#REF!</v>
      </c>
    </row>
    <row r="5016" spans="8:11">
      <c r="H5016" s="57"/>
      <c r="I5016" s="56" t="e">
        <f t="shared" si="176"/>
        <v>#REF!</v>
      </c>
      <c r="J5016" s="56" t="e">
        <f>#REF!</f>
        <v>#REF!</v>
      </c>
      <c r="K5016" s="53" t="e">
        <f>IF(OR(#REF!="管理者",#REF!="サービス管理責任者"),0,#REF!)</f>
        <v>#REF!</v>
      </c>
    </row>
    <row r="5017" spans="8:11">
      <c r="H5017" s="57"/>
      <c r="I5017" s="56" t="e">
        <f t="shared" si="176"/>
        <v>#REF!</v>
      </c>
      <c r="J5017" s="56" t="e">
        <f>#REF!</f>
        <v>#REF!</v>
      </c>
      <c r="K5017" s="53" t="e">
        <f>IF(OR(#REF!="管理者",#REF!="サービス管理責任者"),0,#REF!)</f>
        <v>#REF!</v>
      </c>
    </row>
    <row r="5018" spans="8:11">
      <c r="H5018" s="57"/>
      <c r="I5018" s="56" t="e">
        <f t="shared" si="176"/>
        <v>#REF!</v>
      </c>
      <c r="J5018" s="56" t="e">
        <f>#REF!</f>
        <v>#REF!</v>
      </c>
      <c r="K5018" s="53" t="e">
        <f>IF(OR(#REF!="管理者",#REF!="サービス管理責任者"),0,#REF!)</f>
        <v>#REF!</v>
      </c>
    </row>
    <row r="5019" spans="8:11">
      <c r="H5019" s="57"/>
      <c r="I5019" s="56" t="e">
        <f t="shared" si="176"/>
        <v>#REF!</v>
      </c>
      <c r="J5019" s="56" t="e">
        <f>#REF!</f>
        <v>#REF!</v>
      </c>
      <c r="K5019" s="53" t="e">
        <f>IF(OR(#REF!="管理者",#REF!="サービス管理責任者"),0,#REF!)</f>
        <v>#REF!</v>
      </c>
    </row>
    <row r="5020" spans="8:11">
      <c r="H5020" s="57"/>
      <c r="I5020" s="56" t="e">
        <f t="shared" si="176"/>
        <v>#REF!</v>
      </c>
      <c r="J5020" s="56" t="e">
        <f>#REF!</f>
        <v>#REF!</v>
      </c>
      <c r="K5020" s="53" t="e">
        <f>IF(OR(#REF!="管理者",#REF!="サービス管理責任者"),0,#REF!)</f>
        <v>#REF!</v>
      </c>
    </row>
    <row r="5021" spans="8:11">
      <c r="H5021" s="57"/>
      <c r="I5021" s="56" t="e">
        <f t="shared" si="176"/>
        <v>#REF!</v>
      </c>
      <c r="J5021" s="56" t="e">
        <f>#REF!</f>
        <v>#REF!</v>
      </c>
      <c r="K5021" s="53" t="e">
        <f>IF(OR(#REF!="管理者",#REF!="サービス管理責任者"),0,#REF!)</f>
        <v>#REF!</v>
      </c>
    </row>
    <row r="5022" spans="8:11">
      <c r="H5022" s="57"/>
      <c r="I5022" s="56" t="e">
        <f t="shared" si="176"/>
        <v>#REF!</v>
      </c>
      <c r="J5022" s="56" t="e">
        <f>#REF!</f>
        <v>#REF!</v>
      </c>
      <c r="K5022" s="53" t="e">
        <f>IF(OR(#REF!="管理者",#REF!="サービス管理責任者"),0,#REF!)</f>
        <v>#REF!</v>
      </c>
    </row>
    <row r="5023" spans="8:11">
      <c r="H5023" s="57"/>
      <c r="I5023" s="56" t="e">
        <f t="shared" si="176"/>
        <v>#REF!</v>
      </c>
      <c r="J5023" s="56" t="e">
        <f>#REF!</f>
        <v>#REF!</v>
      </c>
      <c r="K5023" s="53" t="e">
        <f>IF(OR(#REF!="管理者",#REF!="サービス管理責任者"),0,#REF!)</f>
        <v>#REF!</v>
      </c>
    </row>
    <row r="5024" spans="8:11">
      <c r="H5024" s="57"/>
      <c r="I5024" s="56" t="e">
        <f t="shared" si="176"/>
        <v>#REF!</v>
      </c>
      <c r="J5024" s="56" t="e">
        <f>#REF!</f>
        <v>#REF!</v>
      </c>
      <c r="K5024" s="53" t="e">
        <f>IF(OR(#REF!="管理者",#REF!="サービス管理責任者"),0,#REF!)</f>
        <v>#REF!</v>
      </c>
    </row>
    <row r="5025" spans="8:11">
      <c r="H5025" s="57"/>
      <c r="I5025" s="56" t="e">
        <f t="shared" si="176"/>
        <v>#REF!</v>
      </c>
      <c r="J5025" s="56" t="e">
        <f>#REF!</f>
        <v>#REF!</v>
      </c>
      <c r="K5025" s="53" t="e">
        <f>IF(OR(#REF!="管理者",#REF!="サービス管理責任者"),0,#REF!)</f>
        <v>#REF!</v>
      </c>
    </row>
    <row r="5026" spans="8:11">
      <c r="H5026" s="57"/>
      <c r="I5026" s="56" t="e">
        <f t="shared" si="176"/>
        <v>#REF!</v>
      </c>
      <c r="J5026" s="56" t="e">
        <f>#REF!</f>
        <v>#REF!</v>
      </c>
      <c r="K5026" s="53" t="e">
        <f>IF(OR(#REF!="管理者",#REF!="サービス管理責任者"),0,#REF!)</f>
        <v>#REF!</v>
      </c>
    </row>
    <row r="5027" spans="8:11">
      <c r="H5027" s="57"/>
      <c r="I5027" s="56" t="e">
        <f t="shared" si="176"/>
        <v>#REF!</v>
      </c>
      <c r="J5027" s="56" t="e">
        <f>#REF!</f>
        <v>#REF!</v>
      </c>
      <c r="K5027" s="53" t="e">
        <f>IF(OR(#REF!="管理者",#REF!="サービス管理責任者"),0,#REF!)</f>
        <v>#REF!</v>
      </c>
    </row>
    <row r="5028" spans="8:11">
      <c r="H5028" s="57"/>
      <c r="I5028" s="56" t="e">
        <f t="shared" si="176"/>
        <v>#REF!</v>
      </c>
      <c r="J5028" s="56" t="e">
        <f>#REF!</f>
        <v>#REF!</v>
      </c>
      <c r="K5028" s="53" t="e">
        <f>IF(OR(#REF!="管理者",#REF!="サービス管理責任者"),0,#REF!)</f>
        <v>#REF!</v>
      </c>
    </row>
    <row r="5029" spans="8:11">
      <c r="H5029" s="57"/>
      <c r="I5029" s="56" t="e">
        <f t="shared" si="176"/>
        <v>#REF!</v>
      </c>
      <c r="J5029" s="56" t="e">
        <f>#REF!</f>
        <v>#REF!</v>
      </c>
      <c r="K5029" s="53" t="e">
        <f>IF(OR(#REF!="管理者",#REF!="サービス管理責任者"),0,#REF!)</f>
        <v>#REF!</v>
      </c>
    </row>
    <row r="5030" spans="8:11">
      <c r="H5030" s="57"/>
      <c r="I5030" s="56" t="e">
        <f t="shared" si="176"/>
        <v>#REF!</v>
      </c>
      <c r="J5030" s="56" t="e">
        <f>#REF!</f>
        <v>#REF!</v>
      </c>
      <c r="K5030" s="53" t="e">
        <f>IF(OR(#REF!="管理者",#REF!="サービス管理責任者"),0,#REF!)</f>
        <v>#REF!</v>
      </c>
    </row>
    <row r="5031" spans="8:11">
      <c r="H5031" s="57"/>
      <c r="I5031" s="56" t="e">
        <f t="shared" si="176"/>
        <v>#REF!</v>
      </c>
      <c r="J5031" s="56" t="e">
        <f>#REF!</f>
        <v>#REF!</v>
      </c>
      <c r="K5031" s="53" t="e">
        <f>IF(OR(#REF!="管理者",#REF!="サービス管理責任者"),0,#REF!)</f>
        <v>#REF!</v>
      </c>
    </row>
    <row r="5032" spans="8:11">
      <c r="H5032" s="57"/>
      <c r="I5032" s="56" t="e">
        <f t="shared" si="176"/>
        <v>#REF!</v>
      </c>
      <c r="J5032" s="56" t="e">
        <f>#REF!</f>
        <v>#REF!</v>
      </c>
      <c r="K5032" s="53" t="e">
        <f>IF(OR(#REF!="管理者",#REF!="サービス管理責任者"),0,#REF!)</f>
        <v>#REF!</v>
      </c>
    </row>
    <row r="5033" spans="8:11">
      <c r="H5033" s="57"/>
      <c r="I5033" s="56" t="e">
        <f t="shared" si="176"/>
        <v>#REF!</v>
      </c>
      <c r="J5033" s="56" t="e">
        <f>#REF!</f>
        <v>#REF!</v>
      </c>
      <c r="K5033" s="53" t="e">
        <f>IF(OR(#REF!="管理者",#REF!="サービス管理責任者"),0,#REF!)</f>
        <v>#REF!</v>
      </c>
    </row>
    <row r="5034" spans="8:11">
      <c r="H5034" s="57"/>
      <c r="I5034" s="56" t="e">
        <f t="shared" si="176"/>
        <v>#REF!</v>
      </c>
      <c r="J5034" s="56" t="e">
        <f>#REF!</f>
        <v>#REF!</v>
      </c>
      <c r="K5034" s="53" t="e">
        <f>IF(OR(#REF!="管理者",#REF!="サービス管理責任者"),0,#REF!)</f>
        <v>#REF!</v>
      </c>
    </row>
    <row r="5035" spans="8:11">
      <c r="H5035" s="57"/>
      <c r="I5035" s="56" t="e">
        <f t="shared" si="176"/>
        <v>#REF!</v>
      </c>
      <c r="J5035" s="56" t="e">
        <f>#REF!</f>
        <v>#REF!</v>
      </c>
      <c r="K5035" s="53" t="e">
        <f>IF(OR(#REF!="管理者",#REF!="サービス管理責任者"),0,#REF!)</f>
        <v>#REF!</v>
      </c>
    </row>
    <row r="5036" spans="8:11">
      <c r="H5036" s="57"/>
      <c r="I5036" s="56" t="e">
        <f t="shared" si="176"/>
        <v>#REF!</v>
      </c>
      <c r="J5036" s="56" t="e">
        <f>#REF!</f>
        <v>#REF!</v>
      </c>
      <c r="K5036" s="53" t="e">
        <f>IF(OR(#REF!="管理者",#REF!="サービス管理責任者"),0,#REF!)</f>
        <v>#REF!</v>
      </c>
    </row>
    <row r="5037" spans="8:11">
      <c r="H5037" s="57"/>
      <c r="I5037" s="56" t="e">
        <f t="shared" si="176"/>
        <v>#REF!</v>
      </c>
      <c r="J5037" s="56" t="e">
        <f>#REF!</f>
        <v>#REF!</v>
      </c>
      <c r="K5037" s="53" t="e">
        <f>IF(OR(#REF!="管理者",#REF!="サービス管理責任者"),0,#REF!)</f>
        <v>#REF!</v>
      </c>
    </row>
    <row r="5038" spans="8:11">
      <c r="H5038" s="57"/>
      <c r="I5038" s="56" t="e">
        <f t="shared" si="176"/>
        <v>#REF!</v>
      </c>
      <c r="J5038" s="56" t="e">
        <f>#REF!</f>
        <v>#REF!</v>
      </c>
      <c r="K5038" s="53" t="e">
        <f>IF(OR(#REF!="管理者",#REF!="サービス管理責任者"),0,#REF!)</f>
        <v>#REF!</v>
      </c>
    </row>
    <row r="5039" spans="8:11">
      <c r="H5039" s="57"/>
      <c r="I5039" s="56" t="e">
        <f t="shared" si="176"/>
        <v>#REF!</v>
      </c>
      <c r="J5039" s="56" t="e">
        <f>#REF!</f>
        <v>#REF!</v>
      </c>
      <c r="K5039" s="53" t="e">
        <f>IF(OR(#REF!="管理者",#REF!="サービス管理責任者"),0,#REF!)</f>
        <v>#REF!</v>
      </c>
    </row>
    <row r="5040" spans="8:11">
      <c r="H5040" s="57"/>
      <c r="I5040" s="56" t="e">
        <f t="shared" si="176"/>
        <v>#REF!</v>
      </c>
      <c r="J5040" s="56" t="e">
        <f>#REF!</f>
        <v>#REF!</v>
      </c>
      <c r="K5040" s="53" t="e">
        <f>IF(OR(#REF!="管理者",#REF!="サービス管理責任者"),0,#REF!)</f>
        <v>#REF!</v>
      </c>
    </row>
    <row r="5041" spans="8:11">
      <c r="H5041" s="57"/>
      <c r="I5041" s="56" t="e">
        <f t="shared" si="176"/>
        <v>#REF!</v>
      </c>
      <c r="J5041" s="56" t="e">
        <f>#REF!</f>
        <v>#REF!</v>
      </c>
      <c r="K5041" s="53" t="e">
        <f>IF(OR(#REF!="管理者",#REF!="サービス管理責任者"),0,#REF!)</f>
        <v>#REF!</v>
      </c>
    </row>
    <row r="5042" spans="8:11">
      <c r="H5042" s="57"/>
      <c r="I5042" s="56" t="e">
        <f t="shared" si="176"/>
        <v>#REF!</v>
      </c>
      <c r="J5042" s="56" t="e">
        <f>#REF!</f>
        <v>#REF!</v>
      </c>
      <c r="K5042" s="53" t="e">
        <f>IF(OR(#REF!="管理者",#REF!="サービス管理責任者"),0,#REF!)</f>
        <v>#REF!</v>
      </c>
    </row>
    <row r="5043" spans="8:11">
      <c r="H5043" s="57"/>
      <c r="I5043" s="56" t="e">
        <f t="shared" si="176"/>
        <v>#REF!</v>
      </c>
      <c r="J5043" s="56" t="e">
        <f>#REF!</f>
        <v>#REF!</v>
      </c>
      <c r="K5043" s="53" t="e">
        <f>IF(OR(#REF!="管理者",#REF!="サービス管理責任者"),0,#REF!)</f>
        <v>#REF!</v>
      </c>
    </row>
    <row r="5044" spans="8:11">
      <c r="H5044" s="57"/>
      <c r="I5044" s="56" t="e">
        <f t="shared" si="176"/>
        <v>#REF!</v>
      </c>
      <c r="J5044" s="56" t="e">
        <f>#REF!</f>
        <v>#REF!</v>
      </c>
      <c r="K5044" s="53" t="e">
        <f>IF(OR(#REF!="管理者",#REF!="サービス管理責任者"),0,#REF!)</f>
        <v>#REF!</v>
      </c>
    </row>
    <row r="5045" spans="8:11">
      <c r="H5045" s="57"/>
      <c r="I5045" s="56" t="e">
        <f t="shared" si="176"/>
        <v>#REF!</v>
      </c>
      <c r="J5045" s="56" t="e">
        <f>#REF!</f>
        <v>#REF!</v>
      </c>
      <c r="K5045" s="53" t="e">
        <f>IF(OR(#REF!="管理者",#REF!="サービス管理責任者"),0,#REF!)</f>
        <v>#REF!</v>
      </c>
    </row>
    <row r="5046" spans="8:11">
      <c r="H5046" s="57"/>
      <c r="I5046" s="56" t="e">
        <f t="shared" si="176"/>
        <v>#REF!</v>
      </c>
      <c r="J5046" s="56" t="e">
        <f>#REF!</f>
        <v>#REF!</v>
      </c>
      <c r="K5046" s="53" t="e">
        <f>IF(OR(#REF!="管理者",#REF!="サービス管理責任者"),0,#REF!)</f>
        <v>#REF!</v>
      </c>
    </row>
    <row r="5047" spans="8:11">
      <c r="H5047" s="57"/>
      <c r="I5047" s="56" t="e">
        <f t="shared" si="176"/>
        <v>#REF!</v>
      </c>
      <c r="J5047" s="56" t="e">
        <f>#REF!</f>
        <v>#REF!</v>
      </c>
      <c r="K5047" s="53" t="e">
        <f>IF(OR(#REF!="管理者",#REF!="サービス管理責任者"),0,#REF!)</f>
        <v>#REF!</v>
      </c>
    </row>
    <row r="5048" spans="8:11">
      <c r="H5048" s="57"/>
      <c r="I5048" s="56" t="e">
        <f t="shared" si="176"/>
        <v>#REF!</v>
      </c>
      <c r="J5048" s="56" t="e">
        <f>#REF!</f>
        <v>#REF!</v>
      </c>
      <c r="K5048" s="53" t="e">
        <f>IF(OR(#REF!="管理者",#REF!="サービス管理責任者"),0,#REF!)</f>
        <v>#REF!</v>
      </c>
    </row>
    <row r="5049" spans="8:11">
      <c r="H5049" s="57"/>
      <c r="I5049" s="56" t="e">
        <f t="shared" si="176"/>
        <v>#REF!</v>
      </c>
      <c r="J5049" s="56" t="e">
        <f>#REF!</f>
        <v>#REF!</v>
      </c>
      <c r="K5049" s="53" t="e">
        <f>IF(OR(#REF!="管理者",#REF!="サービス管理責任者"),0,#REF!)</f>
        <v>#REF!</v>
      </c>
    </row>
    <row r="5050" spans="8:11">
      <c r="H5050" s="57"/>
      <c r="I5050" s="56" t="e">
        <f t="shared" si="176"/>
        <v>#REF!</v>
      </c>
      <c r="J5050" s="56" t="e">
        <f>#REF!</f>
        <v>#REF!</v>
      </c>
      <c r="K5050" s="53" t="e">
        <f>IF(OR(#REF!="管理者",#REF!="サービス管理責任者"),0,#REF!)</f>
        <v>#REF!</v>
      </c>
    </row>
    <row r="5051" spans="8:11">
      <c r="H5051" s="57"/>
      <c r="I5051" s="56" t="e">
        <f t="shared" si="176"/>
        <v>#REF!</v>
      </c>
      <c r="J5051" s="56" t="e">
        <f>#REF!</f>
        <v>#REF!</v>
      </c>
      <c r="K5051" s="53" t="e">
        <f>IF(OR(#REF!="管理者",#REF!="サービス管理責任者"),0,#REF!)</f>
        <v>#REF!</v>
      </c>
    </row>
    <row r="5052" spans="8:11">
      <c r="H5052" s="57"/>
      <c r="I5052" s="56" t="e">
        <f t="shared" si="176"/>
        <v>#REF!</v>
      </c>
      <c r="J5052" s="56" t="e">
        <f>#REF!</f>
        <v>#REF!</v>
      </c>
      <c r="K5052" s="53" t="e">
        <f>IF(OR(#REF!="管理者",#REF!="サービス管理責任者"),0,#REF!)</f>
        <v>#REF!</v>
      </c>
    </row>
    <row r="5053" spans="8:11">
      <c r="H5053" s="57"/>
      <c r="I5053" s="56" t="e">
        <f t="shared" si="176"/>
        <v>#REF!</v>
      </c>
      <c r="J5053" s="56" t="e">
        <f>#REF!</f>
        <v>#REF!</v>
      </c>
      <c r="K5053" s="53" t="e">
        <f>IF(OR(#REF!="管理者",#REF!="サービス管理責任者"),0,#REF!)</f>
        <v>#REF!</v>
      </c>
    </row>
    <row r="5054" spans="8:11">
      <c r="H5054" s="57"/>
      <c r="I5054" s="56" t="e">
        <f t="shared" si="176"/>
        <v>#REF!</v>
      </c>
      <c r="J5054" s="56" t="e">
        <f>#REF!</f>
        <v>#REF!</v>
      </c>
      <c r="K5054" s="53" t="e">
        <f>IF(OR(#REF!="管理者",#REF!="サービス管理責任者"),0,#REF!)</f>
        <v>#REF!</v>
      </c>
    </row>
    <row r="5055" spans="8:11">
      <c r="H5055" s="57"/>
      <c r="I5055" s="56" t="e">
        <f t="shared" si="176"/>
        <v>#REF!</v>
      </c>
      <c r="J5055" s="56" t="e">
        <f>#REF!</f>
        <v>#REF!</v>
      </c>
      <c r="K5055" s="53" t="e">
        <f>IF(OR(#REF!="管理者",#REF!="サービス管理責任者"),0,#REF!)</f>
        <v>#REF!</v>
      </c>
    </row>
    <row r="5056" spans="8:11">
      <c r="H5056" s="57"/>
      <c r="I5056" s="56" t="e">
        <f t="shared" si="176"/>
        <v>#REF!</v>
      </c>
      <c r="J5056" s="56" t="e">
        <f>#REF!</f>
        <v>#REF!</v>
      </c>
      <c r="K5056" s="53" t="e">
        <f>IF(OR(#REF!="管理者",#REF!="サービス管理責任者"),0,#REF!)</f>
        <v>#REF!</v>
      </c>
    </row>
    <row r="5057" spans="8:11">
      <c r="H5057" s="57"/>
      <c r="I5057" s="56" t="e">
        <f t="shared" si="176"/>
        <v>#REF!</v>
      </c>
      <c r="J5057" s="56" t="e">
        <f>#REF!</f>
        <v>#REF!</v>
      </c>
      <c r="K5057" s="53" t="e">
        <f>IF(OR(#REF!="管理者",#REF!="サービス管理責任者"),0,#REF!)</f>
        <v>#REF!</v>
      </c>
    </row>
    <row r="5058" spans="8:11">
      <c r="H5058" s="57"/>
      <c r="I5058" s="56" t="e">
        <f t="shared" si="176"/>
        <v>#REF!</v>
      </c>
      <c r="J5058" s="56" t="e">
        <f>#REF!</f>
        <v>#REF!</v>
      </c>
      <c r="K5058" s="53" t="e">
        <f>IF(OR(#REF!="管理者",#REF!="サービス管理責任者"),0,#REF!)</f>
        <v>#REF!</v>
      </c>
    </row>
    <row r="5059" spans="8:11">
      <c r="H5059" s="57"/>
      <c r="I5059" s="56" t="e">
        <f t="shared" si="176"/>
        <v>#REF!</v>
      </c>
      <c r="J5059" s="56" t="e">
        <f>#REF!</f>
        <v>#REF!</v>
      </c>
      <c r="K5059" s="53" t="e">
        <f>IF(OR(#REF!="管理者",#REF!="サービス管理責任者"),0,#REF!)</f>
        <v>#REF!</v>
      </c>
    </row>
    <row r="5060" spans="8:11">
      <c r="H5060" s="57"/>
      <c r="I5060" s="56" t="e">
        <f t="shared" si="176"/>
        <v>#REF!</v>
      </c>
      <c r="J5060" s="56" t="e">
        <f>#REF!</f>
        <v>#REF!</v>
      </c>
      <c r="K5060" s="53" t="e">
        <f>IF(OR(#REF!="管理者",#REF!="サービス管理責任者"),0,#REF!)</f>
        <v>#REF!</v>
      </c>
    </row>
    <row r="5061" spans="8:11">
      <c r="H5061" s="57"/>
      <c r="I5061" s="56" t="e">
        <f t="shared" ref="I5061:I5124" si="177">IF(J5061=0,I5060,I5060+1)</f>
        <v>#REF!</v>
      </c>
      <c r="J5061" s="56" t="e">
        <f>#REF!</f>
        <v>#REF!</v>
      </c>
      <c r="K5061" s="53" t="e">
        <f>IF(OR(#REF!="管理者",#REF!="サービス管理責任者"),0,#REF!)</f>
        <v>#REF!</v>
      </c>
    </row>
    <row r="5062" spans="8:11">
      <c r="H5062" s="57"/>
      <c r="I5062" s="56" t="e">
        <f t="shared" si="177"/>
        <v>#REF!</v>
      </c>
      <c r="J5062" s="56" t="e">
        <f>#REF!</f>
        <v>#REF!</v>
      </c>
      <c r="K5062" s="53" t="e">
        <f>IF(OR(#REF!="管理者",#REF!="サービス管理責任者"),0,#REF!)</f>
        <v>#REF!</v>
      </c>
    </row>
    <row r="5063" spans="8:11">
      <c r="H5063" s="57"/>
      <c r="I5063" s="56" t="e">
        <f t="shared" si="177"/>
        <v>#REF!</v>
      </c>
      <c r="J5063" s="56" t="e">
        <f>#REF!</f>
        <v>#REF!</v>
      </c>
      <c r="K5063" s="53" t="e">
        <f>IF(OR(#REF!="管理者",#REF!="サービス管理責任者"),0,#REF!)</f>
        <v>#REF!</v>
      </c>
    </row>
    <row r="5064" spans="8:11">
      <c r="H5064" s="57"/>
      <c r="I5064" s="56" t="e">
        <f t="shared" si="177"/>
        <v>#REF!</v>
      </c>
      <c r="J5064" s="56" t="e">
        <f>#REF!</f>
        <v>#REF!</v>
      </c>
      <c r="K5064" s="53" t="e">
        <f>IF(OR(#REF!="管理者",#REF!="サービス管理責任者"),0,#REF!)</f>
        <v>#REF!</v>
      </c>
    </row>
    <row r="5065" spans="8:11">
      <c r="H5065" s="57"/>
      <c r="I5065" s="56" t="e">
        <f t="shared" si="177"/>
        <v>#REF!</v>
      </c>
      <c r="J5065" s="56" t="e">
        <f>#REF!</f>
        <v>#REF!</v>
      </c>
      <c r="K5065" s="53" t="e">
        <f>IF(OR(#REF!="管理者",#REF!="サービス管理責任者"),0,#REF!)</f>
        <v>#REF!</v>
      </c>
    </row>
    <row r="5066" spans="8:11">
      <c r="H5066" s="57"/>
      <c r="I5066" s="56" t="e">
        <f t="shared" si="177"/>
        <v>#REF!</v>
      </c>
      <c r="J5066" s="56" t="e">
        <f>#REF!</f>
        <v>#REF!</v>
      </c>
      <c r="K5066" s="53" t="e">
        <f>IF(OR(#REF!="管理者",#REF!="サービス管理責任者"),0,#REF!)</f>
        <v>#REF!</v>
      </c>
    </row>
    <row r="5067" spans="8:11">
      <c r="H5067" s="57"/>
      <c r="I5067" s="56" t="e">
        <f t="shared" si="177"/>
        <v>#REF!</v>
      </c>
      <c r="J5067" s="56" t="e">
        <f>#REF!</f>
        <v>#REF!</v>
      </c>
      <c r="K5067" s="53" t="e">
        <f>IF(OR(#REF!="管理者",#REF!="サービス管理責任者"),0,#REF!)</f>
        <v>#REF!</v>
      </c>
    </row>
    <row r="5068" spans="8:11">
      <c r="H5068" s="57"/>
      <c r="I5068" s="56" t="e">
        <f t="shared" si="177"/>
        <v>#REF!</v>
      </c>
      <c r="J5068" s="56" t="e">
        <f>#REF!</f>
        <v>#REF!</v>
      </c>
      <c r="K5068" s="53" t="e">
        <f>IF(OR(#REF!="管理者",#REF!="サービス管理責任者"),0,#REF!)</f>
        <v>#REF!</v>
      </c>
    </row>
    <row r="5069" spans="8:11">
      <c r="H5069" s="57"/>
      <c r="I5069" s="56" t="e">
        <f t="shared" si="177"/>
        <v>#REF!</v>
      </c>
      <c r="J5069" s="56" t="e">
        <f>#REF!</f>
        <v>#REF!</v>
      </c>
      <c r="K5069" s="53" t="e">
        <f>IF(OR(#REF!="管理者",#REF!="サービス管理責任者"),0,#REF!)</f>
        <v>#REF!</v>
      </c>
    </row>
    <row r="5070" spans="8:11">
      <c r="H5070" s="57"/>
      <c r="I5070" s="56" t="e">
        <f t="shared" si="177"/>
        <v>#REF!</v>
      </c>
      <c r="J5070" s="56" t="e">
        <f>#REF!</f>
        <v>#REF!</v>
      </c>
      <c r="K5070" s="53" t="e">
        <f>IF(OR(#REF!="管理者",#REF!="サービス管理責任者"),0,#REF!)</f>
        <v>#REF!</v>
      </c>
    </row>
    <row r="5071" spans="8:11">
      <c r="H5071" s="57"/>
      <c r="I5071" s="56" t="e">
        <f t="shared" si="177"/>
        <v>#REF!</v>
      </c>
      <c r="J5071" s="56" t="e">
        <f>#REF!</f>
        <v>#REF!</v>
      </c>
      <c r="K5071" s="53" t="e">
        <f>IF(OR(#REF!="管理者",#REF!="サービス管理責任者"),0,#REF!)</f>
        <v>#REF!</v>
      </c>
    </row>
    <row r="5072" spans="8:11">
      <c r="H5072" s="57"/>
      <c r="I5072" s="56" t="e">
        <f t="shared" si="177"/>
        <v>#REF!</v>
      </c>
      <c r="J5072" s="56" t="e">
        <f>#REF!</f>
        <v>#REF!</v>
      </c>
      <c r="K5072" s="53" t="e">
        <f>IF(OR(#REF!="管理者",#REF!="サービス管理責任者"),0,#REF!)</f>
        <v>#REF!</v>
      </c>
    </row>
    <row r="5073" spans="8:11">
      <c r="H5073" s="57"/>
      <c r="I5073" s="56" t="e">
        <f t="shared" si="177"/>
        <v>#REF!</v>
      </c>
      <c r="J5073" s="56" t="e">
        <f>#REF!</f>
        <v>#REF!</v>
      </c>
      <c r="K5073" s="53" t="e">
        <f>IF(OR(#REF!="管理者",#REF!="サービス管理責任者"),0,#REF!)</f>
        <v>#REF!</v>
      </c>
    </row>
    <row r="5074" spans="8:11">
      <c r="H5074" s="57"/>
      <c r="I5074" s="56" t="e">
        <f t="shared" si="177"/>
        <v>#REF!</v>
      </c>
      <c r="J5074" s="56" t="e">
        <f>#REF!</f>
        <v>#REF!</v>
      </c>
      <c r="K5074" s="53" t="e">
        <f>IF(OR(#REF!="管理者",#REF!="サービス管理責任者"),0,#REF!)</f>
        <v>#REF!</v>
      </c>
    </row>
    <row r="5075" spans="8:11">
      <c r="H5075" s="57"/>
      <c r="I5075" s="56" t="e">
        <f t="shared" si="177"/>
        <v>#REF!</v>
      </c>
      <c r="J5075" s="56" t="e">
        <f>#REF!</f>
        <v>#REF!</v>
      </c>
      <c r="K5075" s="53" t="e">
        <f>IF(OR(#REF!="管理者",#REF!="サービス管理責任者"),0,#REF!)</f>
        <v>#REF!</v>
      </c>
    </row>
    <row r="5076" spans="8:11">
      <c r="H5076" s="57"/>
      <c r="I5076" s="56" t="e">
        <f t="shared" si="177"/>
        <v>#REF!</v>
      </c>
      <c r="J5076" s="56" t="e">
        <f>#REF!</f>
        <v>#REF!</v>
      </c>
      <c r="K5076" s="53" t="e">
        <f>IF(OR(#REF!="管理者",#REF!="サービス管理責任者"),0,#REF!)</f>
        <v>#REF!</v>
      </c>
    </row>
    <row r="5077" spans="8:11">
      <c r="H5077" s="57"/>
      <c r="I5077" s="56" t="e">
        <f t="shared" si="177"/>
        <v>#REF!</v>
      </c>
      <c r="J5077" s="56" t="e">
        <f>#REF!</f>
        <v>#REF!</v>
      </c>
      <c r="K5077" s="53" t="e">
        <f>IF(OR(#REF!="管理者",#REF!="サービス管理責任者"),0,#REF!)</f>
        <v>#REF!</v>
      </c>
    </row>
    <row r="5078" spans="8:11">
      <c r="H5078" s="57"/>
      <c r="I5078" s="56" t="e">
        <f t="shared" si="177"/>
        <v>#REF!</v>
      </c>
      <c r="J5078" s="56" t="e">
        <f>#REF!</f>
        <v>#REF!</v>
      </c>
      <c r="K5078" s="53" t="e">
        <f>IF(OR(#REF!="管理者",#REF!="サービス管理責任者"),0,#REF!)</f>
        <v>#REF!</v>
      </c>
    </row>
    <row r="5079" spans="8:11">
      <c r="H5079" s="57"/>
      <c r="I5079" s="56" t="e">
        <f t="shared" si="177"/>
        <v>#REF!</v>
      </c>
      <c r="J5079" s="56" t="e">
        <f>#REF!</f>
        <v>#REF!</v>
      </c>
      <c r="K5079" s="53" t="e">
        <f>IF(OR(#REF!="管理者",#REF!="サービス管理責任者"),0,#REF!)</f>
        <v>#REF!</v>
      </c>
    </row>
    <row r="5080" spans="8:11">
      <c r="H5080" s="57"/>
      <c r="I5080" s="56" t="e">
        <f t="shared" si="177"/>
        <v>#REF!</v>
      </c>
      <c r="J5080" s="56" t="e">
        <f>#REF!</f>
        <v>#REF!</v>
      </c>
      <c r="K5080" s="53" t="e">
        <f>IF(OR(#REF!="管理者",#REF!="サービス管理責任者"),0,#REF!)</f>
        <v>#REF!</v>
      </c>
    </row>
    <row r="5081" spans="8:11">
      <c r="H5081" s="57"/>
      <c r="I5081" s="56" t="e">
        <f t="shared" si="177"/>
        <v>#REF!</v>
      </c>
      <c r="J5081" s="56" t="e">
        <f>#REF!</f>
        <v>#REF!</v>
      </c>
      <c r="K5081" s="53" t="e">
        <f>IF(OR(#REF!="管理者",#REF!="サービス管理責任者"),0,#REF!)</f>
        <v>#REF!</v>
      </c>
    </row>
    <row r="5082" spans="8:11">
      <c r="H5082" s="57"/>
      <c r="I5082" s="56" t="e">
        <f t="shared" si="177"/>
        <v>#REF!</v>
      </c>
      <c r="J5082" s="56" t="e">
        <f>#REF!</f>
        <v>#REF!</v>
      </c>
      <c r="K5082" s="53" t="e">
        <f>IF(OR(#REF!="管理者",#REF!="サービス管理責任者"),0,#REF!)</f>
        <v>#REF!</v>
      </c>
    </row>
    <row r="5083" spans="8:11">
      <c r="H5083" s="57"/>
      <c r="I5083" s="56" t="e">
        <f t="shared" si="177"/>
        <v>#REF!</v>
      </c>
      <c r="J5083" s="56" t="e">
        <f>#REF!</f>
        <v>#REF!</v>
      </c>
      <c r="K5083" s="53" t="e">
        <f>IF(OR(#REF!="管理者",#REF!="サービス管理責任者"),0,#REF!)</f>
        <v>#REF!</v>
      </c>
    </row>
    <row r="5084" spans="8:11">
      <c r="H5084" s="57"/>
      <c r="I5084" s="56" t="e">
        <f t="shared" si="177"/>
        <v>#REF!</v>
      </c>
      <c r="J5084" s="56" t="e">
        <f>#REF!</f>
        <v>#REF!</v>
      </c>
      <c r="K5084" s="53" t="e">
        <f>IF(OR(#REF!="管理者",#REF!="サービス管理責任者"),0,#REF!)</f>
        <v>#REF!</v>
      </c>
    </row>
    <row r="5085" spans="8:11">
      <c r="H5085" s="57"/>
      <c r="I5085" s="56" t="e">
        <f t="shared" si="177"/>
        <v>#REF!</v>
      </c>
      <c r="J5085" s="56" t="e">
        <f>#REF!</f>
        <v>#REF!</v>
      </c>
      <c r="K5085" s="53" t="e">
        <f>IF(OR(#REF!="管理者",#REF!="サービス管理責任者"),0,#REF!)</f>
        <v>#REF!</v>
      </c>
    </row>
    <row r="5086" spans="8:11">
      <c r="H5086" s="57"/>
      <c r="I5086" s="56" t="e">
        <f t="shared" si="177"/>
        <v>#REF!</v>
      </c>
      <c r="J5086" s="56" t="e">
        <f>#REF!</f>
        <v>#REF!</v>
      </c>
      <c r="K5086" s="53" t="e">
        <f>IF(OR(#REF!="管理者",#REF!="サービス管理責任者"),0,#REF!)</f>
        <v>#REF!</v>
      </c>
    </row>
    <row r="5087" spans="8:11">
      <c r="H5087" s="57"/>
      <c r="I5087" s="56" t="e">
        <f t="shared" si="177"/>
        <v>#REF!</v>
      </c>
      <c r="J5087" s="56" t="e">
        <f>#REF!</f>
        <v>#REF!</v>
      </c>
      <c r="K5087" s="53" t="e">
        <f>IF(OR(#REF!="管理者",#REF!="サービス管理責任者"),0,#REF!)</f>
        <v>#REF!</v>
      </c>
    </row>
    <row r="5088" spans="8:11">
      <c r="H5088" s="57"/>
      <c r="I5088" s="56" t="e">
        <f t="shared" si="177"/>
        <v>#REF!</v>
      </c>
      <c r="J5088" s="56" t="e">
        <f>#REF!</f>
        <v>#REF!</v>
      </c>
      <c r="K5088" s="53" t="e">
        <f>IF(OR(#REF!="管理者",#REF!="サービス管理責任者"),0,#REF!)</f>
        <v>#REF!</v>
      </c>
    </row>
    <row r="5089" spans="8:11">
      <c r="H5089" s="57"/>
      <c r="I5089" s="56" t="e">
        <f t="shared" si="177"/>
        <v>#REF!</v>
      </c>
      <c r="J5089" s="56" t="e">
        <f>#REF!</f>
        <v>#REF!</v>
      </c>
      <c r="K5089" s="53" t="e">
        <f>IF(OR(#REF!="管理者",#REF!="サービス管理責任者"),0,#REF!)</f>
        <v>#REF!</v>
      </c>
    </row>
    <row r="5090" spans="8:11">
      <c r="H5090" s="57"/>
      <c r="I5090" s="56" t="e">
        <f t="shared" si="177"/>
        <v>#REF!</v>
      </c>
      <c r="J5090" s="56" t="e">
        <f>#REF!</f>
        <v>#REF!</v>
      </c>
      <c r="K5090" s="53" t="e">
        <f>IF(OR(#REF!="管理者",#REF!="サービス管理責任者"),0,#REF!)</f>
        <v>#REF!</v>
      </c>
    </row>
    <row r="5091" spans="8:11">
      <c r="H5091" s="57"/>
      <c r="I5091" s="56" t="e">
        <f t="shared" si="177"/>
        <v>#REF!</v>
      </c>
      <c r="J5091" s="56" t="e">
        <f>#REF!</f>
        <v>#REF!</v>
      </c>
      <c r="K5091" s="53" t="e">
        <f>IF(OR(#REF!="管理者",#REF!="サービス管理責任者"),0,#REF!)</f>
        <v>#REF!</v>
      </c>
    </row>
    <row r="5092" spans="8:11">
      <c r="H5092" s="57"/>
      <c r="I5092" s="56" t="e">
        <f t="shared" si="177"/>
        <v>#REF!</v>
      </c>
      <c r="J5092" s="56" t="e">
        <f>#REF!</f>
        <v>#REF!</v>
      </c>
      <c r="K5092" s="53" t="e">
        <f>IF(OR(#REF!="管理者",#REF!="サービス管理責任者"),0,#REF!)</f>
        <v>#REF!</v>
      </c>
    </row>
    <row r="5093" spans="8:11">
      <c r="H5093" s="57"/>
      <c r="I5093" s="56" t="e">
        <f t="shared" si="177"/>
        <v>#REF!</v>
      </c>
      <c r="J5093" s="56" t="e">
        <f>#REF!</f>
        <v>#REF!</v>
      </c>
      <c r="K5093" s="53" t="e">
        <f>IF(OR(#REF!="管理者",#REF!="サービス管理責任者"),0,#REF!)</f>
        <v>#REF!</v>
      </c>
    </row>
    <row r="5094" spans="8:11">
      <c r="H5094" s="57"/>
      <c r="I5094" s="56" t="e">
        <f t="shared" si="177"/>
        <v>#REF!</v>
      </c>
      <c r="J5094" s="56" t="e">
        <f>#REF!</f>
        <v>#REF!</v>
      </c>
      <c r="K5094" s="53" t="e">
        <f>IF(OR(#REF!="管理者",#REF!="サービス管理責任者"),0,#REF!)</f>
        <v>#REF!</v>
      </c>
    </row>
    <row r="5095" spans="8:11">
      <c r="H5095" s="57"/>
      <c r="I5095" s="56" t="e">
        <f t="shared" si="177"/>
        <v>#REF!</v>
      </c>
      <c r="J5095" s="56" t="e">
        <f>#REF!</f>
        <v>#REF!</v>
      </c>
      <c r="K5095" s="53" t="e">
        <f>IF(OR(#REF!="管理者",#REF!="サービス管理責任者"),0,#REF!)</f>
        <v>#REF!</v>
      </c>
    </row>
    <row r="5096" spans="8:11">
      <c r="H5096" s="57"/>
      <c r="I5096" s="56" t="e">
        <f t="shared" si="177"/>
        <v>#REF!</v>
      </c>
      <c r="J5096" s="56" t="e">
        <f>#REF!</f>
        <v>#REF!</v>
      </c>
      <c r="K5096" s="53" t="e">
        <f>IF(OR(#REF!="管理者",#REF!="サービス管理責任者"),0,#REF!)</f>
        <v>#REF!</v>
      </c>
    </row>
    <row r="5097" spans="8:11">
      <c r="H5097" s="57"/>
      <c r="I5097" s="56" t="e">
        <f t="shared" si="177"/>
        <v>#REF!</v>
      </c>
      <c r="J5097" s="56" t="e">
        <f>#REF!</f>
        <v>#REF!</v>
      </c>
      <c r="K5097" s="53" t="e">
        <f>IF(OR(#REF!="管理者",#REF!="サービス管理責任者"),0,#REF!)</f>
        <v>#REF!</v>
      </c>
    </row>
    <row r="5098" spans="8:11">
      <c r="H5098" s="57"/>
      <c r="I5098" s="56" t="e">
        <f t="shared" si="177"/>
        <v>#REF!</v>
      </c>
      <c r="J5098" s="56" t="e">
        <f>#REF!</f>
        <v>#REF!</v>
      </c>
      <c r="K5098" s="53" t="e">
        <f>IF(OR(#REF!="管理者",#REF!="サービス管理責任者"),0,#REF!)</f>
        <v>#REF!</v>
      </c>
    </row>
    <row r="5099" spans="8:11">
      <c r="H5099" s="57"/>
      <c r="I5099" s="56" t="e">
        <f t="shared" si="177"/>
        <v>#REF!</v>
      </c>
      <c r="J5099" s="56" t="e">
        <f>#REF!</f>
        <v>#REF!</v>
      </c>
      <c r="K5099" s="53" t="e">
        <f>IF(OR(#REF!="管理者",#REF!="サービス管理責任者"),0,#REF!)</f>
        <v>#REF!</v>
      </c>
    </row>
    <row r="5100" spans="8:11">
      <c r="H5100" s="57"/>
      <c r="I5100" s="56" t="e">
        <f t="shared" si="177"/>
        <v>#REF!</v>
      </c>
      <c r="J5100" s="56" t="e">
        <f>#REF!</f>
        <v>#REF!</v>
      </c>
      <c r="K5100" s="53" t="e">
        <f>IF(OR(#REF!="管理者",#REF!="サービス管理責任者"),0,#REF!)</f>
        <v>#REF!</v>
      </c>
    </row>
    <row r="5101" spans="8:11">
      <c r="H5101" s="57"/>
      <c r="I5101" s="56" t="e">
        <f t="shared" si="177"/>
        <v>#REF!</v>
      </c>
      <c r="J5101" s="56" t="e">
        <f>#REF!</f>
        <v>#REF!</v>
      </c>
      <c r="K5101" s="53" t="e">
        <f>IF(OR(#REF!="管理者",#REF!="サービス管理責任者"),0,#REF!)</f>
        <v>#REF!</v>
      </c>
    </row>
    <row r="5102" spans="8:11">
      <c r="H5102" s="57"/>
      <c r="I5102" s="56" t="e">
        <f t="shared" si="177"/>
        <v>#REF!</v>
      </c>
      <c r="J5102" s="56" t="e">
        <f>#REF!</f>
        <v>#REF!</v>
      </c>
      <c r="K5102" s="53" t="e">
        <f>IF(OR(#REF!="管理者",#REF!="サービス管理責任者"),0,#REF!)</f>
        <v>#REF!</v>
      </c>
    </row>
    <row r="5103" spans="8:11">
      <c r="H5103" s="57"/>
      <c r="I5103" s="56" t="e">
        <f t="shared" si="177"/>
        <v>#REF!</v>
      </c>
      <c r="J5103" s="56" t="e">
        <f>#REF!</f>
        <v>#REF!</v>
      </c>
      <c r="K5103" s="53" t="e">
        <f>IF(OR(#REF!="管理者",#REF!="サービス管理責任者"),0,#REF!)</f>
        <v>#REF!</v>
      </c>
    </row>
    <row r="5104" spans="8:11">
      <c r="H5104" s="57"/>
      <c r="I5104" s="56" t="e">
        <f t="shared" si="177"/>
        <v>#REF!</v>
      </c>
      <c r="J5104" s="56" t="e">
        <f>#REF!</f>
        <v>#REF!</v>
      </c>
      <c r="K5104" s="53" t="e">
        <f>IF(OR(#REF!="管理者",#REF!="サービス管理責任者"),0,#REF!)</f>
        <v>#REF!</v>
      </c>
    </row>
    <row r="5105" spans="8:11">
      <c r="H5105" s="57"/>
      <c r="I5105" s="56" t="e">
        <f t="shared" si="177"/>
        <v>#REF!</v>
      </c>
      <c r="J5105" s="56" t="e">
        <f>#REF!</f>
        <v>#REF!</v>
      </c>
      <c r="K5105" s="53" t="e">
        <f>IF(OR(#REF!="管理者",#REF!="サービス管理責任者"),0,#REF!)</f>
        <v>#REF!</v>
      </c>
    </row>
    <row r="5106" spans="8:11">
      <c r="H5106" s="57"/>
      <c r="I5106" s="56" t="e">
        <f t="shared" si="177"/>
        <v>#REF!</v>
      </c>
      <c r="J5106" s="56" t="e">
        <f>#REF!</f>
        <v>#REF!</v>
      </c>
      <c r="K5106" s="53" t="e">
        <f>IF(OR(#REF!="管理者",#REF!="サービス管理責任者"),0,#REF!)</f>
        <v>#REF!</v>
      </c>
    </row>
    <row r="5107" spans="8:11">
      <c r="H5107" s="57"/>
      <c r="I5107" s="56" t="e">
        <f t="shared" si="177"/>
        <v>#REF!</v>
      </c>
      <c r="J5107" s="56" t="e">
        <f>#REF!</f>
        <v>#REF!</v>
      </c>
      <c r="K5107" s="53" t="e">
        <f>IF(OR(#REF!="管理者",#REF!="サービス管理責任者"),0,#REF!)</f>
        <v>#REF!</v>
      </c>
    </row>
    <row r="5108" spans="8:11">
      <c r="H5108" s="57"/>
      <c r="I5108" s="56" t="e">
        <f t="shared" si="177"/>
        <v>#REF!</v>
      </c>
      <c r="J5108" s="56" t="e">
        <f>#REF!</f>
        <v>#REF!</v>
      </c>
      <c r="K5108" s="53" t="e">
        <f>IF(OR(#REF!="管理者",#REF!="サービス管理責任者"),0,#REF!)</f>
        <v>#REF!</v>
      </c>
    </row>
    <row r="5109" spans="8:11">
      <c r="H5109" s="57"/>
      <c r="I5109" s="56" t="e">
        <f t="shared" si="177"/>
        <v>#REF!</v>
      </c>
      <c r="J5109" s="56" t="e">
        <f>#REF!</f>
        <v>#REF!</v>
      </c>
      <c r="K5109" s="53" t="e">
        <f>IF(OR(#REF!="管理者",#REF!="サービス管理責任者"),0,#REF!)</f>
        <v>#REF!</v>
      </c>
    </row>
    <row r="5110" spans="8:11">
      <c r="H5110" s="57"/>
      <c r="I5110" s="56" t="e">
        <f t="shared" si="177"/>
        <v>#REF!</v>
      </c>
      <c r="J5110" s="56" t="e">
        <f>#REF!</f>
        <v>#REF!</v>
      </c>
      <c r="K5110" s="53" t="e">
        <f>IF(OR(#REF!="管理者",#REF!="サービス管理責任者"),0,#REF!)</f>
        <v>#REF!</v>
      </c>
    </row>
    <row r="5111" spans="8:11">
      <c r="H5111" s="57"/>
      <c r="I5111" s="56" t="e">
        <f t="shared" si="177"/>
        <v>#REF!</v>
      </c>
      <c r="J5111" s="56" t="e">
        <f>#REF!</f>
        <v>#REF!</v>
      </c>
      <c r="K5111" s="53" t="e">
        <f>IF(OR(#REF!="管理者",#REF!="サービス管理責任者"),0,#REF!)</f>
        <v>#REF!</v>
      </c>
    </row>
    <row r="5112" spans="8:11">
      <c r="H5112" s="57"/>
      <c r="I5112" s="56" t="e">
        <f t="shared" si="177"/>
        <v>#REF!</v>
      </c>
      <c r="J5112" s="56" t="e">
        <f>#REF!</f>
        <v>#REF!</v>
      </c>
      <c r="K5112" s="53" t="e">
        <f>IF(OR(#REF!="管理者",#REF!="サービス管理責任者"),0,#REF!)</f>
        <v>#REF!</v>
      </c>
    </row>
    <row r="5113" spans="8:11">
      <c r="H5113" s="57"/>
      <c r="I5113" s="56" t="e">
        <f t="shared" si="177"/>
        <v>#REF!</v>
      </c>
      <c r="J5113" s="56" t="e">
        <f>#REF!</f>
        <v>#REF!</v>
      </c>
      <c r="K5113" s="53" t="e">
        <f>IF(OR(#REF!="管理者",#REF!="サービス管理責任者"),0,#REF!)</f>
        <v>#REF!</v>
      </c>
    </row>
    <row r="5114" spans="8:11">
      <c r="H5114" s="57"/>
      <c r="I5114" s="56" t="e">
        <f t="shared" si="177"/>
        <v>#REF!</v>
      </c>
      <c r="J5114" s="56" t="e">
        <f>#REF!</f>
        <v>#REF!</v>
      </c>
      <c r="K5114" s="53" t="e">
        <f>IF(OR(#REF!="管理者",#REF!="サービス管理責任者"),0,#REF!)</f>
        <v>#REF!</v>
      </c>
    </row>
    <row r="5115" spans="8:11">
      <c r="H5115" s="57"/>
      <c r="I5115" s="56" t="e">
        <f t="shared" si="177"/>
        <v>#REF!</v>
      </c>
      <c r="J5115" s="56" t="e">
        <f>#REF!</f>
        <v>#REF!</v>
      </c>
      <c r="K5115" s="53" t="e">
        <f>IF(OR(#REF!="管理者",#REF!="サービス管理責任者"),0,#REF!)</f>
        <v>#REF!</v>
      </c>
    </row>
    <row r="5116" spans="8:11">
      <c r="H5116" s="57"/>
      <c r="I5116" s="56" t="e">
        <f t="shared" si="177"/>
        <v>#REF!</v>
      </c>
      <c r="J5116" s="56" t="e">
        <f>#REF!</f>
        <v>#REF!</v>
      </c>
      <c r="K5116" s="53" t="e">
        <f>IF(OR(#REF!="管理者",#REF!="サービス管理責任者"),0,#REF!)</f>
        <v>#REF!</v>
      </c>
    </row>
    <row r="5117" spans="8:11">
      <c r="H5117" s="57"/>
      <c r="I5117" s="56" t="e">
        <f t="shared" si="177"/>
        <v>#REF!</v>
      </c>
      <c r="J5117" s="56" t="e">
        <f>#REF!</f>
        <v>#REF!</v>
      </c>
      <c r="K5117" s="53" t="e">
        <f>IF(OR(#REF!="管理者",#REF!="サービス管理責任者"),0,#REF!)</f>
        <v>#REF!</v>
      </c>
    </row>
    <row r="5118" spans="8:11">
      <c r="H5118" s="57"/>
      <c r="I5118" s="56" t="e">
        <f t="shared" si="177"/>
        <v>#REF!</v>
      </c>
      <c r="J5118" s="56" t="e">
        <f>#REF!</f>
        <v>#REF!</v>
      </c>
      <c r="K5118" s="53" t="e">
        <f>IF(OR(#REF!="管理者",#REF!="サービス管理責任者"),0,#REF!)</f>
        <v>#REF!</v>
      </c>
    </row>
    <row r="5119" spans="8:11">
      <c r="H5119" s="57"/>
      <c r="I5119" s="56" t="e">
        <f t="shared" si="177"/>
        <v>#REF!</v>
      </c>
      <c r="J5119" s="56" t="e">
        <f>#REF!</f>
        <v>#REF!</v>
      </c>
      <c r="K5119" s="53" t="e">
        <f>IF(OR(#REF!="管理者",#REF!="サービス管理責任者"),0,#REF!)</f>
        <v>#REF!</v>
      </c>
    </row>
    <row r="5120" spans="8:11">
      <c r="H5120" s="57"/>
      <c r="I5120" s="56" t="e">
        <f t="shared" si="177"/>
        <v>#REF!</v>
      </c>
      <c r="J5120" s="56" t="e">
        <f>#REF!</f>
        <v>#REF!</v>
      </c>
      <c r="K5120" s="53" t="e">
        <f>IF(OR(#REF!="管理者",#REF!="サービス管理責任者"),0,#REF!)</f>
        <v>#REF!</v>
      </c>
    </row>
    <row r="5121" spans="8:11">
      <c r="H5121" s="57"/>
      <c r="I5121" s="56" t="e">
        <f t="shared" si="177"/>
        <v>#REF!</v>
      </c>
      <c r="J5121" s="56" t="e">
        <f>#REF!</f>
        <v>#REF!</v>
      </c>
      <c r="K5121" s="53" t="e">
        <f>IF(OR(#REF!="管理者",#REF!="サービス管理責任者"),0,#REF!)</f>
        <v>#REF!</v>
      </c>
    </row>
    <row r="5122" spans="8:11">
      <c r="H5122" s="57"/>
      <c r="I5122" s="56" t="e">
        <f t="shared" si="177"/>
        <v>#REF!</v>
      </c>
      <c r="J5122" s="56" t="e">
        <f>#REF!</f>
        <v>#REF!</v>
      </c>
      <c r="K5122" s="53" t="e">
        <f>IF(OR(#REF!="管理者",#REF!="サービス管理責任者"),0,#REF!)</f>
        <v>#REF!</v>
      </c>
    </row>
    <row r="5123" spans="8:11">
      <c r="H5123" s="57"/>
      <c r="I5123" s="56" t="e">
        <f t="shared" si="177"/>
        <v>#REF!</v>
      </c>
      <c r="J5123" s="56" t="e">
        <f>#REF!</f>
        <v>#REF!</v>
      </c>
      <c r="K5123" s="53" t="e">
        <f>IF(OR(#REF!="管理者",#REF!="サービス管理責任者"),0,#REF!)</f>
        <v>#REF!</v>
      </c>
    </row>
    <row r="5124" spans="8:11">
      <c r="H5124" s="57"/>
      <c r="I5124" s="56" t="e">
        <f t="shared" si="177"/>
        <v>#REF!</v>
      </c>
      <c r="J5124" s="56" t="e">
        <f>#REF!</f>
        <v>#REF!</v>
      </c>
      <c r="K5124" s="53" t="e">
        <f>IF(OR(#REF!="管理者",#REF!="サービス管理責任者"),0,#REF!)</f>
        <v>#REF!</v>
      </c>
    </row>
    <row r="5125" spans="8:11">
      <c r="H5125" s="57"/>
      <c r="I5125" s="56" t="e">
        <f t="shared" ref="I5125:I5188" si="178">IF(J5125=0,I5124,I5124+1)</f>
        <v>#REF!</v>
      </c>
      <c r="J5125" s="56" t="e">
        <f>#REF!</f>
        <v>#REF!</v>
      </c>
      <c r="K5125" s="53" t="e">
        <f>IF(OR(#REF!="管理者",#REF!="サービス管理責任者"),0,#REF!)</f>
        <v>#REF!</v>
      </c>
    </row>
    <row r="5126" spans="8:11">
      <c r="H5126" s="57"/>
      <c r="I5126" s="56" t="e">
        <f t="shared" si="178"/>
        <v>#REF!</v>
      </c>
      <c r="J5126" s="56" t="e">
        <f>#REF!</f>
        <v>#REF!</v>
      </c>
      <c r="K5126" s="53" t="e">
        <f>IF(OR(#REF!="管理者",#REF!="サービス管理責任者"),0,#REF!)</f>
        <v>#REF!</v>
      </c>
    </row>
    <row r="5127" spans="8:11">
      <c r="H5127" s="57"/>
      <c r="I5127" s="56" t="e">
        <f t="shared" si="178"/>
        <v>#REF!</v>
      </c>
      <c r="J5127" s="56" t="e">
        <f>#REF!</f>
        <v>#REF!</v>
      </c>
      <c r="K5127" s="53" t="e">
        <f>IF(OR(#REF!="管理者",#REF!="サービス管理責任者"),0,#REF!)</f>
        <v>#REF!</v>
      </c>
    </row>
    <row r="5128" spans="8:11">
      <c r="H5128" s="57"/>
      <c r="I5128" s="56" t="e">
        <f t="shared" si="178"/>
        <v>#REF!</v>
      </c>
      <c r="J5128" s="56" t="e">
        <f>#REF!</f>
        <v>#REF!</v>
      </c>
      <c r="K5128" s="53" t="e">
        <f>IF(OR(#REF!="管理者",#REF!="サービス管理責任者"),0,#REF!)</f>
        <v>#REF!</v>
      </c>
    </row>
    <row r="5129" spans="8:11">
      <c r="H5129" s="57"/>
      <c r="I5129" s="56" t="e">
        <f t="shared" si="178"/>
        <v>#REF!</v>
      </c>
      <c r="J5129" s="56" t="e">
        <f>#REF!</f>
        <v>#REF!</v>
      </c>
      <c r="K5129" s="53" t="e">
        <f>IF(OR(#REF!="管理者",#REF!="サービス管理責任者"),0,#REF!)</f>
        <v>#REF!</v>
      </c>
    </row>
    <row r="5130" spans="8:11">
      <c r="H5130" s="57"/>
      <c r="I5130" s="56" t="e">
        <f t="shared" si="178"/>
        <v>#REF!</v>
      </c>
      <c r="J5130" s="56" t="e">
        <f>#REF!</f>
        <v>#REF!</v>
      </c>
      <c r="K5130" s="53" t="e">
        <f>IF(OR(#REF!="管理者",#REF!="サービス管理責任者"),0,#REF!)</f>
        <v>#REF!</v>
      </c>
    </row>
    <row r="5131" spans="8:11">
      <c r="H5131" s="57"/>
      <c r="I5131" s="56" t="e">
        <f t="shared" si="178"/>
        <v>#REF!</v>
      </c>
      <c r="J5131" s="56" t="e">
        <f>#REF!</f>
        <v>#REF!</v>
      </c>
      <c r="K5131" s="53" t="e">
        <f>IF(OR(#REF!="管理者",#REF!="サービス管理責任者"),0,#REF!)</f>
        <v>#REF!</v>
      </c>
    </row>
    <row r="5132" spans="8:11">
      <c r="H5132" s="57"/>
      <c r="I5132" s="56" t="e">
        <f t="shared" si="178"/>
        <v>#REF!</v>
      </c>
      <c r="J5132" s="56" t="e">
        <f>#REF!</f>
        <v>#REF!</v>
      </c>
      <c r="K5132" s="53" t="e">
        <f>IF(OR(#REF!="管理者",#REF!="サービス管理責任者"),0,#REF!)</f>
        <v>#REF!</v>
      </c>
    </row>
    <row r="5133" spans="8:11">
      <c r="H5133" s="57"/>
      <c r="I5133" s="56" t="e">
        <f t="shared" si="178"/>
        <v>#REF!</v>
      </c>
      <c r="J5133" s="56" t="e">
        <f>#REF!</f>
        <v>#REF!</v>
      </c>
      <c r="K5133" s="53" t="e">
        <f>IF(OR(#REF!="管理者",#REF!="サービス管理責任者"),0,#REF!)</f>
        <v>#REF!</v>
      </c>
    </row>
    <row r="5134" spans="8:11">
      <c r="H5134" s="57"/>
      <c r="I5134" s="56" t="e">
        <f t="shared" si="178"/>
        <v>#REF!</v>
      </c>
      <c r="J5134" s="56" t="e">
        <f>#REF!</f>
        <v>#REF!</v>
      </c>
      <c r="K5134" s="53" t="e">
        <f>IF(OR(#REF!="管理者",#REF!="サービス管理責任者"),0,#REF!)</f>
        <v>#REF!</v>
      </c>
    </row>
    <row r="5135" spans="8:11">
      <c r="H5135" s="57"/>
      <c r="I5135" s="56" t="e">
        <f t="shared" si="178"/>
        <v>#REF!</v>
      </c>
      <c r="J5135" s="56" t="e">
        <f>#REF!</f>
        <v>#REF!</v>
      </c>
      <c r="K5135" s="53" t="e">
        <f>IF(OR(#REF!="管理者",#REF!="サービス管理責任者"),0,#REF!)</f>
        <v>#REF!</v>
      </c>
    </row>
    <row r="5136" spans="8:11">
      <c r="H5136" s="57"/>
      <c r="I5136" s="56" t="e">
        <f t="shared" si="178"/>
        <v>#REF!</v>
      </c>
      <c r="J5136" s="56" t="e">
        <f>#REF!</f>
        <v>#REF!</v>
      </c>
      <c r="K5136" s="53" t="e">
        <f>IF(OR(#REF!="管理者",#REF!="サービス管理責任者"),0,#REF!)</f>
        <v>#REF!</v>
      </c>
    </row>
    <row r="5137" spans="8:11">
      <c r="H5137" s="57"/>
      <c r="I5137" s="56" t="e">
        <f t="shared" si="178"/>
        <v>#REF!</v>
      </c>
      <c r="J5137" s="56" t="e">
        <f>#REF!</f>
        <v>#REF!</v>
      </c>
      <c r="K5137" s="53" t="e">
        <f>IF(OR(#REF!="管理者",#REF!="サービス管理責任者"),0,#REF!)</f>
        <v>#REF!</v>
      </c>
    </row>
    <row r="5138" spans="8:11">
      <c r="H5138" s="57"/>
      <c r="I5138" s="56" t="e">
        <f t="shared" si="178"/>
        <v>#REF!</v>
      </c>
      <c r="J5138" s="56" t="e">
        <f>#REF!</f>
        <v>#REF!</v>
      </c>
      <c r="K5138" s="53" t="e">
        <f>IF(OR(#REF!="管理者",#REF!="サービス管理責任者"),0,#REF!)</f>
        <v>#REF!</v>
      </c>
    </row>
    <row r="5139" spans="8:11">
      <c r="H5139" s="57"/>
      <c r="I5139" s="56" t="e">
        <f t="shared" si="178"/>
        <v>#REF!</v>
      </c>
      <c r="J5139" s="56" t="e">
        <f>#REF!</f>
        <v>#REF!</v>
      </c>
      <c r="K5139" s="53" t="e">
        <f>IF(OR(#REF!="管理者",#REF!="サービス管理責任者"),0,#REF!)</f>
        <v>#REF!</v>
      </c>
    </row>
    <row r="5140" spans="8:11">
      <c r="H5140" s="57"/>
      <c r="I5140" s="56" t="e">
        <f t="shared" si="178"/>
        <v>#REF!</v>
      </c>
      <c r="J5140" s="56" t="e">
        <f>#REF!</f>
        <v>#REF!</v>
      </c>
      <c r="K5140" s="53" t="e">
        <f>IF(OR(#REF!="管理者",#REF!="サービス管理責任者"),0,#REF!)</f>
        <v>#REF!</v>
      </c>
    </row>
    <row r="5141" spans="8:11">
      <c r="H5141" s="57"/>
      <c r="I5141" s="56" t="e">
        <f t="shared" si="178"/>
        <v>#REF!</v>
      </c>
      <c r="J5141" s="56" t="e">
        <f>#REF!</f>
        <v>#REF!</v>
      </c>
      <c r="K5141" s="53" t="e">
        <f>IF(OR(#REF!="管理者",#REF!="サービス管理責任者"),0,#REF!)</f>
        <v>#REF!</v>
      </c>
    </row>
    <row r="5142" spans="8:11">
      <c r="H5142" s="57"/>
      <c r="I5142" s="56" t="e">
        <f t="shared" si="178"/>
        <v>#REF!</v>
      </c>
      <c r="J5142" s="56" t="e">
        <f>#REF!</f>
        <v>#REF!</v>
      </c>
      <c r="K5142" s="53" t="e">
        <f>IF(OR(#REF!="管理者",#REF!="サービス管理責任者"),0,#REF!)</f>
        <v>#REF!</v>
      </c>
    </row>
    <row r="5143" spans="8:11">
      <c r="H5143" s="57"/>
      <c r="I5143" s="56" t="e">
        <f t="shared" si="178"/>
        <v>#REF!</v>
      </c>
      <c r="J5143" s="56" t="e">
        <f>#REF!</f>
        <v>#REF!</v>
      </c>
      <c r="K5143" s="53" t="e">
        <f>IF(OR(#REF!="管理者",#REF!="サービス管理責任者"),0,#REF!)</f>
        <v>#REF!</v>
      </c>
    </row>
    <row r="5144" spans="8:11">
      <c r="H5144" s="57"/>
      <c r="I5144" s="56" t="e">
        <f t="shared" si="178"/>
        <v>#REF!</v>
      </c>
      <c r="J5144" s="56" t="e">
        <f>#REF!</f>
        <v>#REF!</v>
      </c>
      <c r="K5144" s="53" t="e">
        <f>IF(OR(#REF!="管理者",#REF!="サービス管理責任者"),0,#REF!)</f>
        <v>#REF!</v>
      </c>
    </row>
    <row r="5145" spans="8:11">
      <c r="H5145" s="57"/>
      <c r="I5145" s="56" t="e">
        <f t="shared" si="178"/>
        <v>#REF!</v>
      </c>
      <c r="J5145" s="56" t="e">
        <f>#REF!</f>
        <v>#REF!</v>
      </c>
      <c r="K5145" s="53" t="e">
        <f>IF(OR(#REF!="管理者",#REF!="サービス管理責任者"),0,#REF!)</f>
        <v>#REF!</v>
      </c>
    </row>
    <row r="5146" spans="8:11">
      <c r="H5146" s="57"/>
      <c r="I5146" s="56" t="e">
        <f t="shared" si="178"/>
        <v>#REF!</v>
      </c>
      <c r="J5146" s="56" t="e">
        <f>#REF!</f>
        <v>#REF!</v>
      </c>
      <c r="K5146" s="53" t="e">
        <f>IF(OR(#REF!="管理者",#REF!="サービス管理責任者"),0,#REF!)</f>
        <v>#REF!</v>
      </c>
    </row>
    <row r="5147" spans="8:11">
      <c r="H5147" s="57"/>
      <c r="I5147" s="56" t="e">
        <f t="shared" si="178"/>
        <v>#REF!</v>
      </c>
      <c r="J5147" s="56" t="e">
        <f>#REF!</f>
        <v>#REF!</v>
      </c>
      <c r="K5147" s="53" t="e">
        <f>IF(OR(#REF!="管理者",#REF!="サービス管理責任者"),0,#REF!)</f>
        <v>#REF!</v>
      </c>
    </row>
    <row r="5148" spans="8:11">
      <c r="H5148" s="57"/>
      <c r="I5148" s="56" t="e">
        <f t="shared" si="178"/>
        <v>#REF!</v>
      </c>
      <c r="J5148" s="56" t="e">
        <f>#REF!</f>
        <v>#REF!</v>
      </c>
      <c r="K5148" s="53" t="e">
        <f>IF(OR(#REF!="管理者",#REF!="サービス管理責任者"),0,#REF!)</f>
        <v>#REF!</v>
      </c>
    </row>
    <row r="5149" spans="8:11">
      <c r="H5149" s="57"/>
      <c r="I5149" s="56" t="e">
        <f t="shared" si="178"/>
        <v>#REF!</v>
      </c>
      <c r="J5149" s="56" t="e">
        <f>#REF!</f>
        <v>#REF!</v>
      </c>
      <c r="K5149" s="53" t="e">
        <f>IF(OR(#REF!="管理者",#REF!="サービス管理責任者"),0,#REF!)</f>
        <v>#REF!</v>
      </c>
    </row>
    <row r="5150" spans="8:11">
      <c r="H5150" s="57"/>
      <c r="I5150" s="56" t="e">
        <f t="shared" si="178"/>
        <v>#REF!</v>
      </c>
      <c r="J5150" s="56" t="e">
        <f>#REF!</f>
        <v>#REF!</v>
      </c>
      <c r="K5150" s="53" t="e">
        <f>IF(OR(#REF!="管理者",#REF!="サービス管理責任者"),0,#REF!)</f>
        <v>#REF!</v>
      </c>
    </row>
    <row r="5151" spans="8:11">
      <c r="H5151" s="57"/>
      <c r="I5151" s="56" t="e">
        <f t="shared" si="178"/>
        <v>#REF!</v>
      </c>
      <c r="J5151" s="56" t="e">
        <f>#REF!</f>
        <v>#REF!</v>
      </c>
      <c r="K5151" s="53" t="e">
        <f>IF(OR(#REF!="管理者",#REF!="サービス管理責任者"),0,#REF!)</f>
        <v>#REF!</v>
      </c>
    </row>
    <row r="5152" spans="8:11">
      <c r="H5152" s="57"/>
      <c r="I5152" s="56" t="e">
        <f t="shared" si="178"/>
        <v>#REF!</v>
      </c>
      <c r="J5152" s="56" t="e">
        <f>#REF!</f>
        <v>#REF!</v>
      </c>
      <c r="K5152" s="53" t="e">
        <f>IF(OR(#REF!="管理者",#REF!="サービス管理責任者"),0,#REF!)</f>
        <v>#REF!</v>
      </c>
    </row>
    <row r="5153" spans="8:11">
      <c r="H5153" s="57"/>
      <c r="I5153" s="56" t="e">
        <f t="shared" si="178"/>
        <v>#REF!</v>
      </c>
      <c r="J5153" s="56" t="e">
        <f>#REF!</f>
        <v>#REF!</v>
      </c>
      <c r="K5153" s="53" t="e">
        <f>IF(OR(#REF!="管理者",#REF!="サービス管理責任者"),0,#REF!)</f>
        <v>#REF!</v>
      </c>
    </row>
    <row r="5154" spans="8:11">
      <c r="H5154" s="57"/>
      <c r="I5154" s="56" t="e">
        <f t="shared" si="178"/>
        <v>#REF!</v>
      </c>
      <c r="J5154" s="56" t="e">
        <f>#REF!</f>
        <v>#REF!</v>
      </c>
      <c r="K5154" s="53" t="e">
        <f>IF(OR(#REF!="管理者",#REF!="サービス管理責任者"),0,#REF!)</f>
        <v>#REF!</v>
      </c>
    </row>
    <row r="5155" spans="8:11">
      <c r="H5155" s="57"/>
      <c r="I5155" s="56" t="e">
        <f t="shared" si="178"/>
        <v>#REF!</v>
      </c>
      <c r="J5155" s="56" t="e">
        <f>#REF!</f>
        <v>#REF!</v>
      </c>
      <c r="K5155" s="53" t="e">
        <f>IF(OR(#REF!="管理者",#REF!="サービス管理責任者"),0,#REF!)</f>
        <v>#REF!</v>
      </c>
    </row>
    <row r="5156" spans="8:11">
      <c r="H5156" s="57"/>
      <c r="I5156" s="56" t="e">
        <f t="shared" si="178"/>
        <v>#REF!</v>
      </c>
      <c r="J5156" s="56" t="e">
        <f>#REF!</f>
        <v>#REF!</v>
      </c>
      <c r="K5156" s="53" t="e">
        <f>IF(OR(#REF!="管理者",#REF!="サービス管理責任者"),0,#REF!)</f>
        <v>#REF!</v>
      </c>
    </row>
    <row r="5157" spans="8:11">
      <c r="H5157" s="57"/>
      <c r="I5157" s="56" t="e">
        <f t="shared" si="178"/>
        <v>#REF!</v>
      </c>
      <c r="J5157" s="56" t="e">
        <f>#REF!</f>
        <v>#REF!</v>
      </c>
      <c r="K5157" s="53" t="e">
        <f>IF(OR(#REF!="管理者",#REF!="サービス管理責任者"),0,#REF!)</f>
        <v>#REF!</v>
      </c>
    </row>
    <row r="5158" spans="8:11">
      <c r="H5158" s="57"/>
      <c r="I5158" s="56" t="e">
        <f t="shared" si="178"/>
        <v>#REF!</v>
      </c>
      <c r="J5158" s="56" t="e">
        <f>#REF!</f>
        <v>#REF!</v>
      </c>
      <c r="K5158" s="53" t="e">
        <f>IF(OR(#REF!="管理者",#REF!="サービス管理責任者"),0,#REF!)</f>
        <v>#REF!</v>
      </c>
    </row>
    <row r="5159" spans="8:11">
      <c r="H5159" s="57"/>
      <c r="I5159" s="56" t="e">
        <f t="shared" si="178"/>
        <v>#REF!</v>
      </c>
      <c r="J5159" s="56" t="e">
        <f>#REF!</f>
        <v>#REF!</v>
      </c>
      <c r="K5159" s="53" t="e">
        <f>IF(OR(#REF!="管理者",#REF!="サービス管理責任者"),0,#REF!)</f>
        <v>#REF!</v>
      </c>
    </row>
    <row r="5160" spans="8:11">
      <c r="H5160" s="57"/>
      <c r="I5160" s="56" t="e">
        <f t="shared" si="178"/>
        <v>#REF!</v>
      </c>
      <c r="J5160" s="56" t="e">
        <f>#REF!</f>
        <v>#REF!</v>
      </c>
      <c r="K5160" s="53" t="e">
        <f>IF(OR(#REF!="管理者",#REF!="サービス管理責任者"),0,#REF!)</f>
        <v>#REF!</v>
      </c>
    </row>
    <row r="5161" spans="8:11">
      <c r="H5161" s="57"/>
      <c r="I5161" s="56" t="e">
        <f t="shared" si="178"/>
        <v>#REF!</v>
      </c>
      <c r="J5161" s="56" t="e">
        <f>#REF!</f>
        <v>#REF!</v>
      </c>
      <c r="K5161" s="53" t="e">
        <f>IF(OR(#REF!="管理者",#REF!="サービス管理責任者"),0,#REF!)</f>
        <v>#REF!</v>
      </c>
    </row>
    <row r="5162" spans="8:11">
      <c r="H5162" s="57"/>
      <c r="I5162" s="56" t="e">
        <f t="shared" si="178"/>
        <v>#REF!</v>
      </c>
      <c r="J5162" s="56" t="e">
        <f>#REF!</f>
        <v>#REF!</v>
      </c>
      <c r="K5162" s="53" t="e">
        <f>IF(OR(#REF!="管理者",#REF!="サービス管理責任者"),0,#REF!)</f>
        <v>#REF!</v>
      </c>
    </row>
    <row r="5163" spans="8:11">
      <c r="H5163" s="57"/>
      <c r="I5163" s="56" t="e">
        <f t="shared" si="178"/>
        <v>#REF!</v>
      </c>
      <c r="J5163" s="56" t="e">
        <f>#REF!</f>
        <v>#REF!</v>
      </c>
      <c r="K5163" s="53" t="e">
        <f>IF(OR(#REF!="管理者",#REF!="サービス管理責任者"),0,#REF!)</f>
        <v>#REF!</v>
      </c>
    </row>
    <row r="5164" spans="8:11">
      <c r="H5164" s="57"/>
      <c r="I5164" s="56" t="e">
        <f t="shared" si="178"/>
        <v>#REF!</v>
      </c>
      <c r="J5164" s="56" t="e">
        <f>#REF!</f>
        <v>#REF!</v>
      </c>
      <c r="K5164" s="53" t="e">
        <f>IF(OR(#REF!="管理者",#REF!="サービス管理責任者"),0,#REF!)</f>
        <v>#REF!</v>
      </c>
    </row>
    <row r="5165" spans="8:11">
      <c r="H5165" s="57"/>
      <c r="I5165" s="56" t="e">
        <f t="shared" si="178"/>
        <v>#REF!</v>
      </c>
      <c r="J5165" s="56" t="e">
        <f>#REF!</f>
        <v>#REF!</v>
      </c>
      <c r="K5165" s="53" t="e">
        <f>IF(OR(#REF!="管理者",#REF!="サービス管理責任者"),0,#REF!)</f>
        <v>#REF!</v>
      </c>
    </row>
    <row r="5166" spans="8:11">
      <c r="H5166" s="57"/>
      <c r="I5166" s="56" t="e">
        <f t="shared" si="178"/>
        <v>#REF!</v>
      </c>
      <c r="J5166" s="56" t="e">
        <f>#REF!</f>
        <v>#REF!</v>
      </c>
      <c r="K5166" s="53" t="e">
        <f>IF(OR(#REF!="管理者",#REF!="サービス管理責任者"),0,#REF!)</f>
        <v>#REF!</v>
      </c>
    </row>
    <row r="5167" spans="8:11">
      <c r="H5167" s="57"/>
      <c r="I5167" s="56" t="e">
        <f t="shared" si="178"/>
        <v>#REF!</v>
      </c>
      <c r="J5167" s="56" t="e">
        <f>#REF!</f>
        <v>#REF!</v>
      </c>
      <c r="K5167" s="53" t="e">
        <f>IF(OR(#REF!="管理者",#REF!="サービス管理責任者"),0,#REF!)</f>
        <v>#REF!</v>
      </c>
    </row>
    <row r="5168" spans="8:11">
      <c r="H5168" s="57"/>
      <c r="I5168" s="56" t="e">
        <f t="shared" si="178"/>
        <v>#REF!</v>
      </c>
      <c r="J5168" s="56" t="e">
        <f>#REF!</f>
        <v>#REF!</v>
      </c>
      <c r="K5168" s="53" t="e">
        <f>IF(OR(#REF!="管理者",#REF!="サービス管理責任者"),0,#REF!)</f>
        <v>#REF!</v>
      </c>
    </row>
    <row r="5169" spans="8:11">
      <c r="H5169" s="57"/>
      <c r="I5169" s="56" t="e">
        <f t="shared" si="178"/>
        <v>#REF!</v>
      </c>
      <c r="J5169" s="56" t="e">
        <f>#REF!</f>
        <v>#REF!</v>
      </c>
      <c r="K5169" s="53" t="e">
        <f>IF(OR(#REF!="管理者",#REF!="サービス管理責任者"),0,#REF!)</f>
        <v>#REF!</v>
      </c>
    </row>
    <row r="5170" spans="8:11">
      <c r="H5170" s="57"/>
      <c r="I5170" s="56" t="e">
        <f t="shared" si="178"/>
        <v>#REF!</v>
      </c>
      <c r="J5170" s="56" t="e">
        <f>#REF!</f>
        <v>#REF!</v>
      </c>
      <c r="K5170" s="53" t="e">
        <f>IF(OR(#REF!="管理者",#REF!="サービス管理責任者"),0,#REF!)</f>
        <v>#REF!</v>
      </c>
    </row>
    <row r="5171" spans="8:11">
      <c r="H5171" s="57"/>
      <c r="I5171" s="56" t="e">
        <f t="shared" si="178"/>
        <v>#REF!</v>
      </c>
      <c r="J5171" s="56" t="e">
        <f>#REF!</f>
        <v>#REF!</v>
      </c>
      <c r="K5171" s="53" t="e">
        <f>IF(OR(#REF!="管理者",#REF!="サービス管理責任者"),0,#REF!)</f>
        <v>#REF!</v>
      </c>
    </row>
    <row r="5172" spans="8:11">
      <c r="H5172" s="57"/>
      <c r="I5172" s="56" t="e">
        <f t="shared" si="178"/>
        <v>#REF!</v>
      </c>
      <c r="J5172" s="56" t="e">
        <f>#REF!</f>
        <v>#REF!</v>
      </c>
      <c r="K5172" s="53" t="e">
        <f>IF(OR(#REF!="管理者",#REF!="サービス管理責任者"),0,#REF!)</f>
        <v>#REF!</v>
      </c>
    </row>
    <row r="5173" spans="8:11">
      <c r="H5173" s="57"/>
      <c r="I5173" s="56" t="e">
        <f t="shared" si="178"/>
        <v>#REF!</v>
      </c>
      <c r="J5173" s="56" t="e">
        <f>#REF!</f>
        <v>#REF!</v>
      </c>
      <c r="K5173" s="53" t="e">
        <f>IF(OR(#REF!="管理者",#REF!="サービス管理責任者"),0,#REF!)</f>
        <v>#REF!</v>
      </c>
    </row>
    <row r="5174" spans="8:11">
      <c r="H5174" s="57"/>
      <c r="I5174" s="56" t="e">
        <f t="shared" si="178"/>
        <v>#REF!</v>
      </c>
      <c r="J5174" s="56" t="e">
        <f>#REF!</f>
        <v>#REF!</v>
      </c>
      <c r="K5174" s="53" t="e">
        <f>IF(OR(#REF!="管理者",#REF!="サービス管理責任者"),0,#REF!)</f>
        <v>#REF!</v>
      </c>
    </row>
    <row r="5175" spans="8:11">
      <c r="H5175" s="57"/>
      <c r="I5175" s="56" t="e">
        <f t="shared" si="178"/>
        <v>#REF!</v>
      </c>
      <c r="J5175" s="56" t="e">
        <f>#REF!</f>
        <v>#REF!</v>
      </c>
      <c r="K5175" s="53" t="e">
        <f>IF(OR(#REF!="管理者",#REF!="サービス管理責任者"),0,#REF!)</f>
        <v>#REF!</v>
      </c>
    </row>
    <row r="5176" spans="8:11">
      <c r="H5176" s="57"/>
      <c r="I5176" s="56" t="e">
        <f t="shared" si="178"/>
        <v>#REF!</v>
      </c>
      <c r="J5176" s="56" t="e">
        <f>#REF!</f>
        <v>#REF!</v>
      </c>
      <c r="K5176" s="53" t="e">
        <f>IF(OR(#REF!="管理者",#REF!="サービス管理責任者"),0,#REF!)</f>
        <v>#REF!</v>
      </c>
    </row>
    <row r="5177" spans="8:11">
      <c r="H5177" s="57"/>
      <c r="I5177" s="56" t="e">
        <f t="shared" si="178"/>
        <v>#REF!</v>
      </c>
      <c r="J5177" s="56" t="e">
        <f>#REF!</f>
        <v>#REF!</v>
      </c>
      <c r="K5177" s="53" t="e">
        <f>IF(OR(#REF!="管理者",#REF!="サービス管理責任者"),0,#REF!)</f>
        <v>#REF!</v>
      </c>
    </row>
    <row r="5178" spans="8:11">
      <c r="H5178" s="57"/>
      <c r="I5178" s="56" t="e">
        <f t="shared" si="178"/>
        <v>#REF!</v>
      </c>
      <c r="J5178" s="56" t="e">
        <f>#REF!</f>
        <v>#REF!</v>
      </c>
      <c r="K5178" s="53" t="e">
        <f>IF(OR(#REF!="管理者",#REF!="サービス管理責任者"),0,#REF!)</f>
        <v>#REF!</v>
      </c>
    </row>
    <row r="5179" spans="8:11">
      <c r="H5179" s="57"/>
      <c r="I5179" s="56" t="e">
        <f t="shared" si="178"/>
        <v>#REF!</v>
      </c>
      <c r="J5179" s="56" t="e">
        <f>#REF!</f>
        <v>#REF!</v>
      </c>
      <c r="K5179" s="53" t="e">
        <f>IF(OR(#REF!="管理者",#REF!="サービス管理責任者"),0,#REF!)</f>
        <v>#REF!</v>
      </c>
    </row>
    <row r="5180" spans="8:11">
      <c r="H5180" s="57"/>
      <c r="I5180" s="56" t="e">
        <f t="shared" si="178"/>
        <v>#REF!</v>
      </c>
      <c r="J5180" s="56" t="e">
        <f>#REF!</f>
        <v>#REF!</v>
      </c>
      <c r="K5180" s="53" t="e">
        <f>IF(OR(#REF!="管理者",#REF!="サービス管理責任者"),0,#REF!)</f>
        <v>#REF!</v>
      </c>
    </row>
    <row r="5181" spans="8:11">
      <c r="H5181" s="57"/>
      <c r="I5181" s="56" t="e">
        <f t="shared" si="178"/>
        <v>#REF!</v>
      </c>
      <c r="J5181" s="56" t="e">
        <f>#REF!</f>
        <v>#REF!</v>
      </c>
      <c r="K5181" s="53" t="e">
        <f>IF(OR(#REF!="管理者",#REF!="サービス管理責任者"),0,#REF!)</f>
        <v>#REF!</v>
      </c>
    </row>
    <row r="5182" spans="8:11">
      <c r="H5182" s="57"/>
      <c r="I5182" s="56" t="e">
        <f t="shared" si="178"/>
        <v>#REF!</v>
      </c>
      <c r="J5182" s="56" t="e">
        <f>#REF!</f>
        <v>#REF!</v>
      </c>
      <c r="K5182" s="53" t="e">
        <f>IF(OR(#REF!="管理者",#REF!="サービス管理責任者"),0,#REF!)</f>
        <v>#REF!</v>
      </c>
    </row>
    <row r="5183" spans="8:11">
      <c r="H5183" s="57"/>
      <c r="I5183" s="56" t="e">
        <f t="shared" si="178"/>
        <v>#REF!</v>
      </c>
      <c r="J5183" s="56" t="e">
        <f>#REF!</f>
        <v>#REF!</v>
      </c>
      <c r="K5183" s="53" t="e">
        <f>IF(OR(#REF!="管理者",#REF!="サービス管理責任者"),0,#REF!)</f>
        <v>#REF!</v>
      </c>
    </row>
    <row r="5184" spans="8:11">
      <c r="H5184" s="57"/>
      <c r="I5184" s="56" t="e">
        <f t="shared" si="178"/>
        <v>#REF!</v>
      </c>
      <c r="J5184" s="56" t="e">
        <f>#REF!</f>
        <v>#REF!</v>
      </c>
      <c r="K5184" s="53" t="e">
        <f>IF(OR(#REF!="管理者",#REF!="サービス管理責任者"),0,#REF!)</f>
        <v>#REF!</v>
      </c>
    </row>
    <row r="5185" spans="8:11">
      <c r="H5185" s="57"/>
      <c r="I5185" s="56" t="e">
        <f t="shared" si="178"/>
        <v>#REF!</v>
      </c>
      <c r="J5185" s="56" t="e">
        <f>#REF!</f>
        <v>#REF!</v>
      </c>
      <c r="K5185" s="53" t="e">
        <f>IF(OR(#REF!="管理者",#REF!="サービス管理責任者"),0,#REF!)</f>
        <v>#REF!</v>
      </c>
    </row>
    <row r="5186" spans="8:11">
      <c r="H5186" s="57"/>
      <c r="I5186" s="56" t="e">
        <f t="shared" si="178"/>
        <v>#REF!</v>
      </c>
      <c r="J5186" s="56" t="e">
        <f>#REF!</f>
        <v>#REF!</v>
      </c>
      <c r="K5186" s="53" t="e">
        <f>IF(OR(#REF!="管理者",#REF!="サービス管理責任者"),0,#REF!)</f>
        <v>#REF!</v>
      </c>
    </row>
    <row r="5187" spans="8:11">
      <c r="H5187" s="57"/>
      <c r="I5187" s="56" t="e">
        <f t="shared" si="178"/>
        <v>#REF!</v>
      </c>
      <c r="J5187" s="56" t="e">
        <f>#REF!</f>
        <v>#REF!</v>
      </c>
      <c r="K5187" s="53" t="e">
        <f>IF(OR(#REF!="管理者",#REF!="サービス管理責任者"),0,#REF!)</f>
        <v>#REF!</v>
      </c>
    </row>
    <row r="5188" spans="8:11">
      <c r="H5188" s="57"/>
      <c r="I5188" s="56" t="e">
        <f t="shared" si="178"/>
        <v>#REF!</v>
      </c>
      <c r="J5188" s="56" t="e">
        <f>#REF!</f>
        <v>#REF!</v>
      </c>
      <c r="K5188" s="53" t="e">
        <f>IF(OR(#REF!="管理者",#REF!="サービス管理責任者"),0,#REF!)</f>
        <v>#REF!</v>
      </c>
    </row>
    <row r="5189" spans="8:11">
      <c r="H5189" s="57"/>
      <c r="I5189" s="56" t="e">
        <f t="shared" ref="I5189:I5252" si="179">IF(J5189=0,I5188,I5188+1)</f>
        <v>#REF!</v>
      </c>
      <c r="J5189" s="56" t="e">
        <f>#REF!</f>
        <v>#REF!</v>
      </c>
      <c r="K5189" s="53" t="e">
        <f>IF(OR(#REF!="管理者",#REF!="サービス管理責任者"),0,#REF!)</f>
        <v>#REF!</v>
      </c>
    </row>
    <row r="5190" spans="8:11">
      <c r="H5190" s="57"/>
      <c r="I5190" s="56" t="e">
        <f t="shared" si="179"/>
        <v>#REF!</v>
      </c>
      <c r="J5190" s="56" t="e">
        <f>#REF!</f>
        <v>#REF!</v>
      </c>
      <c r="K5190" s="53" t="e">
        <f>IF(OR(#REF!="管理者",#REF!="サービス管理責任者"),0,#REF!)</f>
        <v>#REF!</v>
      </c>
    </row>
    <row r="5191" spans="8:11">
      <c r="H5191" s="57"/>
      <c r="I5191" s="56" t="e">
        <f t="shared" si="179"/>
        <v>#REF!</v>
      </c>
      <c r="J5191" s="56" t="e">
        <f>#REF!</f>
        <v>#REF!</v>
      </c>
      <c r="K5191" s="53" t="e">
        <f>IF(OR(#REF!="管理者",#REF!="サービス管理責任者"),0,#REF!)</f>
        <v>#REF!</v>
      </c>
    </row>
    <row r="5192" spans="8:11">
      <c r="H5192" s="57"/>
      <c r="I5192" s="56" t="e">
        <f t="shared" si="179"/>
        <v>#REF!</v>
      </c>
      <c r="J5192" s="56" t="e">
        <f>#REF!</f>
        <v>#REF!</v>
      </c>
      <c r="K5192" s="53" t="e">
        <f>IF(OR(#REF!="管理者",#REF!="サービス管理責任者"),0,#REF!)</f>
        <v>#REF!</v>
      </c>
    </row>
    <row r="5193" spans="8:11">
      <c r="H5193" s="57"/>
      <c r="I5193" s="56" t="e">
        <f t="shared" si="179"/>
        <v>#REF!</v>
      </c>
      <c r="J5193" s="56" t="e">
        <f>#REF!</f>
        <v>#REF!</v>
      </c>
      <c r="K5193" s="53" t="e">
        <f>IF(OR(#REF!="管理者",#REF!="サービス管理責任者"),0,#REF!)</f>
        <v>#REF!</v>
      </c>
    </row>
    <row r="5194" spans="8:11">
      <c r="H5194" s="57"/>
      <c r="I5194" s="56" t="e">
        <f t="shared" si="179"/>
        <v>#REF!</v>
      </c>
      <c r="J5194" s="56" t="e">
        <f>#REF!</f>
        <v>#REF!</v>
      </c>
      <c r="K5194" s="53" t="e">
        <f>IF(OR(#REF!="管理者",#REF!="サービス管理責任者"),0,#REF!)</f>
        <v>#REF!</v>
      </c>
    </row>
    <row r="5195" spans="8:11">
      <c r="H5195" s="57"/>
      <c r="I5195" s="56" t="e">
        <f t="shared" si="179"/>
        <v>#REF!</v>
      </c>
      <c r="J5195" s="56" t="e">
        <f>#REF!</f>
        <v>#REF!</v>
      </c>
      <c r="K5195" s="53" t="e">
        <f>IF(OR(#REF!="管理者",#REF!="サービス管理責任者"),0,#REF!)</f>
        <v>#REF!</v>
      </c>
    </row>
    <row r="5196" spans="8:11">
      <c r="H5196" s="57"/>
      <c r="I5196" s="56" t="e">
        <f t="shared" si="179"/>
        <v>#REF!</v>
      </c>
      <c r="J5196" s="56" t="e">
        <f>#REF!</f>
        <v>#REF!</v>
      </c>
      <c r="K5196" s="53" t="e">
        <f>IF(OR(#REF!="管理者",#REF!="サービス管理責任者"),0,#REF!)</f>
        <v>#REF!</v>
      </c>
    </row>
    <row r="5197" spans="8:11">
      <c r="H5197" s="57"/>
      <c r="I5197" s="56" t="e">
        <f t="shared" si="179"/>
        <v>#REF!</v>
      </c>
      <c r="J5197" s="56" t="e">
        <f>#REF!</f>
        <v>#REF!</v>
      </c>
      <c r="K5197" s="53" t="e">
        <f>IF(OR(#REF!="管理者",#REF!="サービス管理責任者"),0,#REF!)</f>
        <v>#REF!</v>
      </c>
    </row>
    <row r="5198" spans="8:11">
      <c r="H5198" s="57"/>
      <c r="I5198" s="56" t="e">
        <f t="shared" si="179"/>
        <v>#REF!</v>
      </c>
      <c r="J5198" s="56" t="e">
        <f>#REF!</f>
        <v>#REF!</v>
      </c>
      <c r="K5198" s="53" t="e">
        <f>IF(OR(#REF!="管理者",#REF!="サービス管理責任者"),0,#REF!)</f>
        <v>#REF!</v>
      </c>
    </row>
    <row r="5199" spans="8:11">
      <c r="H5199" s="57"/>
      <c r="I5199" s="56" t="e">
        <f t="shared" si="179"/>
        <v>#REF!</v>
      </c>
      <c r="J5199" s="56" t="e">
        <f>#REF!</f>
        <v>#REF!</v>
      </c>
      <c r="K5199" s="53" t="e">
        <f>IF(OR(#REF!="管理者",#REF!="サービス管理責任者"),0,#REF!)</f>
        <v>#REF!</v>
      </c>
    </row>
    <row r="5200" spans="8:11">
      <c r="H5200" s="57"/>
      <c r="I5200" s="56" t="e">
        <f t="shared" si="179"/>
        <v>#REF!</v>
      </c>
      <c r="J5200" s="56" t="e">
        <f>#REF!</f>
        <v>#REF!</v>
      </c>
      <c r="K5200" s="53" t="e">
        <f>IF(OR(#REF!="管理者",#REF!="サービス管理責任者"),0,#REF!)</f>
        <v>#REF!</v>
      </c>
    </row>
    <row r="5201" spans="8:11">
      <c r="H5201" s="57"/>
      <c r="I5201" s="56" t="e">
        <f t="shared" si="179"/>
        <v>#REF!</v>
      </c>
      <c r="J5201" s="56" t="e">
        <f>#REF!</f>
        <v>#REF!</v>
      </c>
      <c r="K5201" s="53" t="e">
        <f>IF(OR(#REF!="管理者",#REF!="サービス管理責任者"),0,#REF!)</f>
        <v>#REF!</v>
      </c>
    </row>
    <row r="5202" spans="8:11">
      <c r="H5202" s="57"/>
      <c r="I5202" s="56" t="e">
        <f t="shared" si="179"/>
        <v>#REF!</v>
      </c>
      <c r="J5202" s="56" t="e">
        <f>#REF!</f>
        <v>#REF!</v>
      </c>
      <c r="K5202" s="53" t="e">
        <f>IF(OR(#REF!="管理者",#REF!="サービス管理責任者"),0,#REF!)</f>
        <v>#REF!</v>
      </c>
    </row>
    <row r="5203" spans="8:11">
      <c r="H5203" s="57"/>
      <c r="I5203" s="56" t="e">
        <f t="shared" si="179"/>
        <v>#REF!</v>
      </c>
      <c r="J5203" s="56" t="e">
        <f>#REF!</f>
        <v>#REF!</v>
      </c>
      <c r="K5203" s="53" t="e">
        <f>IF(OR(#REF!="管理者",#REF!="サービス管理責任者"),0,#REF!)</f>
        <v>#REF!</v>
      </c>
    </row>
    <row r="5204" spans="8:11">
      <c r="H5204" s="57"/>
      <c r="I5204" s="56" t="e">
        <f t="shared" si="179"/>
        <v>#REF!</v>
      </c>
      <c r="J5204" s="56" t="e">
        <f>#REF!</f>
        <v>#REF!</v>
      </c>
      <c r="K5204" s="53" t="e">
        <f>IF(OR(#REF!="管理者",#REF!="サービス管理責任者"),0,#REF!)</f>
        <v>#REF!</v>
      </c>
    </row>
    <row r="5205" spans="8:11">
      <c r="H5205" s="57"/>
      <c r="I5205" s="56" t="e">
        <f t="shared" si="179"/>
        <v>#REF!</v>
      </c>
      <c r="J5205" s="56" t="e">
        <f>#REF!</f>
        <v>#REF!</v>
      </c>
      <c r="K5205" s="53" t="e">
        <f>IF(OR(#REF!="管理者",#REF!="サービス管理責任者"),0,#REF!)</f>
        <v>#REF!</v>
      </c>
    </row>
    <row r="5206" spans="8:11">
      <c r="H5206" s="57"/>
      <c r="I5206" s="56" t="e">
        <f t="shared" si="179"/>
        <v>#REF!</v>
      </c>
      <c r="J5206" s="56" t="e">
        <f>#REF!</f>
        <v>#REF!</v>
      </c>
      <c r="K5206" s="53" t="e">
        <f>IF(OR(#REF!="管理者",#REF!="サービス管理責任者"),0,#REF!)</f>
        <v>#REF!</v>
      </c>
    </row>
    <row r="5207" spans="8:11">
      <c r="H5207" s="57"/>
      <c r="I5207" s="56" t="e">
        <f t="shared" si="179"/>
        <v>#REF!</v>
      </c>
      <c r="J5207" s="56" t="e">
        <f>#REF!</f>
        <v>#REF!</v>
      </c>
      <c r="K5207" s="53" t="e">
        <f>IF(OR(#REF!="管理者",#REF!="サービス管理責任者"),0,#REF!)</f>
        <v>#REF!</v>
      </c>
    </row>
    <row r="5208" spans="8:11">
      <c r="H5208" s="57"/>
      <c r="I5208" s="56" t="e">
        <f t="shared" si="179"/>
        <v>#REF!</v>
      </c>
      <c r="J5208" s="56" t="e">
        <f>#REF!</f>
        <v>#REF!</v>
      </c>
      <c r="K5208" s="53" t="e">
        <f>IF(OR(#REF!="管理者",#REF!="サービス管理責任者"),0,#REF!)</f>
        <v>#REF!</v>
      </c>
    </row>
    <row r="5209" spans="8:11">
      <c r="H5209" s="57"/>
      <c r="I5209" s="56" t="e">
        <f t="shared" si="179"/>
        <v>#REF!</v>
      </c>
      <c r="J5209" s="56" t="e">
        <f>#REF!</f>
        <v>#REF!</v>
      </c>
      <c r="K5209" s="53" t="e">
        <f>IF(OR(#REF!="管理者",#REF!="サービス管理責任者"),0,#REF!)</f>
        <v>#REF!</v>
      </c>
    </row>
    <row r="5210" spans="8:11">
      <c r="H5210" s="57"/>
      <c r="I5210" s="56" t="e">
        <f t="shared" si="179"/>
        <v>#REF!</v>
      </c>
      <c r="J5210" s="56" t="e">
        <f>#REF!</f>
        <v>#REF!</v>
      </c>
      <c r="K5210" s="53" t="e">
        <f>IF(OR(#REF!="管理者",#REF!="サービス管理責任者"),0,#REF!)</f>
        <v>#REF!</v>
      </c>
    </row>
    <row r="5211" spans="8:11">
      <c r="H5211" s="57"/>
      <c r="I5211" s="56" t="e">
        <f t="shared" si="179"/>
        <v>#REF!</v>
      </c>
      <c r="J5211" s="56" t="e">
        <f>#REF!</f>
        <v>#REF!</v>
      </c>
      <c r="K5211" s="53" t="e">
        <f>IF(OR(#REF!="管理者",#REF!="サービス管理責任者"),0,#REF!)</f>
        <v>#REF!</v>
      </c>
    </row>
    <row r="5212" spans="8:11">
      <c r="H5212" s="57"/>
      <c r="I5212" s="56" t="e">
        <f t="shared" si="179"/>
        <v>#REF!</v>
      </c>
      <c r="J5212" s="56" t="e">
        <f>#REF!</f>
        <v>#REF!</v>
      </c>
      <c r="K5212" s="53" t="e">
        <f>IF(OR(#REF!="管理者",#REF!="サービス管理責任者"),0,#REF!)</f>
        <v>#REF!</v>
      </c>
    </row>
    <row r="5213" spans="8:11">
      <c r="H5213" s="57"/>
      <c r="I5213" s="56" t="e">
        <f t="shared" si="179"/>
        <v>#REF!</v>
      </c>
      <c r="J5213" s="56" t="e">
        <f>#REF!</f>
        <v>#REF!</v>
      </c>
      <c r="K5213" s="53" t="e">
        <f>IF(OR(#REF!="管理者",#REF!="サービス管理責任者"),0,#REF!)</f>
        <v>#REF!</v>
      </c>
    </row>
    <row r="5214" spans="8:11">
      <c r="H5214" s="57"/>
      <c r="I5214" s="56" t="e">
        <f t="shared" si="179"/>
        <v>#REF!</v>
      </c>
      <c r="J5214" s="56" t="e">
        <f>#REF!</f>
        <v>#REF!</v>
      </c>
      <c r="K5214" s="53" t="e">
        <f>IF(OR(#REF!="管理者",#REF!="サービス管理責任者"),0,#REF!)</f>
        <v>#REF!</v>
      </c>
    </row>
    <row r="5215" spans="8:11">
      <c r="H5215" s="57"/>
      <c r="I5215" s="56" t="e">
        <f t="shared" si="179"/>
        <v>#REF!</v>
      </c>
      <c r="J5215" s="56" t="e">
        <f>#REF!</f>
        <v>#REF!</v>
      </c>
      <c r="K5215" s="53" t="e">
        <f>IF(OR(#REF!="管理者",#REF!="サービス管理責任者"),0,#REF!)</f>
        <v>#REF!</v>
      </c>
    </row>
    <row r="5216" spans="8:11">
      <c r="H5216" s="57"/>
      <c r="I5216" s="56" t="e">
        <f t="shared" si="179"/>
        <v>#REF!</v>
      </c>
      <c r="J5216" s="56" t="e">
        <f>#REF!</f>
        <v>#REF!</v>
      </c>
      <c r="K5216" s="53" t="e">
        <f>IF(OR(#REF!="管理者",#REF!="サービス管理責任者"),0,#REF!)</f>
        <v>#REF!</v>
      </c>
    </row>
    <row r="5217" spans="8:11">
      <c r="H5217" s="57"/>
      <c r="I5217" s="56" t="e">
        <f t="shared" si="179"/>
        <v>#REF!</v>
      </c>
      <c r="J5217" s="56" t="e">
        <f>#REF!</f>
        <v>#REF!</v>
      </c>
      <c r="K5217" s="53" t="e">
        <f>IF(OR(#REF!="管理者",#REF!="サービス管理責任者"),0,#REF!)</f>
        <v>#REF!</v>
      </c>
    </row>
    <row r="5218" spans="8:11">
      <c r="H5218" s="57"/>
      <c r="I5218" s="56" t="e">
        <f t="shared" si="179"/>
        <v>#REF!</v>
      </c>
      <c r="J5218" s="56" t="e">
        <f>#REF!</f>
        <v>#REF!</v>
      </c>
      <c r="K5218" s="53" t="e">
        <f>IF(OR(#REF!="管理者",#REF!="サービス管理責任者"),0,#REF!)</f>
        <v>#REF!</v>
      </c>
    </row>
    <row r="5219" spans="8:11">
      <c r="H5219" s="57"/>
      <c r="I5219" s="56" t="e">
        <f t="shared" si="179"/>
        <v>#REF!</v>
      </c>
      <c r="J5219" s="56" t="e">
        <f>#REF!</f>
        <v>#REF!</v>
      </c>
      <c r="K5219" s="53" t="e">
        <f>IF(OR(#REF!="管理者",#REF!="サービス管理責任者"),0,#REF!)</f>
        <v>#REF!</v>
      </c>
    </row>
    <row r="5220" spans="8:11">
      <c r="H5220" s="57"/>
      <c r="I5220" s="56" t="e">
        <f t="shared" si="179"/>
        <v>#REF!</v>
      </c>
      <c r="J5220" s="56" t="e">
        <f>#REF!</f>
        <v>#REF!</v>
      </c>
      <c r="K5220" s="53" t="e">
        <f>IF(OR(#REF!="管理者",#REF!="サービス管理責任者"),0,#REF!)</f>
        <v>#REF!</v>
      </c>
    </row>
    <row r="5221" spans="8:11">
      <c r="H5221" s="57"/>
      <c r="I5221" s="56" t="e">
        <f t="shared" si="179"/>
        <v>#REF!</v>
      </c>
      <c r="J5221" s="56" t="e">
        <f>#REF!</f>
        <v>#REF!</v>
      </c>
      <c r="K5221" s="53" t="e">
        <f>IF(OR(#REF!="管理者",#REF!="サービス管理責任者"),0,#REF!)</f>
        <v>#REF!</v>
      </c>
    </row>
    <row r="5222" spans="8:11">
      <c r="H5222" s="57"/>
      <c r="I5222" s="56" t="e">
        <f t="shared" si="179"/>
        <v>#REF!</v>
      </c>
      <c r="J5222" s="56" t="e">
        <f>#REF!</f>
        <v>#REF!</v>
      </c>
      <c r="K5222" s="53" t="e">
        <f>IF(OR(#REF!="管理者",#REF!="サービス管理責任者"),0,#REF!)</f>
        <v>#REF!</v>
      </c>
    </row>
    <row r="5223" spans="8:11">
      <c r="H5223" s="57"/>
      <c r="I5223" s="56" t="e">
        <f t="shared" si="179"/>
        <v>#REF!</v>
      </c>
      <c r="J5223" s="56" t="e">
        <f>#REF!</f>
        <v>#REF!</v>
      </c>
      <c r="K5223" s="53" t="e">
        <f>IF(OR(#REF!="管理者",#REF!="サービス管理責任者"),0,#REF!)</f>
        <v>#REF!</v>
      </c>
    </row>
    <row r="5224" spans="8:11">
      <c r="H5224" s="57"/>
      <c r="I5224" s="56" t="e">
        <f t="shared" si="179"/>
        <v>#REF!</v>
      </c>
      <c r="J5224" s="56" t="e">
        <f>#REF!</f>
        <v>#REF!</v>
      </c>
      <c r="K5224" s="53" t="e">
        <f>IF(OR(#REF!="管理者",#REF!="サービス管理責任者"),0,#REF!)</f>
        <v>#REF!</v>
      </c>
    </row>
    <row r="5225" spans="8:11">
      <c r="H5225" s="57"/>
      <c r="I5225" s="56" t="e">
        <f t="shared" si="179"/>
        <v>#REF!</v>
      </c>
      <c r="J5225" s="56" t="e">
        <f>#REF!</f>
        <v>#REF!</v>
      </c>
      <c r="K5225" s="53" t="e">
        <f>IF(OR(#REF!="管理者",#REF!="サービス管理責任者"),0,#REF!)</f>
        <v>#REF!</v>
      </c>
    </row>
    <row r="5226" spans="8:11">
      <c r="H5226" s="57"/>
      <c r="I5226" s="56" t="e">
        <f t="shared" si="179"/>
        <v>#REF!</v>
      </c>
      <c r="J5226" s="56" t="e">
        <f>#REF!</f>
        <v>#REF!</v>
      </c>
      <c r="K5226" s="53" t="e">
        <f>IF(OR(#REF!="管理者",#REF!="サービス管理責任者"),0,#REF!)</f>
        <v>#REF!</v>
      </c>
    </row>
    <row r="5227" spans="8:11">
      <c r="H5227" s="57"/>
      <c r="I5227" s="56" t="e">
        <f t="shared" si="179"/>
        <v>#REF!</v>
      </c>
      <c r="J5227" s="56" t="e">
        <f>#REF!</f>
        <v>#REF!</v>
      </c>
      <c r="K5227" s="53" t="e">
        <f>IF(OR(#REF!="管理者",#REF!="サービス管理責任者"),0,#REF!)</f>
        <v>#REF!</v>
      </c>
    </row>
    <row r="5228" spans="8:11">
      <c r="H5228" s="57"/>
      <c r="I5228" s="56" t="e">
        <f t="shared" si="179"/>
        <v>#REF!</v>
      </c>
      <c r="J5228" s="56" t="e">
        <f>#REF!</f>
        <v>#REF!</v>
      </c>
      <c r="K5228" s="53" t="e">
        <f>IF(OR(#REF!="管理者",#REF!="サービス管理責任者"),0,#REF!)</f>
        <v>#REF!</v>
      </c>
    </row>
    <row r="5229" spans="8:11">
      <c r="H5229" s="57"/>
      <c r="I5229" s="56" t="e">
        <f t="shared" si="179"/>
        <v>#REF!</v>
      </c>
      <c r="J5229" s="56" t="e">
        <f>#REF!</f>
        <v>#REF!</v>
      </c>
      <c r="K5229" s="53" t="e">
        <f>IF(OR(#REF!="管理者",#REF!="サービス管理責任者"),0,#REF!)</f>
        <v>#REF!</v>
      </c>
    </row>
    <row r="5230" spans="8:11">
      <c r="H5230" s="57"/>
      <c r="I5230" s="56" t="e">
        <f t="shared" si="179"/>
        <v>#REF!</v>
      </c>
      <c r="J5230" s="56" t="e">
        <f>#REF!</f>
        <v>#REF!</v>
      </c>
      <c r="K5230" s="53" t="e">
        <f>IF(OR(#REF!="管理者",#REF!="サービス管理責任者"),0,#REF!)</f>
        <v>#REF!</v>
      </c>
    </row>
    <row r="5231" spans="8:11">
      <c r="H5231" s="57"/>
      <c r="I5231" s="56" t="e">
        <f t="shared" si="179"/>
        <v>#REF!</v>
      </c>
      <c r="J5231" s="56" t="e">
        <f>#REF!</f>
        <v>#REF!</v>
      </c>
      <c r="K5231" s="53" t="e">
        <f>IF(OR(#REF!="管理者",#REF!="サービス管理責任者"),0,#REF!)</f>
        <v>#REF!</v>
      </c>
    </row>
    <row r="5232" spans="8:11">
      <c r="H5232" s="57"/>
      <c r="I5232" s="56" t="e">
        <f t="shared" si="179"/>
        <v>#REF!</v>
      </c>
      <c r="J5232" s="56" t="e">
        <f>#REF!</f>
        <v>#REF!</v>
      </c>
      <c r="K5232" s="53" t="e">
        <f>IF(OR(#REF!="管理者",#REF!="サービス管理責任者"),0,#REF!)</f>
        <v>#REF!</v>
      </c>
    </row>
    <row r="5233" spans="8:11">
      <c r="H5233" s="57"/>
      <c r="I5233" s="56" t="e">
        <f t="shared" si="179"/>
        <v>#REF!</v>
      </c>
      <c r="J5233" s="56" t="e">
        <f>#REF!</f>
        <v>#REF!</v>
      </c>
      <c r="K5233" s="53" t="e">
        <f>IF(OR(#REF!="管理者",#REF!="サービス管理責任者"),0,#REF!)</f>
        <v>#REF!</v>
      </c>
    </row>
    <row r="5234" spans="8:11">
      <c r="H5234" s="57"/>
      <c r="I5234" s="56" t="e">
        <f t="shared" si="179"/>
        <v>#REF!</v>
      </c>
      <c r="J5234" s="56" t="e">
        <f>#REF!</f>
        <v>#REF!</v>
      </c>
      <c r="K5234" s="53" t="e">
        <f>IF(OR(#REF!="管理者",#REF!="サービス管理責任者"),0,#REF!)</f>
        <v>#REF!</v>
      </c>
    </row>
    <row r="5235" spans="8:11">
      <c r="H5235" s="57"/>
      <c r="I5235" s="56" t="e">
        <f t="shared" si="179"/>
        <v>#REF!</v>
      </c>
      <c r="J5235" s="56" t="e">
        <f>#REF!</f>
        <v>#REF!</v>
      </c>
      <c r="K5235" s="53" t="e">
        <f>IF(OR(#REF!="管理者",#REF!="サービス管理責任者"),0,#REF!)</f>
        <v>#REF!</v>
      </c>
    </row>
    <row r="5236" spans="8:11">
      <c r="H5236" s="57"/>
      <c r="I5236" s="56" t="e">
        <f t="shared" si="179"/>
        <v>#REF!</v>
      </c>
      <c r="J5236" s="56" t="e">
        <f>#REF!</f>
        <v>#REF!</v>
      </c>
      <c r="K5236" s="53" t="e">
        <f>IF(OR(#REF!="管理者",#REF!="サービス管理責任者"),0,#REF!)</f>
        <v>#REF!</v>
      </c>
    </row>
    <row r="5237" spans="8:11">
      <c r="H5237" s="57"/>
      <c r="I5237" s="56" t="e">
        <f t="shared" si="179"/>
        <v>#REF!</v>
      </c>
      <c r="J5237" s="56" t="e">
        <f>#REF!</f>
        <v>#REF!</v>
      </c>
      <c r="K5237" s="53" t="e">
        <f>IF(OR(#REF!="管理者",#REF!="サービス管理責任者"),0,#REF!)</f>
        <v>#REF!</v>
      </c>
    </row>
    <row r="5238" spans="8:11">
      <c r="H5238" s="57"/>
      <c r="I5238" s="56" t="e">
        <f t="shared" si="179"/>
        <v>#REF!</v>
      </c>
      <c r="J5238" s="56" t="e">
        <f>#REF!</f>
        <v>#REF!</v>
      </c>
      <c r="K5238" s="53" t="e">
        <f>IF(OR(#REF!="管理者",#REF!="サービス管理責任者"),0,#REF!)</f>
        <v>#REF!</v>
      </c>
    </row>
    <row r="5239" spans="8:11">
      <c r="H5239" s="57"/>
      <c r="I5239" s="56" t="e">
        <f t="shared" si="179"/>
        <v>#REF!</v>
      </c>
      <c r="J5239" s="56" t="e">
        <f>#REF!</f>
        <v>#REF!</v>
      </c>
      <c r="K5239" s="53" t="e">
        <f>IF(OR(#REF!="管理者",#REF!="サービス管理責任者"),0,#REF!)</f>
        <v>#REF!</v>
      </c>
    </row>
    <row r="5240" spans="8:11">
      <c r="H5240" s="57"/>
      <c r="I5240" s="56" t="e">
        <f t="shared" si="179"/>
        <v>#REF!</v>
      </c>
      <c r="J5240" s="56" t="e">
        <f>#REF!</f>
        <v>#REF!</v>
      </c>
      <c r="K5240" s="53" t="e">
        <f>IF(OR(#REF!="管理者",#REF!="サービス管理責任者"),0,#REF!)</f>
        <v>#REF!</v>
      </c>
    </row>
    <row r="5241" spans="8:11">
      <c r="H5241" s="57"/>
      <c r="I5241" s="56" t="e">
        <f t="shared" si="179"/>
        <v>#REF!</v>
      </c>
      <c r="J5241" s="56" t="e">
        <f>#REF!</f>
        <v>#REF!</v>
      </c>
      <c r="K5241" s="53" t="e">
        <f>IF(OR(#REF!="管理者",#REF!="サービス管理責任者"),0,#REF!)</f>
        <v>#REF!</v>
      </c>
    </row>
    <row r="5242" spans="8:11">
      <c r="H5242" s="57"/>
      <c r="I5242" s="56" t="e">
        <f t="shared" si="179"/>
        <v>#REF!</v>
      </c>
      <c r="J5242" s="56" t="e">
        <f>#REF!</f>
        <v>#REF!</v>
      </c>
      <c r="K5242" s="53" t="e">
        <f>IF(OR(#REF!="管理者",#REF!="サービス管理責任者"),0,#REF!)</f>
        <v>#REF!</v>
      </c>
    </row>
    <row r="5243" spans="8:11">
      <c r="H5243" s="57"/>
      <c r="I5243" s="56" t="e">
        <f t="shared" si="179"/>
        <v>#REF!</v>
      </c>
      <c r="J5243" s="56" t="e">
        <f>#REF!</f>
        <v>#REF!</v>
      </c>
      <c r="K5243" s="53" t="e">
        <f>IF(OR(#REF!="管理者",#REF!="サービス管理責任者"),0,#REF!)</f>
        <v>#REF!</v>
      </c>
    </row>
    <row r="5244" spans="8:11">
      <c r="H5244" s="57"/>
      <c r="I5244" s="56" t="e">
        <f t="shared" si="179"/>
        <v>#REF!</v>
      </c>
      <c r="J5244" s="56" t="e">
        <f>#REF!</f>
        <v>#REF!</v>
      </c>
      <c r="K5244" s="53" t="e">
        <f>IF(OR(#REF!="管理者",#REF!="サービス管理責任者"),0,#REF!)</f>
        <v>#REF!</v>
      </c>
    </row>
    <row r="5245" spans="8:11">
      <c r="H5245" s="57"/>
      <c r="I5245" s="56" t="e">
        <f t="shared" si="179"/>
        <v>#REF!</v>
      </c>
      <c r="J5245" s="56" t="e">
        <f>#REF!</f>
        <v>#REF!</v>
      </c>
      <c r="K5245" s="53" t="e">
        <f>IF(OR(#REF!="管理者",#REF!="サービス管理責任者"),0,#REF!)</f>
        <v>#REF!</v>
      </c>
    </row>
    <row r="5246" spans="8:11">
      <c r="H5246" s="57"/>
      <c r="I5246" s="56" t="e">
        <f t="shared" si="179"/>
        <v>#REF!</v>
      </c>
      <c r="J5246" s="56" t="e">
        <f>#REF!</f>
        <v>#REF!</v>
      </c>
      <c r="K5246" s="53" t="e">
        <f>IF(OR(#REF!="管理者",#REF!="サービス管理責任者"),0,#REF!)</f>
        <v>#REF!</v>
      </c>
    </row>
    <row r="5247" spans="8:11">
      <c r="H5247" s="57"/>
      <c r="I5247" s="56" t="e">
        <f t="shared" si="179"/>
        <v>#REF!</v>
      </c>
      <c r="J5247" s="56" t="e">
        <f>#REF!</f>
        <v>#REF!</v>
      </c>
      <c r="K5247" s="53" t="e">
        <f>IF(OR(#REF!="管理者",#REF!="サービス管理責任者"),0,#REF!)</f>
        <v>#REF!</v>
      </c>
    </row>
    <row r="5248" spans="8:11">
      <c r="H5248" s="57"/>
      <c r="I5248" s="56" t="e">
        <f t="shared" si="179"/>
        <v>#REF!</v>
      </c>
      <c r="J5248" s="56" t="e">
        <f>#REF!</f>
        <v>#REF!</v>
      </c>
      <c r="K5248" s="53" t="e">
        <f>IF(OR(#REF!="管理者",#REF!="サービス管理責任者"),0,#REF!)</f>
        <v>#REF!</v>
      </c>
    </row>
    <row r="5249" spans="8:11">
      <c r="H5249" s="57"/>
      <c r="I5249" s="56" t="e">
        <f t="shared" si="179"/>
        <v>#REF!</v>
      </c>
      <c r="J5249" s="56" t="e">
        <f>#REF!</f>
        <v>#REF!</v>
      </c>
      <c r="K5249" s="53" t="e">
        <f>IF(OR(#REF!="管理者",#REF!="サービス管理責任者"),0,#REF!)</f>
        <v>#REF!</v>
      </c>
    </row>
    <row r="5250" spans="8:11">
      <c r="H5250" s="57"/>
      <c r="I5250" s="56" t="e">
        <f t="shared" si="179"/>
        <v>#REF!</v>
      </c>
      <c r="J5250" s="56" t="e">
        <f>#REF!</f>
        <v>#REF!</v>
      </c>
      <c r="K5250" s="53" t="e">
        <f>IF(OR(#REF!="管理者",#REF!="サービス管理責任者"),0,#REF!)</f>
        <v>#REF!</v>
      </c>
    </row>
    <row r="5251" spans="8:11">
      <c r="H5251" s="57"/>
      <c r="I5251" s="56" t="e">
        <f t="shared" si="179"/>
        <v>#REF!</v>
      </c>
      <c r="J5251" s="56" t="e">
        <f>#REF!</f>
        <v>#REF!</v>
      </c>
      <c r="K5251" s="53" t="e">
        <f>IF(OR(#REF!="管理者",#REF!="サービス管理責任者"),0,#REF!)</f>
        <v>#REF!</v>
      </c>
    </row>
    <row r="5252" spans="8:11">
      <c r="H5252" s="57"/>
      <c r="I5252" s="56" t="e">
        <f t="shared" si="179"/>
        <v>#REF!</v>
      </c>
      <c r="J5252" s="56" t="e">
        <f>#REF!</f>
        <v>#REF!</v>
      </c>
      <c r="K5252" s="53" t="e">
        <f>IF(OR(#REF!="管理者",#REF!="サービス管理責任者"),0,#REF!)</f>
        <v>#REF!</v>
      </c>
    </row>
    <row r="5253" spans="8:11">
      <c r="H5253" s="57"/>
      <c r="I5253" s="56" t="e">
        <f t="shared" ref="I5253:I5316" si="180">IF(J5253=0,I5252,I5252+1)</f>
        <v>#REF!</v>
      </c>
      <c r="J5253" s="56" t="e">
        <f>#REF!</f>
        <v>#REF!</v>
      </c>
      <c r="K5253" s="53" t="e">
        <f>IF(OR(#REF!="管理者",#REF!="サービス管理責任者"),0,#REF!)</f>
        <v>#REF!</v>
      </c>
    </row>
    <row r="5254" spans="8:11">
      <c r="H5254" s="57"/>
      <c r="I5254" s="56" t="e">
        <f t="shared" si="180"/>
        <v>#REF!</v>
      </c>
      <c r="J5254" s="56" t="e">
        <f>#REF!</f>
        <v>#REF!</v>
      </c>
      <c r="K5254" s="53" t="e">
        <f>IF(OR(#REF!="管理者",#REF!="サービス管理責任者"),0,#REF!)</f>
        <v>#REF!</v>
      </c>
    </row>
    <row r="5255" spans="8:11">
      <c r="H5255" s="57"/>
      <c r="I5255" s="56" t="e">
        <f t="shared" si="180"/>
        <v>#REF!</v>
      </c>
      <c r="J5255" s="56" t="e">
        <f>#REF!</f>
        <v>#REF!</v>
      </c>
      <c r="K5255" s="53" t="e">
        <f>IF(OR(#REF!="管理者",#REF!="サービス管理責任者"),0,#REF!)</f>
        <v>#REF!</v>
      </c>
    </row>
    <row r="5256" spans="8:11">
      <c r="H5256" s="57"/>
      <c r="I5256" s="56" t="e">
        <f t="shared" si="180"/>
        <v>#REF!</v>
      </c>
      <c r="J5256" s="56" t="e">
        <f>#REF!</f>
        <v>#REF!</v>
      </c>
      <c r="K5256" s="53" t="e">
        <f>IF(OR(#REF!="管理者",#REF!="サービス管理責任者"),0,#REF!)</f>
        <v>#REF!</v>
      </c>
    </row>
    <row r="5257" spans="8:11">
      <c r="H5257" s="57"/>
      <c r="I5257" s="56" t="e">
        <f t="shared" si="180"/>
        <v>#REF!</v>
      </c>
      <c r="J5257" s="56" t="e">
        <f>#REF!</f>
        <v>#REF!</v>
      </c>
      <c r="K5257" s="53" t="e">
        <f>IF(OR(#REF!="管理者",#REF!="サービス管理責任者"),0,#REF!)</f>
        <v>#REF!</v>
      </c>
    </row>
    <row r="5258" spans="8:11">
      <c r="H5258" s="57"/>
      <c r="I5258" s="56" t="e">
        <f t="shared" si="180"/>
        <v>#REF!</v>
      </c>
      <c r="J5258" s="56" t="e">
        <f>#REF!</f>
        <v>#REF!</v>
      </c>
      <c r="K5258" s="53" t="e">
        <f>IF(OR(#REF!="管理者",#REF!="サービス管理責任者"),0,#REF!)</f>
        <v>#REF!</v>
      </c>
    </row>
    <row r="5259" spans="8:11">
      <c r="H5259" s="57"/>
      <c r="I5259" s="56" t="e">
        <f t="shared" si="180"/>
        <v>#REF!</v>
      </c>
      <c r="J5259" s="56" t="e">
        <f>#REF!</f>
        <v>#REF!</v>
      </c>
      <c r="K5259" s="53" t="e">
        <f>IF(OR(#REF!="管理者",#REF!="サービス管理責任者"),0,#REF!)</f>
        <v>#REF!</v>
      </c>
    </row>
    <row r="5260" spans="8:11">
      <c r="H5260" s="57"/>
      <c r="I5260" s="56" t="e">
        <f t="shared" si="180"/>
        <v>#REF!</v>
      </c>
      <c r="J5260" s="56" t="e">
        <f>#REF!</f>
        <v>#REF!</v>
      </c>
      <c r="K5260" s="53" t="e">
        <f>IF(OR(#REF!="管理者",#REF!="サービス管理責任者"),0,#REF!)</f>
        <v>#REF!</v>
      </c>
    </row>
    <row r="5261" spans="8:11">
      <c r="H5261" s="57"/>
      <c r="I5261" s="56" t="e">
        <f t="shared" si="180"/>
        <v>#REF!</v>
      </c>
      <c r="J5261" s="56" t="e">
        <f>#REF!</f>
        <v>#REF!</v>
      </c>
      <c r="K5261" s="53" t="e">
        <f>IF(OR(#REF!="管理者",#REF!="サービス管理責任者"),0,#REF!)</f>
        <v>#REF!</v>
      </c>
    </row>
    <row r="5262" spans="8:11">
      <c r="H5262" s="57"/>
      <c r="I5262" s="56" t="e">
        <f t="shared" si="180"/>
        <v>#REF!</v>
      </c>
      <c r="J5262" s="56" t="e">
        <f>#REF!</f>
        <v>#REF!</v>
      </c>
      <c r="K5262" s="53" t="e">
        <f>IF(OR(#REF!="管理者",#REF!="サービス管理責任者"),0,#REF!)</f>
        <v>#REF!</v>
      </c>
    </row>
    <row r="5263" spans="8:11">
      <c r="H5263" s="57"/>
      <c r="I5263" s="56" t="e">
        <f t="shared" si="180"/>
        <v>#REF!</v>
      </c>
      <c r="J5263" s="56" t="e">
        <f>#REF!</f>
        <v>#REF!</v>
      </c>
      <c r="K5263" s="53" t="e">
        <f>IF(OR(#REF!="管理者",#REF!="サービス管理責任者"),0,#REF!)</f>
        <v>#REF!</v>
      </c>
    </row>
    <row r="5264" spans="8:11">
      <c r="H5264" s="57"/>
      <c r="I5264" s="56" t="e">
        <f t="shared" si="180"/>
        <v>#REF!</v>
      </c>
      <c r="J5264" s="56" t="e">
        <f>#REF!</f>
        <v>#REF!</v>
      </c>
      <c r="K5264" s="53" t="e">
        <f>IF(OR(#REF!="管理者",#REF!="サービス管理責任者"),0,#REF!)</f>
        <v>#REF!</v>
      </c>
    </row>
    <row r="5265" spans="8:11">
      <c r="H5265" s="57"/>
      <c r="I5265" s="56" t="e">
        <f t="shared" si="180"/>
        <v>#REF!</v>
      </c>
      <c r="J5265" s="56" t="e">
        <f>#REF!</f>
        <v>#REF!</v>
      </c>
      <c r="K5265" s="53" t="e">
        <f>IF(OR(#REF!="管理者",#REF!="サービス管理責任者"),0,#REF!)</f>
        <v>#REF!</v>
      </c>
    </row>
    <row r="5266" spans="8:11">
      <c r="H5266" s="57"/>
      <c r="I5266" s="56" t="e">
        <f t="shared" si="180"/>
        <v>#REF!</v>
      </c>
      <c r="J5266" s="56" t="e">
        <f>#REF!</f>
        <v>#REF!</v>
      </c>
      <c r="K5266" s="53" t="e">
        <f>IF(OR(#REF!="管理者",#REF!="サービス管理責任者"),0,#REF!)</f>
        <v>#REF!</v>
      </c>
    </row>
    <row r="5267" spans="8:11">
      <c r="H5267" s="57"/>
      <c r="I5267" s="56" t="e">
        <f t="shared" si="180"/>
        <v>#REF!</v>
      </c>
      <c r="J5267" s="56" t="e">
        <f>#REF!</f>
        <v>#REF!</v>
      </c>
      <c r="K5267" s="53" t="e">
        <f>IF(OR(#REF!="管理者",#REF!="サービス管理責任者"),0,#REF!)</f>
        <v>#REF!</v>
      </c>
    </row>
    <row r="5268" spans="8:11">
      <c r="H5268" s="57"/>
      <c r="I5268" s="56" t="e">
        <f t="shared" si="180"/>
        <v>#REF!</v>
      </c>
      <c r="J5268" s="56" t="e">
        <f>#REF!</f>
        <v>#REF!</v>
      </c>
      <c r="K5268" s="53" t="e">
        <f>IF(OR(#REF!="管理者",#REF!="サービス管理責任者"),0,#REF!)</f>
        <v>#REF!</v>
      </c>
    </row>
    <row r="5269" spans="8:11">
      <c r="H5269" s="57"/>
      <c r="I5269" s="56" t="e">
        <f t="shared" si="180"/>
        <v>#REF!</v>
      </c>
      <c r="J5269" s="56" t="e">
        <f>#REF!</f>
        <v>#REF!</v>
      </c>
      <c r="K5269" s="53" t="e">
        <f>IF(OR(#REF!="管理者",#REF!="サービス管理責任者"),0,#REF!)</f>
        <v>#REF!</v>
      </c>
    </row>
    <row r="5270" spans="8:11">
      <c r="H5270" s="57"/>
      <c r="I5270" s="56" t="e">
        <f t="shared" si="180"/>
        <v>#REF!</v>
      </c>
      <c r="J5270" s="56" t="e">
        <f>#REF!</f>
        <v>#REF!</v>
      </c>
      <c r="K5270" s="53" t="e">
        <f>IF(OR(#REF!="管理者",#REF!="サービス管理責任者"),0,#REF!)</f>
        <v>#REF!</v>
      </c>
    </row>
    <row r="5271" spans="8:11">
      <c r="H5271" s="57"/>
      <c r="I5271" s="56" t="e">
        <f t="shared" si="180"/>
        <v>#REF!</v>
      </c>
      <c r="J5271" s="56" t="e">
        <f>#REF!</f>
        <v>#REF!</v>
      </c>
      <c r="K5271" s="53" t="e">
        <f>IF(OR(#REF!="管理者",#REF!="サービス管理責任者"),0,#REF!)</f>
        <v>#REF!</v>
      </c>
    </row>
    <row r="5272" spans="8:11">
      <c r="H5272" s="57"/>
      <c r="I5272" s="56" t="e">
        <f t="shared" si="180"/>
        <v>#REF!</v>
      </c>
      <c r="J5272" s="56" t="e">
        <f>#REF!</f>
        <v>#REF!</v>
      </c>
      <c r="K5272" s="53" t="e">
        <f>IF(OR(#REF!="管理者",#REF!="サービス管理責任者"),0,#REF!)</f>
        <v>#REF!</v>
      </c>
    </row>
    <row r="5273" spans="8:11">
      <c r="H5273" s="57"/>
      <c r="I5273" s="56" t="e">
        <f t="shared" si="180"/>
        <v>#REF!</v>
      </c>
      <c r="J5273" s="56" t="e">
        <f>#REF!</f>
        <v>#REF!</v>
      </c>
      <c r="K5273" s="53" t="e">
        <f>IF(OR(#REF!="管理者",#REF!="サービス管理責任者"),0,#REF!)</f>
        <v>#REF!</v>
      </c>
    </row>
    <row r="5274" spans="8:11">
      <c r="H5274" s="57"/>
      <c r="I5274" s="56" t="e">
        <f t="shared" si="180"/>
        <v>#REF!</v>
      </c>
      <c r="J5274" s="56" t="e">
        <f>#REF!</f>
        <v>#REF!</v>
      </c>
      <c r="K5274" s="53" t="e">
        <f>IF(OR(#REF!="管理者",#REF!="サービス管理責任者"),0,#REF!)</f>
        <v>#REF!</v>
      </c>
    </row>
    <row r="5275" spans="8:11">
      <c r="H5275" s="57"/>
      <c r="I5275" s="56" t="e">
        <f t="shared" si="180"/>
        <v>#REF!</v>
      </c>
      <c r="J5275" s="56" t="e">
        <f>#REF!</f>
        <v>#REF!</v>
      </c>
      <c r="K5275" s="53" t="e">
        <f>IF(OR(#REF!="管理者",#REF!="サービス管理責任者"),0,#REF!)</f>
        <v>#REF!</v>
      </c>
    </row>
    <row r="5276" spans="8:11">
      <c r="H5276" s="57"/>
      <c r="I5276" s="56" t="e">
        <f t="shared" si="180"/>
        <v>#REF!</v>
      </c>
      <c r="J5276" s="56" t="e">
        <f>#REF!</f>
        <v>#REF!</v>
      </c>
      <c r="K5276" s="53" t="e">
        <f>IF(OR(#REF!="管理者",#REF!="サービス管理責任者"),0,#REF!)</f>
        <v>#REF!</v>
      </c>
    </row>
    <row r="5277" spans="8:11">
      <c r="H5277" s="57"/>
      <c r="I5277" s="56" t="e">
        <f t="shared" si="180"/>
        <v>#REF!</v>
      </c>
      <c r="J5277" s="56" t="e">
        <f>#REF!</f>
        <v>#REF!</v>
      </c>
      <c r="K5277" s="53" t="e">
        <f>IF(OR(#REF!="管理者",#REF!="サービス管理責任者"),0,#REF!)</f>
        <v>#REF!</v>
      </c>
    </row>
    <row r="5278" spans="8:11">
      <c r="H5278" s="57"/>
      <c r="I5278" s="56" t="e">
        <f t="shared" si="180"/>
        <v>#REF!</v>
      </c>
      <c r="J5278" s="56" t="e">
        <f>#REF!</f>
        <v>#REF!</v>
      </c>
      <c r="K5278" s="53" t="e">
        <f>IF(OR(#REF!="管理者",#REF!="サービス管理責任者"),0,#REF!)</f>
        <v>#REF!</v>
      </c>
    </row>
    <row r="5279" spans="8:11">
      <c r="H5279" s="57"/>
      <c r="I5279" s="56" t="e">
        <f t="shared" si="180"/>
        <v>#REF!</v>
      </c>
      <c r="J5279" s="56" t="e">
        <f>#REF!</f>
        <v>#REF!</v>
      </c>
      <c r="K5279" s="53" t="e">
        <f>IF(OR(#REF!="管理者",#REF!="サービス管理責任者"),0,#REF!)</f>
        <v>#REF!</v>
      </c>
    </row>
    <row r="5280" spans="8:11">
      <c r="H5280" s="57"/>
      <c r="I5280" s="56" t="e">
        <f t="shared" si="180"/>
        <v>#REF!</v>
      </c>
      <c r="J5280" s="56" t="e">
        <f>#REF!</f>
        <v>#REF!</v>
      </c>
      <c r="K5280" s="53" t="e">
        <f>IF(OR(#REF!="管理者",#REF!="サービス管理責任者"),0,#REF!)</f>
        <v>#REF!</v>
      </c>
    </row>
    <row r="5281" spans="8:11">
      <c r="H5281" s="57"/>
      <c r="I5281" s="56" t="e">
        <f t="shared" si="180"/>
        <v>#REF!</v>
      </c>
      <c r="J5281" s="56" t="e">
        <f>#REF!</f>
        <v>#REF!</v>
      </c>
      <c r="K5281" s="53" t="e">
        <f>IF(OR(#REF!="管理者",#REF!="サービス管理責任者"),0,#REF!)</f>
        <v>#REF!</v>
      </c>
    </row>
    <row r="5282" spans="8:11">
      <c r="H5282" s="57"/>
      <c r="I5282" s="56" t="e">
        <f t="shared" si="180"/>
        <v>#REF!</v>
      </c>
      <c r="J5282" s="56" t="e">
        <f>#REF!</f>
        <v>#REF!</v>
      </c>
      <c r="K5282" s="53" t="e">
        <f>IF(OR(#REF!="管理者",#REF!="サービス管理責任者"),0,#REF!)</f>
        <v>#REF!</v>
      </c>
    </row>
    <row r="5283" spans="8:11">
      <c r="H5283" s="57"/>
      <c r="I5283" s="56" t="e">
        <f t="shared" si="180"/>
        <v>#REF!</v>
      </c>
      <c r="J5283" s="56" t="e">
        <f>#REF!</f>
        <v>#REF!</v>
      </c>
      <c r="K5283" s="53" t="e">
        <f>IF(OR(#REF!="管理者",#REF!="サービス管理責任者"),0,#REF!)</f>
        <v>#REF!</v>
      </c>
    </row>
    <row r="5284" spans="8:11">
      <c r="H5284" s="57"/>
      <c r="I5284" s="56" t="e">
        <f t="shared" si="180"/>
        <v>#REF!</v>
      </c>
      <c r="J5284" s="56" t="e">
        <f>#REF!</f>
        <v>#REF!</v>
      </c>
      <c r="K5284" s="53" t="e">
        <f>IF(OR(#REF!="管理者",#REF!="サービス管理責任者"),0,#REF!)</f>
        <v>#REF!</v>
      </c>
    </row>
    <row r="5285" spans="8:11">
      <c r="H5285" s="57"/>
      <c r="I5285" s="56" t="e">
        <f t="shared" si="180"/>
        <v>#REF!</v>
      </c>
      <c r="J5285" s="56" t="e">
        <f>#REF!</f>
        <v>#REF!</v>
      </c>
      <c r="K5285" s="53" t="e">
        <f>IF(OR(#REF!="管理者",#REF!="サービス管理責任者"),0,#REF!)</f>
        <v>#REF!</v>
      </c>
    </row>
    <row r="5286" spans="8:11">
      <c r="H5286" s="57"/>
      <c r="I5286" s="56" t="e">
        <f t="shared" si="180"/>
        <v>#REF!</v>
      </c>
      <c r="J5286" s="56" t="e">
        <f>#REF!</f>
        <v>#REF!</v>
      </c>
      <c r="K5286" s="53" t="e">
        <f>IF(OR(#REF!="管理者",#REF!="サービス管理責任者"),0,#REF!)</f>
        <v>#REF!</v>
      </c>
    </row>
    <row r="5287" spans="8:11">
      <c r="H5287" s="57"/>
      <c r="I5287" s="56" t="e">
        <f t="shared" si="180"/>
        <v>#REF!</v>
      </c>
      <c r="J5287" s="56" t="e">
        <f>#REF!</f>
        <v>#REF!</v>
      </c>
      <c r="K5287" s="53" t="e">
        <f>IF(OR(#REF!="管理者",#REF!="サービス管理責任者"),0,#REF!)</f>
        <v>#REF!</v>
      </c>
    </row>
    <row r="5288" spans="8:11">
      <c r="H5288" s="57"/>
      <c r="I5288" s="56" t="e">
        <f t="shared" si="180"/>
        <v>#REF!</v>
      </c>
      <c r="J5288" s="56" t="e">
        <f>#REF!</f>
        <v>#REF!</v>
      </c>
      <c r="K5288" s="53" t="e">
        <f>IF(OR(#REF!="管理者",#REF!="サービス管理責任者"),0,#REF!)</f>
        <v>#REF!</v>
      </c>
    </row>
    <row r="5289" spans="8:11">
      <c r="H5289" s="57"/>
      <c r="I5289" s="56" t="e">
        <f t="shared" si="180"/>
        <v>#REF!</v>
      </c>
      <c r="J5289" s="56" t="e">
        <f>#REF!</f>
        <v>#REF!</v>
      </c>
      <c r="K5289" s="53" t="e">
        <f>IF(OR(#REF!="管理者",#REF!="サービス管理責任者"),0,#REF!)</f>
        <v>#REF!</v>
      </c>
    </row>
    <row r="5290" spans="8:11">
      <c r="H5290" s="57"/>
      <c r="I5290" s="56" t="e">
        <f t="shared" si="180"/>
        <v>#REF!</v>
      </c>
      <c r="J5290" s="56" t="e">
        <f>#REF!</f>
        <v>#REF!</v>
      </c>
      <c r="K5290" s="53" t="e">
        <f>IF(OR(#REF!="管理者",#REF!="サービス管理責任者"),0,#REF!)</f>
        <v>#REF!</v>
      </c>
    </row>
    <row r="5291" spans="8:11">
      <c r="H5291" s="57"/>
      <c r="I5291" s="56" t="e">
        <f t="shared" si="180"/>
        <v>#REF!</v>
      </c>
      <c r="J5291" s="56" t="e">
        <f>#REF!</f>
        <v>#REF!</v>
      </c>
      <c r="K5291" s="53" t="e">
        <f>IF(OR(#REF!="管理者",#REF!="サービス管理責任者"),0,#REF!)</f>
        <v>#REF!</v>
      </c>
    </row>
    <row r="5292" spans="8:11">
      <c r="H5292" s="57"/>
      <c r="I5292" s="56" t="e">
        <f t="shared" si="180"/>
        <v>#REF!</v>
      </c>
      <c r="J5292" s="56" t="e">
        <f>#REF!</f>
        <v>#REF!</v>
      </c>
      <c r="K5292" s="53" t="e">
        <f>IF(OR(#REF!="管理者",#REF!="サービス管理責任者"),0,#REF!)</f>
        <v>#REF!</v>
      </c>
    </row>
    <row r="5293" spans="8:11">
      <c r="H5293" s="57"/>
      <c r="I5293" s="56" t="e">
        <f t="shared" si="180"/>
        <v>#REF!</v>
      </c>
      <c r="J5293" s="56" t="e">
        <f>#REF!</f>
        <v>#REF!</v>
      </c>
      <c r="K5293" s="53" t="e">
        <f>IF(OR(#REF!="管理者",#REF!="サービス管理責任者"),0,#REF!)</f>
        <v>#REF!</v>
      </c>
    </row>
    <row r="5294" spans="8:11">
      <c r="H5294" s="57"/>
      <c r="I5294" s="56" t="e">
        <f t="shared" si="180"/>
        <v>#REF!</v>
      </c>
      <c r="J5294" s="56" t="e">
        <f>#REF!</f>
        <v>#REF!</v>
      </c>
      <c r="K5294" s="53" t="e">
        <f>IF(OR(#REF!="管理者",#REF!="サービス管理責任者"),0,#REF!)</f>
        <v>#REF!</v>
      </c>
    </row>
    <row r="5295" spans="8:11">
      <c r="H5295" s="57"/>
      <c r="I5295" s="56" t="e">
        <f t="shared" si="180"/>
        <v>#REF!</v>
      </c>
      <c r="J5295" s="56" t="e">
        <f>#REF!</f>
        <v>#REF!</v>
      </c>
      <c r="K5295" s="53" t="e">
        <f>IF(OR(#REF!="管理者",#REF!="サービス管理責任者"),0,#REF!)</f>
        <v>#REF!</v>
      </c>
    </row>
    <row r="5296" spans="8:11">
      <c r="H5296" s="57"/>
      <c r="I5296" s="56" t="e">
        <f t="shared" si="180"/>
        <v>#REF!</v>
      </c>
      <c r="J5296" s="56" t="e">
        <f>#REF!</f>
        <v>#REF!</v>
      </c>
      <c r="K5296" s="53" t="e">
        <f>IF(OR(#REF!="管理者",#REF!="サービス管理責任者"),0,#REF!)</f>
        <v>#REF!</v>
      </c>
    </row>
    <row r="5297" spans="8:11">
      <c r="H5297" s="57"/>
      <c r="I5297" s="56" t="e">
        <f t="shared" si="180"/>
        <v>#REF!</v>
      </c>
      <c r="J5297" s="56" t="e">
        <f>#REF!</f>
        <v>#REF!</v>
      </c>
      <c r="K5297" s="53" t="e">
        <f>IF(OR(#REF!="管理者",#REF!="サービス管理責任者"),0,#REF!)</f>
        <v>#REF!</v>
      </c>
    </row>
    <row r="5298" spans="8:11">
      <c r="H5298" s="57"/>
      <c r="I5298" s="56" t="e">
        <f t="shared" si="180"/>
        <v>#REF!</v>
      </c>
      <c r="J5298" s="56" t="e">
        <f>#REF!</f>
        <v>#REF!</v>
      </c>
      <c r="K5298" s="53" t="e">
        <f>IF(OR(#REF!="管理者",#REF!="サービス管理責任者"),0,#REF!)</f>
        <v>#REF!</v>
      </c>
    </row>
    <row r="5299" spans="8:11">
      <c r="H5299" s="57"/>
      <c r="I5299" s="56" t="e">
        <f t="shared" si="180"/>
        <v>#REF!</v>
      </c>
      <c r="J5299" s="56" t="e">
        <f>#REF!</f>
        <v>#REF!</v>
      </c>
      <c r="K5299" s="53" t="e">
        <f>IF(OR(#REF!="管理者",#REF!="サービス管理責任者"),0,#REF!)</f>
        <v>#REF!</v>
      </c>
    </row>
    <row r="5300" spans="8:11">
      <c r="H5300" s="57"/>
      <c r="I5300" s="56" t="e">
        <f t="shared" si="180"/>
        <v>#REF!</v>
      </c>
      <c r="J5300" s="56" t="e">
        <f>#REF!</f>
        <v>#REF!</v>
      </c>
      <c r="K5300" s="53" t="e">
        <f>IF(OR(#REF!="管理者",#REF!="サービス管理責任者"),0,#REF!)</f>
        <v>#REF!</v>
      </c>
    </row>
    <row r="5301" spans="8:11">
      <c r="H5301" s="57"/>
      <c r="I5301" s="56" t="e">
        <f t="shared" si="180"/>
        <v>#REF!</v>
      </c>
      <c r="J5301" s="56" t="e">
        <f>#REF!</f>
        <v>#REF!</v>
      </c>
      <c r="K5301" s="53" t="e">
        <f>IF(OR(#REF!="管理者",#REF!="サービス管理責任者"),0,#REF!)</f>
        <v>#REF!</v>
      </c>
    </row>
    <row r="5302" spans="8:11">
      <c r="H5302" s="57"/>
      <c r="I5302" s="56" t="e">
        <f t="shared" si="180"/>
        <v>#REF!</v>
      </c>
      <c r="J5302" s="56" t="e">
        <f>#REF!</f>
        <v>#REF!</v>
      </c>
      <c r="K5302" s="53" t="e">
        <f>IF(OR(#REF!="管理者",#REF!="サービス管理責任者"),0,#REF!)</f>
        <v>#REF!</v>
      </c>
    </row>
    <row r="5303" spans="8:11">
      <c r="H5303" s="57"/>
      <c r="I5303" s="56" t="e">
        <f t="shared" si="180"/>
        <v>#REF!</v>
      </c>
      <c r="J5303" s="56" t="e">
        <f>#REF!</f>
        <v>#REF!</v>
      </c>
      <c r="K5303" s="53" t="e">
        <f>IF(OR(#REF!="管理者",#REF!="サービス管理責任者"),0,#REF!)</f>
        <v>#REF!</v>
      </c>
    </row>
    <row r="5304" spans="8:11">
      <c r="H5304" s="57"/>
      <c r="I5304" s="56" t="e">
        <f t="shared" si="180"/>
        <v>#REF!</v>
      </c>
      <c r="J5304" s="56" t="e">
        <f>#REF!</f>
        <v>#REF!</v>
      </c>
      <c r="K5304" s="53" t="e">
        <f>IF(OR(#REF!="管理者",#REF!="サービス管理責任者"),0,#REF!)</f>
        <v>#REF!</v>
      </c>
    </row>
    <row r="5305" spans="8:11">
      <c r="H5305" s="57"/>
      <c r="I5305" s="56" t="e">
        <f t="shared" si="180"/>
        <v>#REF!</v>
      </c>
      <c r="J5305" s="56" t="e">
        <f>#REF!</f>
        <v>#REF!</v>
      </c>
      <c r="K5305" s="53" t="e">
        <f>IF(OR(#REF!="管理者",#REF!="サービス管理責任者"),0,#REF!)</f>
        <v>#REF!</v>
      </c>
    </row>
    <row r="5306" spans="8:11">
      <c r="H5306" s="57"/>
      <c r="I5306" s="56" t="e">
        <f t="shared" si="180"/>
        <v>#REF!</v>
      </c>
      <c r="J5306" s="56" t="e">
        <f>#REF!</f>
        <v>#REF!</v>
      </c>
      <c r="K5306" s="53" t="e">
        <f>IF(OR(#REF!="管理者",#REF!="サービス管理責任者"),0,#REF!)</f>
        <v>#REF!</v>
      </c>
    </row>
    <row r="5307" spans="8:11">
      <c r="H5307" s="57"/>
      <c r="I5307" s="56" t="e">
        <f t="shared" si="180"/>
        <v>#REF!</v>
      </c>
      <c r="J5307" s="56" t="e">
        <f>#REF!</f>
        <v>#REF!</v>
      </c>
      <c r="K5307" s="53" t="e">
        <f>IF(OR(#REF!="管理者",#REF!="サービス管理責任者"),0,#REF!)</f>
        <v>#REF!</v>
      </c>
    </row>
    <row r="5308" spans="8:11">
      <c r="H5308" s="57"/>
      <c r="I5308" s="56" t="e">
        <f t="shared" si="180"/>
        <v>#REF!</v>
      </c>
      <c r="J5308" s="56" t="e">
        <f>#REF!</f>
        <v>#REF!</v>
      </c>
      <c r="K5308" s="53" t="e">
        <f>IF(OR(#REF!="管理者",#REF!="サービス管理責任者"),0,#REF!)</f>
        <v>#REF!</v>
      </c>
    </row>
    <row r="5309" spans="8:11">
      <c r="H5309" s="57"/>
      <c r="I5309" s="56" t="e">
        <f t="shared" si="180"/>
        <v>#REF!</v>
      </c>
      <c r="J5309" s="56" t="e">
        <f>#REF!</f>
        <v>#REF!</v>
      </c>
      <c r="K5309" s="53" t="e">
        <f>IF(OR(#REF!="管理者",#REF!="サービス管理責任者"),0,#REF!)</f>
        <v>#REF!</v>
      </c>
    </row>
    <row r="5310" spans="8:11">
      <c r="H5310" s="57"/>
      <c r="I5310" s="56" t="e">
        <f t="shared" si="180"/>
        <v>#REF!</v>
      </c>
      <c r="J5310" s="56" t="e">
        <f>#REF!</f>
        <v>#REF!</v>
      </c>
      <c r="K5310" s="53" t="e">
        <f>IF(OR(#REF!="管理者",#REF!="サービス管理責任者"),0,#REF!)</f>
        <v>#REF!</v>
      </c>
    </row>
    <row r="5311" spans="8:11">
      <c r="H5311" s="57"/>
      <c r="I5311" s="56" t="e">
        <f t="shared" si="180"/>
        <v>#REF!</v>
      </c>
      <c r="J5311" s="56" t="e">
        <f>#REF!</f>
        <v>#REF!</v>
      </c>
      <c r="K5311" s="53" t="e">
        <f>IF(OR(#REF!="管理者",#REF!="サービス管理責任者"),0,#REF!)</f>
        <v>#REF!</v>
      </c>
    </row>
    <row r="5312" spans="8:11">
      <c r="H5312" s="57"/>
      <c r="I5312" s="56" t="e">
        <f t="shared" si="180"/>
        <v>#REF!</v>
      </c>
      <c r="J5312" s="56" t="e">
        <f>#REF!</f>
        <v>#REF!</v>
      </c>
      <c r="K5312" s="53" t="e">
        <f>IF(OR(#REF!="管理者",#REF!="サービス管理責任者"),0,#REF!)</f>
        <v>#REF!</v>
      </c>
    </row>
    <row r="5313" spans="8:11">
      <c r="H5313" s="57"/>
      <c r="I5313" s="56" t="e">
        <f t="shared" si="180"/>
        <v>#REF!</v>
      </c>
      <c r="J5313" s="56" t="e">
        <f>#REF!</f>
        <v>#REF!</v>
      </c>
      <c r="K5313" s="53" t="e">
        <f>IF(OR(#REF!="管理者",#REF!="サービス管理責任者"),0,#REF!)</f>
        <v>#REF!</v>
      </c>
    </row>
    <row r="5314" spans="8:11">
      <c r="H5314" s="57"/>
      <c r="I5314" s="56" t="e">
        <f t="shared" si="180"/>
        <v>#REF!</v>
      </c>
      <c r="J5314" s="56" t="e">
        <f>#REF!</f>
        <v>#REF!</v>
      </c>
      <c r="K5314" s="53" t="e">
        <f>IF(OR(#REF!="管理者",#REF!="サービス管理責任者"),0,#REF!)</f>
        <v>#REF!</v>
      </c>
    </row>
    <row r="5315" spans="8:11">
      <c r="H5315" s="57"/>
      <c r="I5315" s="56" t="e">
        <f t="shared" si="180"/>
        <v>#REF!</v>
      </c>
      <c r="J5315" s="56" t="e">
        <f>#REF!</f>
        <v>#REF!</v>
      </c>
      <c r="K5315" s="53" t="e">
        <f>IF(OR(#REF!="管理者",#REF!="サービス管理責任者"),0,#REF!)</f>
        <v>#REF!</v>
      </c>
    </row>
    <row r="5316" spans="8:11">
      <c r="H5316" s="57"/>
      <c r="I5316" s="56" t="e">
        <f t="shared" si="180"/>
        <v>#REF!</v>
      </c>
      <c r="J5316" s="56" t="e">
        <f>#REF!</f>
        <v>#REF!</v>
      </c>
      <c r="K5316" s="53" t="e">
        <f>IF(OR(#REF!="管理者",#REF!="サービス管理責任者"),0,#REF!)</f>
        <v>#REF!</v>
      </c>
    </row>
    <row r="5317" spans="8:11">
      <c r="H5317" s="57"/>
      <c r="I5317" s="56" t="e">
        <f t="shared" ref="I5317:I5380" si="181">IF(J5317=0,I5316,I5316+1)</f>
        <v>#REF!</v>
      </c>
      <c r="J5317" s="56" t="e">
        <f>#REF!</f>
        <v>#REF!</v>
      </c>
      <c r="K5317" s="53" t="e">
        <f>IF(OR(#REF!="管理者",#REF!="サービス管理責任者"),0,#REF!)</f>
        <v>#REF!</v>
      </c>
    </row>
    <row r="5318" spans="8:11">
      <c r="H5318" s="57"/>
      <c r="I5318" s="56" t="e">
        <f t="shared" si="181"/>
        <v>#REF!</v>
      </c>
      <c r="J5318" s="56" t="e">
        <f>#REF!</f>
        <v>#REF!</v>
      </c>
      <c r="K5318" s="53" t="e">
        <f>IF(OR(#REF!="管理者",#REF!="サービス管理責任者"),0,#REF!)</f>
        <v>#REF!</v>
      </c>
    </row>
    <row r="5319" spans="8:11">
      <c r="H5319" s="57"/>
      <c r="I5319" s="56" t="e">
        <f t="shared" si="181"/>
        <v>#REF!</v>
      </c>
      <c r="J5319" s="56" t="e">
        <f>#REF!</f>
        <v>#REF!</v>
      </c>
      <c r="K5319" s="53" t="e">
        <f>IF(OR(#REF!="管理者",#REF!="サービス管理責任者"),0,#REF!)</f>
        <v>#REF!</v>
      </c>
    </row>
    <row r="5320" spans="8:11">
      <c r="H5320" s="57"/>
      <c r="I5320" s="56" t="e">
        <f t="shared" si="181"/>
        <v>#REF!</v>
      </c>
      <c r="J5320" s="56" t="e">
        <f>#REF!</f>
        <v>#REF!</v>
      </c>
      <c r="K5320" s="53" t="e">
        <f>IF(OR(#REF!="管理者",#REF!="サービス管理責任者"),0,#REF!)</f>
        <v>#REF!</v>
      </c>
    </row>
    <row r="5321" spans="8:11">
      <c r="H5321" s="57"/>
      <c r="I5321" s="56" t="e">
        <f t="shared" si="181"/>
        <v>#REF!</v>
      </c>
      <c r="J5321" s="56" t="e">
        <f>#REF!</f>
        <v>#REF!</v>
      </c>
      <c r="K5321" s="53" t="e">
        <f>IF(OR(#REF!="管理者",#REF!="サービス管理責任者"),0,#REF!)</f>
        <v>#REF!</v>
      </c>
    </row>
    <row r="5322" spans="8:11">
      <c r="H5322" s="57"/>
      <c r="I5322" s="56" t="e">
        <f t="shared" si="181"/>
        <v>#REF!</v>
      </c>
      <c r="J5322" s="56" t="e">
        <f>#REF!</f>
        <v>#REF!</v>
      </c>
      <c r="K5322" s="53" t="e">
        <f>IF(OR(#REF!="管理者",#REF!="サービス管理責任者"),0,#REF!)</f>
        <v>#REF!</v>
      </c>
    </row>
    <row r="5323" spans="8:11">
      <c r="H5323" s="57"/>
      <c r="I5323" s="56" t="e">
        <f t="shared" si="181"/>
        <v>#REF!</v>
      </c>
      <c r="J5323" s="56" t="e">
        <f>#REF!</f>
        <v>#REF!</v>
      </c>
      <c r="K5323" s="53" t="e">
        <f>IF(OR(#REF!="管理者",#REF!="サービス管理責任者"),0,#REF!)</f>
        <v>#REF!</v>
      </c>
    </row>
    <row r="5324" spans="8:11">
      <c r="H5324" s="57"/>
      <c r="I5324" s="56" t="e">
        <f t="shared" si="181"/>
        <v>#REF!</v>
      </c>
      <c r="J5324" s="56" t="e">
        <f>#REF!</f>
        <v>#REF!</v>
      </c>
      <c r="K5324" s="53" t="e">
        <f>IF(OR(#REF!="管理者",#REF!="サービス管理責任者"),0,#REF!)</f>
        <v>#REF!</v>
      </c>
    </row>
    <row r="5325" spans="8:11">
      <c r="H5325" s="57"/>
      <c r="I5325" s="56" t="e">
        <f t="shared" si="181"/>
        <v>#REF!</v>
      </c>
      <c r="J5325" s="56" t="e">
        <f>#REF!</f>
        <v>#REF!</v>
      </c>
      <c r="K5325" s="53" t="e">
        <f>IF(OR(#REF!="管理者",#REF!="サービス管理責任者"),0,#REF!)</f>
        <v>#REF!</v>
      </c>
    </row>
    <row r="5326" spans="8:11">
      <c r="H5326" s="57"/>
      <c r="I5326" s="56" t="e">
        <f t="shared" si="181"/>
        <v>#REF!</v>
      </c>
      <c r="J5326" s="56" t="e">
        <f>#REF!</f>
        <v>#REF!</v>
      </c>
      <c r="K5326" s="53" t="e">
        <f>IF(OR(#REF!="管理者",#REF!="サービス管理責任者"),0,#REF!)</f>
        <v>#REF!</v>
      </c>
    </row>
    <row r="5327" spans="8:11">
      <c r="H5327" s="57"/>
      <c r="I5327" s="56" t="e">
        <f t="shared" si="181"/>
        <v>#REF!</v>
      </c>
      <c r="J5327" s="56" t="e">
        <f>#REF!</f>
        <v>#REF!</v>
      </c>
      <c r="K5327" s="53" t="e">
        <f>IF(OR(#REF!="管理者",#REF!="サービス管理責任者"),0,#REF!)</f>
        <v>#REF!</v>
      </c>
    </row>
    <row r="5328" spans="8:11">
      <c r="H5328" s="57"/>
      <c r="I5328" s="56" t="e">
        <f t="shared" si="181"/>
        <v>#REF!</v>
      </c>
      <c r="J5328" s="56" t="e">
        <f>#REF!</f>
        <v>#REF!</v>
      </c>
      <c r="K5328" s="53" t="e">
        <f>IF(OR(#REF!="管理者",#REF!="サービス管理責任者"),0,#REF!)</f>
        <v>#REF!</v>
      </c>
    </row>
    <row r="5329" spans="8:11">
      <c r="H5329" s="57"/>
      <c r="I5329" s="56" t="e">
        <f t="shared" si="181"/>
        <v>#REF!</v>
      </c>
      <c r="J5329" s="56" t="e">
        <f>#REF!</f>
        <v>#REF!</v>
      </c>
      <c r="K5329" s="53" t="e">
        <f>IF(OR(#REF!="管理者",#REF!="サービス管理責任者"),0,#REF!)</f>
        <v>#REF!</v>
      </c>
    </row>
    <row r="5330" spans="8:11">
      <c r="H5330" s="57"/>
      <c r="I5330" s="56" t="e">
        <f t="shared" si="181"/>
        <v>#REF!</v>
      </c>
      <c r="J5330" s="56" t="e">
        <f>#REF!</f>
        <v>#REF!</v>
      </c>
      <c r="K5330" s="53" t="e">
        <f>IF(OR(#REF!="管理者",#REF!="サービス管理責任者"),0,#REF!)</f>
        <v>#REF!</v>
      </c>
    </row>
    <row r="5331" spans="8:11">
      <c r="H5331" s="57"/>
      <c r="I5331" s="56" t="e">
        <f t="shared" si="181"/>
        <v>#REF!</v>
      </c>
      <c r="J5331" s="56" t="e">
        <f>#REF!</f>
        <v>#REF!</v>
      </c>
      <c r="K5331" s="53" t="e">
        <f>IF(OR(#REF!="管理者",#REF!="サービス管理責任者"),0,#REF!)</f>
        <v>#REF!</v>
      </c>
    </row>
    <row r="5332" spans="8:11">
      <c r="H5332" s="57"/>
      <c r="I5332" s="56" t="e">
        <f t="shared" si="181"/>
        <v>#REF!</v>
      </c>
      <c r="J5332" s="56" t="e">
        <f>#REF!</f>
        <v>#REF!</v>
      </c>
      <c r="K5332" s="53" t="e">
        <f>IF(OR(#REF!="管理者",#REF!="サービス管理責任者"),0,#REF!)</f>
        <v>#REF!</v>
      </c>
    </row>
    <row r="5333" spans="8:11">
      <c r="H5333" s="57"/>
      <c r="I5333" s="56" t="e">
        <f t="shared" si="181"/>
        <v>#REF!</v>
      </c>
      <c r="J5333" s="56" t="e">
        <f>#REF!</f>
        <v>#REF!</v>
      </c>
      <c r="K5333" s="53" t="e">
        <f>IF(OR(#REF!="管理者",#REF!="サービス管理責任者"),0,#REF!)</f>
        <v>#REF!</v>
      </c>
    </row>
    <row r="5334" spans="8:11">
      <c r="H5334" s="57"/>
      <c r="I5334" s="56" t="e">
        <f t="shared" si="181"/>
        <v>#REF!</v>
      </c>
      <c r="J5334" s="56" t="e">
        <f>#REF!</f>
        <v>#REF!</v>
      </c>
      <c r="K5334" s="53" t="e">
        <f>IF(OR(#REF!="管理者",#REF!="サービス管理責任者"),0,#REF!)</f>
        <v>#REF!</v>
      </c>
    </row>
    <row r="5335" spans="8:11">
      <c r="H5335" s="57"/>
      <c r="I5335" s="56" t="e">
        <f t="shared" si="181"/>
        <v>#REF!</v>
      </c>
      <c r="J5335" s="56" t="e">
        <f>#REF!</f>
        <v>#REF!</v>
      </c>
      <c r="K5335" s="53" t="e">
        <f>IF(OR(#REF!="管理者",#REF!="サービス管理責任者"),0,#REF!)</f>
        <v>#REF!</v>
      </c>
    </row>
    <row r="5336" spans="8:11">
      <c r="H5336" s="57"/>
      <c r="I5336" s="56" t="e">
        <f t="shared" si="181"/>
        <v>#REF!</v>
      </c>
      <c r="J5336" s="56" t="e">
        <f>#REF!</f>
        <v>#REF!</v>
      </c>
      <c r="K5336" s="53" t="e">
        <f>IF(OR(#REF!="管理者",#REF!="サービス管理責任者"),0,#REF!)</f>
        <v>#REF!</v>
      </c>
    </row>
    <row r="5337" spans="8:11">
      <c r="H5337" s="57"/>
      <c r="I5337" s="56" t="e">
        <f t="shared" si="181"/>
        <v>#REF!</v>
      </c>
      <c r="J5337" s="56" t="e">
        <f>#REF!</f>
        <v>#REF!</v>
      </c>
      <c r="K5337" s="53" t="e">
        <f>IF(OR(#REF!="管理者",#REF!="サービス管理責任者"),0,#REF!)</f>
        <v>#REF!</v>
      </c>
    </row>
    <row r="5338" spans="8:11">
      <c r="H5338" s="57"/>
      <c r="I5338" s="56" t="e">
        <f t="shared" si="181"/>
        <v>#REF!</v>
      </c>
      <c r="J5338" s="56" t="e">
        <f>#REF!</f>
        <v>#REF!</v>
      </c>
      <c r="K5338" s="53" t="e">
        <f>IF(OR(#REF!="管理者",#REF!="サービス管理責任者"),0,#REF!)</f>
        <v>#REF!</v>
      </c>
    </row>
    <row r="5339" spans="8:11">
      <c r="H5339" s="57"/>
      <c r="I5339" s="56" t="e">
        <f t="shared" si="181"/>
        <v>#REF!</v>
      </c>
      <c r="J5339" s="56" t="e">
        <f>#REF!</f>
        <v>#REF!</v>
      </c>
      <c r="K5339" s="53" t="e">
        <f>IF(OR(#REF!="管理者",#REF!="サービス管理責任者"),0,#REF!)</f>
        <v>#REF!</v>
      </c>
    </row>
    <row r="5340" spans="8:11">
      <c r="H5340" s="57"/>
      <c r="I5340" s="56" t="e">
        <f t="shared" si="181"/>
        <v>#REF!</v>
      </c>
      <c r="J5340" s="56" t="e">
        <f>#REF!</f>
        <v>#REF!</v>
      </c>
      <c r="K5340" s="53" t="e">
        <f>IF(OR(#REF!="管理者",#REF!="サービス管理責任者"),0,#REF!)</f>
        <v>#REF!</v>
      </c>
    </row>
    <row r="5341" spans="8:11">
      <c r="H5341" s="57"/>
      <c r="I5341" s="56" t="e">
        <f t="shared" si="181"/>
        <v>#REF!</v>
      </c>
      <c r="J5341" s="56" t="e">
        <f>#REF!</f>
        <v>#REF!</v>
      </c>
      <c r="K5341" s="53" t="e">
        <f>IF(OR(#REF!="管理者",#REF!="サービス管理責任者"),0,#REF!)</f>
        <v>#REF!</v>
      </c>
    </row>
    <row r="5342" spans="8:11">
      <c r="H5342" s="57"/>
      <c r="I5342" s="56" t="e">
        <f t="shared" si="181"/>
        <v>#REF!</v>
      </c>
      <c r="J5342" s="56" t="e">
        <f>#REF!</f>
        <v>#REF!</v>
      </c>
      <c r="K5342" s="53" t="e">
        <f>IF(OR(#REF!="管理者",#REF!="サービス管理責任者"),0,#REF!)</f>
        <v>#REF!</v>
      </c>
    </row>
    <row r="5343" spans="8:11">
      <c r="H5343" s="57"/>
      <c r="I5343" s="56" t="e">
        <f t="shared" si="181"/>
        <v>#REF!</v>
      </c>
      <c r="J5343" s="56" t="e">
        <f>#REF!</f>
        <v>#REF!</v>
      </c>
      <c r="K5343" s="53" t="e">
        <f>IF(OR(#REF!="管理者",#REF!="サービス管理責任者"),0,#REF!)</f>
        <v>#REF!</v>
      </c>
    </row>
    <row r="5344" spans="8:11">
      <c r="H5344" s="57"/>
      <c r="I5344" s="56" t="e">
        <f t="shared" si="181"/>
        <v>#REF!</v>
      </c>
      <c r="J5344" s="56" t="e">
        <f>#REF!</f>
        <v>#REF!</v>
      </c>
      <c r="K5344" s="53" t="e">
        <f>IF(OR(#REF!="管理者",#REF!="サービス管理責任者"),0,#REF!)</f>
        <v>#REF!</v>
      </c>
    </row>
    <row r="5345" spans="8:11">
      <c r="H5345" s="57"/>
      <c r="I5345" s="56" t="e">
        <f t="shared" si="181"/>
        <v>#REF!</v>
      </c>
      <c r="J5345" s="56" t="e">
        <f>#REF!</f>
        <v>#REF!</v>
      </c>
      <c r="K5345" s="53" t="e">
        <f>IF(OR(#REF!="管理者",#REF!="サービス管理責任者"),0,#REF!)</f>
        <v>#REF!</v>
      </c>
    </row>
    <row r="5346" spans="8:11">
      <c r="H5346" s="57"/>
      <c r="I5346" s="56" t="e">
        <f t="shared" si="181"/>
        <v>#REF!</v>
      </c>
      <c r="J5346" s="56" t="e">
        <f>#REF!</f>
        <v>#REF!</v>
      </c>
      <c r="K5346" s="53" t="e">
        <f>IF(OR(#REF!="管理者",#REF!="サービス管理責任者"),0,#REF!)</f>
        <v>#REF!</v>
      </c>
    </row>
    <row r="5347" spans="8:11">
      <c r="H5347" s="57"/>
      <c r="I5347" s="56" t="e">
        <f t="shared" si="181"/>
        <v>#REF!</v>
      </c>
      <c r="J5347" s="56" t="e">
        <f>#REF!</f>
        <v>#REF!</v>
      </c>
      <c r="K5347" s="53" t="e">
        <f>IF(OR(#REF!="管理者",#REF!="サービス管理責任者"),0,#REF!)</f>
        <v>#REF!</v>
      </c>
    </row>
    <row r="5348" spans="8:11">
      <c r="H5348" s="57"/>
      <c r="I5348" s="56" t="e">
        <f t="shared" si="181"/>
        <v>#REF!</v>
      </c>
      <c r="J5348" s="56" t="e">
        <f>#REF!</f>
        <v>#REF!</v>
      </c>
      <c r="K5348" s="53" t="e">
        <f>IF(OR(#REF!="管理者",#REF!="サービス管理責任者"),0,#REF!)</f>
        <v>#REF!</v>
      </c>
    </row>
    <row r="5349" spans="8:11">
      <c r="H5349" s="57"/>
      <c r="I5349" s="56" t="e">
        <f t="shared" si="181"/>
        <v>#REF!</v>
      </c>
      <c r="J5349" s="56" t="e">
        <f>#REF!</f>
        <v>#REF!</v>
      </c>
      <c r="K5349" s="53" t="e">
        <f>IF(OR(#REF!="管理者",#REF!="サービス管理責任者"),0,#REF!)</f>
        <v>#REF!</v>
      </c>
    </row>
    <row r="5350" spans="8:11">
      <c r="H5350" s="57"/>
      <c r="I5350" s="56" t="e">
        <f t="shared" si="181"/>
        <v>#REF!</v>
      </c>
      <c r="J5350" s="56" t="e">
        <f>#REF!</f>
        <v>#REF!</v>
      </c>
      <c r="K5350" s="53" t="e">
        <f>IF(OR(#REF!="管理者",#REF!="サービス管理責任者"),0,#REF!)</f>
        <v>#REF!</v>
      </c>
    </row>
    <row r="5351" spans="8:11">
      <c r="H5351" s="57"/>
      <c r="I5351" s="56" t="e">
        <f t="shared" si="181"/>
        <v>#REF!</v>
      </c>
      <c r="J5351" s="56" t="e">
        <f>#REF!</f>
        <v>#REF!</v>
      </c>
      <c r="K5351" s="53" t="e">
        <f>IF(OR(#REF!="管理者",#REF!="サービス管理責任者"),0,#REF!)</f>
        <v>#REF!</v>
      </c>
    </row>
    <row r="5352" spans="8:11">
      <c r="H5352" s="57"/>
      <c r="I5352" s="56" t="e">
        <f t="shared" si="181"/>
        <v>#REF!</v>
      </c>
      <c r="J5352" s="56" t="e">
        <f>#REF!</f>
        <v>#REF!</v>
      </c>
      <c r="K5352" s="53" t="e">
        <f>IF(OR(#REF!="管理者",#REF!="サービス管理責任者"),0,#REF!)</f>
        <v>#REF!</v>
      </c>
    </row>
    <row r="5353" spans="8:11">
      <c r="H5353" s="57"/>
      <c r="I5353" s="56" t="e">
        <f t="shared" si="181"/>
        <v>#REF!</v>
      </c>
      <c r="J5353" s="56" t="e">
        <f>#REF!</f>
        <v>#REF!</v>
      </c>
      <c r="K5353" s="53" t="e">
        <f>IF(OR(#REF!="管理者",#REF!="サービス管理責任者"),0,#REF!)</f>
        <v>#REF!</v>
      </c>
    </row>
    <row r="5354" spans="8:11">
      <c r="H5354" s="57"/>
      <c r="I5354" s="56" t="e">
        <f t="shared" si="181"/>
        <v>#REF!</v>
      </c>
      <c r="J5354" s="56" t="e">
        <f>#REF!</f>
        <v>#REF!</v>
      </c>
      <c r="K5354" s="53" t="e">
        <f>IF(OR(#REF!="管理者",#REF!="サービス管理責任者"),0,#REF!)</f>
        <v>#REF!</v>
      </c>
    </row>
    <row r="5355" spans="8:11">
      <c r="H5355" s="57"/>
      <c r="I5355" s="56" t="e">
        <f t="shared" si="181"/>
        <v>#REF!</v>
      </c>
      <c r="J5355" s="56" t="e">
        <f>#REF!</f>
        <v>#REF!</v>
      </c>
      <c r="K5355" s="53" t="e">
        <f>IF(OR(#REF!="管理者",#REF!="サービス管理責任者"),0,#REF!)</f>
        <v>#REF!</v>
      </c>
    </row>
    <row r="5356" spans="8:11">
      <c r="H5356" s="57"/>
      <c r="I5356" s="56" t="e">
        <f t="shared" si="181"/>
        <v>#REF!</v>
      </c>
      <c r="J5356" s="56" t="e">
        <f>#REF!</f>
        <v>#REF!</v>
      </c>
      <c r="K5356" s="53" t="e">
        <f>IF(OR(#REF!="管理者",#REF!="サービス管理責任者"),0,#REF!)</f>
        <v>#REF!</v>
      </c>
    </row>
    <row r="5357" spans="8:11">
      <c r="H5357" s="57"/>
      <c r="I5357" s="56" t="e">
        <f t="shared" si="181"/>
        <v>#REF!</v>
      </c>
      <c r="J5357" s="56" t="e">
        <f>#REF!</f>
        <v>#REF!</v>
      </c>
      <c r="K5357" s="53" t="e">
        <f>IF(OR(#REF!="管理者",#REF!="サービス管理責任者"),0,#REF!)</f>
        <v>#REF!</v>
      </c>
    </row>
    <row r="5358" spans="8:11">
      <c r="H5358" s="57"/>
      <c r="I5358" s="56" t="e">
        <f t="shared" si="181"/>
        <v>#REF!</v>
      </c>
      <c r="J5358" s="56" t="e">
        <f>#REF!</f>
        <v>#REF!</v>
      </c>
      <c r="K5358" s="53" t="e">
        <f>IF(OR(#REF!="管理者",#REF!="サービス管理責任者"),0,#REF!)</f>
        <v>#REF!</v>
      </c>
    </row>
    <row r="5359" spans="8:11">
      <c r="H5359" s="57"/>
      <c r="I5359" s="56" t="e">
        <f t="shared" si="181"/>
        <v>#REF!</v>
      </c>
      <c r="J5359" s="56" t="e">
        <f>#REF!</f>
        <v>#REF!</v>
      </c>
      <c r="K5359" s="53" t="e">
        <f>IF(OR(#REF!="管理者",#REF!="サービス管理責任者"),0,#REF!)</f>
        <v>#REF!</v>
      </c>
    </row>
    <row r="5360" spans="8:11">
      <c r="H5360" s="57"/>
      <c r="I5360" s="56" t="e">
        <f t="shared" si="181"/>
        <v>#REF!</v>
      </c>
      <c r="J5360" s="56" t="e">
        <f>#REF!</f>
        <v>#REF!</v>
      </c>
      <c r="K5360" s="53" t="e">
        <f>IF(OR(#REF!="管理者",#REF!="サービス管理責任者"),0,#REF!)</f>
        <v>#REF!</v>
      </c>
    </row>
    <row r="5361" spans="8:11">
      <c r="H5361" s="57"/>
      <c r="I5361" s="56" t="e">
        <f t="shared" si="181"/>
        <v>#REF!</v>
      </c>
      <c r="J5361" s="56" t="e">
        <f>#REF!</f>
        <v>#REF!</v>
      </c>
      <c r="K5361" s="53" t="e">
        <f>IF(OR(#REF!="管理者",#REF!="サービス管理責任者"),0,#REF!)</f>
        <v>#REF!</v>
      </c>
    </row>
    <row r="5362" spans="8:11">
      <c r="H5362" s="57"/>
      <c r="I5362" s="56" t="e">
        <f t="shared" si="181"/>
        <v>#REF!</v>
      </c>
      <c r="J5362" s="56" t="e">
        <f>#REF!</f>
        <v>#REF!</v>
      </c>
      <c r="K5362" s="53" t="e">
        <f>IF(OR(#REF!="管理者",#REF!="サービス管理責任者"),0,#REF!)</f>
        <v>#REF!</v>
      </c>
    </row>
    <row r="5363" spans="8:11">
      <c r="H5363" s="57"/>
      <c r="I5363" s="56" t="e">
        <f t="shared" si="181"/>
        <v>#REF!</v>
      </c>
      <c r="J5363" s="56" t="e">
        <f>#REF!</f>
        <v>#REF!</v>
      </c>
      <c r="K5363" s="53" t="e">
        <f>IF(OR(#REF!="管理者",#REF!="サービス管理責任者"),0,#REF!)</f>
        <v>#REF!</v>
      </c>
    </row>
    <row r="5364" spans="8:11">
      <c r="H5364" s="57"/>
      <c r="I5364" s="56" t="e">
        <f t="shared" si="181"/>
        <v>#REF!</v>
      </c>
      <c r="J5364" s="56" t="e">
        <f>#REF!</f>
        <v>#REF!</v>
      </c>
      <c r="K5364" s="53" t="e">
        <f>IF(OR(#REF!="管理者",#REF!="サービス管理責任者"),0,#REF!)</f>
        <v>#REF!</v>
      </c>
    </row>
    <row r="5365" spans="8:11">
      <c r="H5365" s="57"/>
      <c r="I5365" s="56" t="e">
        <f t="shared" si="181"/>
        <v>#REF!</v>
      </c>
      <c r="J5365" s="56" t="e">
        <f>#REF!</f>
        <v>#REF!</v>
      </c>
      <c r="K5365" s="53" t="e">
        <f>IF(OR(#REF!="管理者",#REF!="サービス管理責任者"),0,#REF!)</f>
        <v>#REF!</v>
      </c>
    </row>
    <row r="5366" spans="8:11">
      <c r="H5366" s="57"/>
      <c r="I5366" s="56" t="e">
        <f t="shared" si="181"/>
        <v>#REF!</v>
      </c>
      <c r="J5366" s="56" t="e">
        <f>#REF!</f>
        <v>#REF!</v>
      </c>
      <c r="K5366" s="53" t="e">
        <f>IF(OR(#REF!="管理者",#REF!="サービス管理責任者"),0,#REF!)</f>
        <v>#REF!</v>
      </c>
    </row>
    <row r="5367" spans="8:11">
      <c r="H5367" s="57"/>
      <c r="I5367" s="56" t="e">
        <f t="shared" si="181"/>
        <v>#REF!</v>
      </c>
      <c r="J5367" s="56" t="e">
        <f>#REF!</f>
        <v>#REF!</v>
      </c>
      <c r="K5367" s="53" t="e">
        <f>IF(OR(#REF!="管理者",#REF!="サービス管理責任者"),0,#REF!)</f>
        <v>#REF!</v>
      </c>
    </row>
    <row r="5368" spans="8:11">
      <c r="H5368" s="57"/>
      <c r="I5368" s="56" t="e">
        <f t="shared" si="181"/>
        <v>#REF!</v>
      </c>
      <c r="J5368" s="56" t="e">
        <f>#REF!</f>
        <v>#REF!</v>
      </c>
      <c r="K5368" s="53" t="e">
        <f>IF(OR(#REF!="管理者",#REF!="サービス管理責任者"),0,#REF!)</f>
        <v>#REF!</v>
      </c>
    </row>
    <row r="5369" spans="8:11">
      <c r="H5369" s="57"/>
      <c r="I5369" s="56" t="e">
        <f t="shared" si="181"/>
        <v>#REF!</v>
      </c>
      <c r="J5369" s="56" t="e">
        <f>#REF!</f>
        <v>#REF!</v>
      </c>
      <c r="K5369" s="53" t="e">
        <f>IF(OR(#REF!="管理者",#REF!="サービス管理責任者"),0,#REF!)</f>
        <v>#REF!</v>
      </c>
    </row>
    <row r="5370" spans="8:11">
      <c r="H5370" s="57"/>
      <c r="I5370" s="56" t="e">
        <f t="shared" si="181"/>
        <v>#REF!</v>
      </c>
      <c r="J5370" s="56" t="e">
        <f>#REF!</f>
        <v>#REF!</v>
      </c>
      <c r="K5370" s="53" t="e">
        <f>IF(OR(#REF!="管理者",#REF!="サービス管理責任者"),0,#REF!)</f>
        <v>#REF!</v>
      </c>
    </row>
    <row r="5371" spans="8:11">
      <c r="H5371" s="57"/>
      <c r="I5371" s="56" t="e">
        <f t="shared" si="181"/>
        <v>#REF!</v>
      </c>
      <c r="J5371" s="56" t="e">
        <f>#REF!</f>
        <v>#REF!</v>
      </c>
      <c r="K5371" s="53" t="e">
        <f>IF(OR(#REF!="管理者",#REF!="サービス管理責任者"),0,#REF!)</f>
        <v>#REF!</v>
      </c>
    </row>
    <row r="5372" spans="8:11">
      <c r="H5372" s="57"/>
      <c r="I5372" s="56" t="e">
        <f t="shared" si="181"/>
        <v>#REF!</v>
      </c>
      <c r="J5372" s="56" t="e">
        <f>#REF!</f>
        <v>#REF!</v>
      </c>
      <c r="K5372" s="53" t="e">
        <f>IF(OR(#REF!="管理者",#REF!="サービス管理責任者"),0,#REF!)</f>
        <v>#REF!</v>
      </c>
    </row>
    <row r="5373" spans="8:11">
      <c r="H5373" s="57"/>
      <c r="I5373" s="56" t="e">
        <f t="shared" si="181"/>
        <v>#REF!</v>
      </c>
      <c r="J5373" s="56" t="e">
        <f>#REF!</f>
        <v>#REF!</v>
      </c>
      <c r="K5373" s="53" t="e">
        <f>IF(OR(#REF!="管理者",#REF!="サービス管理責任者"),0,#REF!)</f>
        <v>#REF!</v>
      </c>
    </row>
    <row r="5374" spans="8:11">
      <c r="H5374" s="57"/>
      <c r="I5374" s="56" t="e">
        <f t="shared" si="181"/>
        <v>#REF!</v>
      </c>
      <c r="J5374" s="56" t="e">
        <f>#REF!</f>
        <v>#REF!</v>
      </c>
      <c r="K5374" s="53" t="e">
        <f>IF(OR(#REF!="管理者",#REF!="サービス管理責任者"),0,#REF!)</f>
        <v>#REF!</v>
      </c>
    </row>
    <row r="5375" spans="8:11">
      <c r="H5375" s="57"/>
      <c r="I5375" s="56" t="e">
        <f t="shared" si="181"/>
        <v>#REF!</v>
      </c>
      <c r="J5375" s="56" t="e">
        <f>#REF!</f>
        <v>#REF!</v>
      </c>
      <c r="K5375" s="53" t="e">
        <f>IF(OR(#REF!="管理者",#REF!="サービス管理責任者"),0,#REF!)</f>
        <v>#REF!</v>
      </c>
    </row>
    <row r="5376" spans="8:11">
      <c r="H5376" s="57"/>
      <c r="I5376" s="56" t="e">
        <f t="shared" si="181"/>
        <v>#REF!</v>
      </c>
      <c r="J5376" s="56" t="e">
        <f>#REF!</f>
        <v>#REF!</v>
      </c>
      <c r="K5376" s="53" t="e">
        <f>IF(OR(#REF!="管理者",#REF!="サービス管理責任者"),0,#REF!)</f>
        <v>#REF!</v>
      </c>
    </row>
    <row r="5377" spans="8:11">
      <c r="H5377" s="57"/>
      <c r="I5377" s="56" t="e">
        <f t="shared" si="181"/>
        <v>#REF!</v>
      </c>
      <c r="J5377" s="56" t="e">
        <f>#REF!</f>
        <v>#REF!</v>
      </c>
      <c r="K5377" s="53" t="e">
        <f>IF(OR(#REF!="管理者",#REF!="サービス管理責任者"),0,#REF!)</f>
        <v>#REF!</v>
      </c>
    </row>
    <row r="5378" spans="8:11">
      <c r="H5378" s="57"/>
      <c r="I5378" s="56" t="e">
        <f t="shared" si="181"/>
        <v>#REF!</v>
      </c>
      <c r="J5378" s="56" t="e">
        <f>#REF!</f>
        <v>#REF!</v>
      </c>
      <c r="K5378" s="53" t="e">
        <f>IF(OR(#REF!="管理者",#REF!="サービス管理責任者"),0,#REF!)</f>
        <v>#REF!</v>
      </c>
    </row>
    <row r="5379" spans="8:11">
      <c r="H5379" s="57"/>
      <c r="I5379" s="56" t="e">
        <f t="shared" si="181"/>
        <v>#REF!</v>
      </c>
      <c r="J5379" s="56" t="e">
        <f>#REF!</f>
        <v>#REF!</v>
      </c>
      <c r="K5379" s="53" t="e">
        <f>IF(OR(#REF!="管理者",#REF!="サービス管理責任者"),0,#REF!)</f>
        <v>#REF!</v>
      </c>
    </row>
    <row r="5380" spans="8:11">
      <c r="H5380" s="57"/>
      <c r="I5380" s="56" t="e">
        <f t="shared" si="181"/>
        <v>#REF!</v>
      </c>
      <c r="J5380" s="56" t="e">
        <f>#REF!</f>
        <v>#REF!</v>
      </c>
      <c r="K5380" s="53" t="e">
        <f>IF(OR(#REF!="管理者",#REF!="サービス管理責任者"),0,#REF!)</f>
        <v>#REF!</v>
      </c>
    </row>
    <row r="5381" spans="8:11">
      <c r="H5381" s="57"/>
      <c r="I5381" s="56" t="e">
        <f t="shared" ref="I5381:I5444" si="182">IF(J5381=0,I5380,I5380+1)</f>
        <v>#REF!</v>
      </c>
      <c r="J5381" s="56" t="e">
        <f>#REF!</f>
        <v>#REF!</v>
      </c>
      <c r="K5381" s="53" t="e">
        <f>IF(OR(#REF!="管理者",#REF!="サービス管理責任者"),0,#REF!)</f>
        <v>#REF!</v>
      </c>
    </row>
    <row r="5382" spans="8:11">
      <c r="H5382" s="57"/>
      <c r="I5382" s="56" t="e">
        <f t="shared" si="182"/>
        <v>#REF!</v>
      </c>
      <c r="J5382" s="56" t="e">
        <f>#REF!</f>
        <v>#REF!</v>
      </c>
      <c r="K5382" s="53" t="e">
        <f>IF(OR(#REF!="管理者",#REF!="サービス管理責任者"),0,#REF!)</f>
        <v>#REF!</v>
      </c>
    </row>
    <row r="5383" spans="8:11">
      <c r="H5383" s="57"/>
      <c r="I5383" s="56" t="e">
        <f t="shared" si="182"/>
        <v>#REF!</v>
      </c>
      <c r="J5383" s="56" t="e">
        <f>#REF!</f>
        <v>#REF!</v>
      </c>
      <c r="K5383" s="53" t="e">
        <f>IF(OR(#REF!="管理者",#REF!="サービス管理責任者"),0,#REF!)</f>
        <v>#REF!</v>
      </c>
    </row>
    <row r="5384" spans="8:11">
      <c r="H5384" s="57"/>
      <c r="I5384" s="56" t="e">
        <f t="shared" si="182"/>
        <v>#REF!</v>
      </c>
      <c r="J5384" s="56" t="e">
        <f>#REF!</f>
        <v>#REF!</v>
      </c>
      <c r="K5384" s="53" t="e">
        <f>IF(OR(#REF!="管理者",#REF!="サービス管理責任者"),0,#REF!)</f>
        <v>#REF!</v>
      </c>
    </row>
    <row r="5385" spans="8:11">
      <c r="H5385" s="57"/>
      <c r="I5385" s="56" t="e">
        <f t="shared" si="182"/>
        <v>#REF!</v>
      </c>
      <c r="J5385" s="56" t="e">
        <f>#REF!</f>
        <v>#REF!</v>
      </c>
      <c r="K5385" s="53" t="e">
        <f>IF(OR(#REF!="管理者",#REF!="サービス管理責任者"),0,#REF!)</f>
        <v>#REF!</v>
      </c>
    </row>
    <row r="5386" spans="8:11">
      <c r="H5386" s="57"/>
      <c r="I5386" s="56" t="e">
        <f t="shared" si="182"/>
        <v>#REF!</v>
      </c>
      <c r="J5386" s="56" t="e">
        <f>#REF!</f>
        <v>#REF!</v>
      </c>
      <c r="K5386" s="53" t="e">
        <f>IF(OR(#REF!="管理者",#REF!="サービス管理責任者"),0,#REF!)</f>
        <v>#REF!</v>
      </c>
    </row>
    <row r="5387" spans="8:11">
      <c r="H5387" s="57"/>
      <c r="I5387" s="56" t="e">
        <f t="shared" si="182"/>
        <v>#REF!</v>
      </c>
      <c r="J5387" s="56" t="e">
        <f>#REF!</f>
        <v>#REF!</v>
      </c>
      <c r="K5387" s="53" t="e">
        <f>IF(OR(#REF!="管理者",#REF!="サービス管理責任者"),0,#REF!)</f>
        <v>#REF!</v>
      </c>
    </row>
    <row r="5388" spans="8:11">
      <c r="H5388" s="57"/>
      <c r="I5388" s="56" t="e">
        <f t="shared" si="182"/>
        <v>#REF!</v>
      </c>
      <c r="J5388" s="56" t="e">
        <f>#REF!</f>
        <v>#REF!</v>
      </c>
      <c r="K5388" s="53" t="e">
        <f>IF(OR(#REF!="管理者",#REF!="サービス管理責任者"),0,#REF!)</f>
        <v>#REF!</v>
      </c>
    </row>
    <row r="5389" spans="8:11">
      <c r="H5389" s="57"/>
      <c r="I5389" s="56" t="e">
        <f t="shared" si="182"/>
        <v>#REF!</v>
      </c>
      <c r="J5389" s="56" t="e">
        <f>#REF!</f>
        <v>#REF!</v>
      </c>
      <c r="K5389" s="53" t="e">
        <f>IF(OR(#REF!="管理者",#REF!="サービス管理責任者"),0,#REF!)</f>
        <v>#REF!</v>
      </c>
    </row>
    <row r="5390" spans="8:11">
      <c r="H5390" s="57"/>
      <c r="I5390" s="56" t="e">
        <f t="shared" si="182"/>
        <v>#REF!</v>
      </c>
      <c r="J5390" s="56" t="e">
        <f>#REF!</f>
        <v>#REF!</v>
      </c>
      <c r="K5390" s="53" t="e">
        <f>IF(OR(#REF!="管理者",#REF!="サービス管理責任者"),0,#REF!)</f>
        <v>#REF!</v>
      </c>
    </row>
    <row r="5391" spans="8:11">
      <c r="H5391" s="57"/>
      <c r="I5391" s="56" t="e">
        <f t="shared" si="182"/>
        <v>#REF!</v>
      </c>
      <c r="J5391" s="56" t="e">
        <f>#REF!</f>
        <v>#REF!</v>
      </c>
      <c r="K5391" s="53" t="e">
        <f>IF(OR(#REF!="管理者",#REF!="サービス管理責任者"),0,#REF!)</f>
        <v>#REF!</v>
      </c>
    </row>
    <row r="5392" spans="8:11">
      <c r="H5392" s="57"/>
      <c r="I5392" s="56" t="e">
        <f t="shared" si="182"/>
        <v>#REF!</v>
      </c>
      <c r="J5392" s="56" t="e">
        <f>#REF!</f>
        <v>#REF!</v>
      </c>
      <c r="K5392" s="53" t="e">
        <f>IF(OR(#REF!="管理者",#REF!="サービス管理責任者"),0,#REF!)</f>
        <v>#REF!</v>
      </c>
    </row>
    <row r="5393" spans="8:11">
      <c r="H5393" s="57"/>
      <c r="I5393" s="56" t="e">
        <f t="shared" si="182"/>
        <v>#REF!</v>
      </c>
      <c r="J5393" s="56" t="e">
        <f>#REF!</f>
        <v>#REF!</v>
      </c>
      <c r="K5393" s="53" t="e">
        <f>IF(OR(#REF!="管理者",#REF!="サービス管理責任者"),0,#REF!)</f>
        <v>#REF!</v>
      </c>
    </row>
    <row r="5394" spans="8:11">
      <c r="H5394" s="57"/>
      <c r="I5394" s="56" t="e">
        <f t="shared" si="182"/>
        <v>#REF!</v>
      </c>
      <c r="J5394" s="56" t="e">
        <f>#REF!</f>
        <v>#REF!</v>
      </c>
      <c r="K5394" s="53" t="e">
        <f>IF(OR(#REF!="管理者",#REF!="サービス管理責任者"),0,#REF!)</f>
        <v>#REF!</v>
      </c>
    </row>
    <row r="5395" spans="8:11">
      <c r="H5395" s="57"/>
      <c r="I5395" s="56" t="e">
        <f t="shared" si="182"/>
        <v>#REF!</v>
      </c>
      <c r="J5395" s="56" t="e">
        <f>#REF!</f>
        <v>#REF!</v>
      </c>
      <c r="K5395" s="53" t="e">
        <f>IF(OR(#REF!="管理者",#REF!="サービス管理責任者"),0,#REF!)</f>
        <v>#REF!</v>
      </c>
    </row>
    <row r="5396" spans="8:11">
      <c r="H5396" s="57"/>
      <c r="I5396" s="56" t="e">
        <f t="shared" si="182"/>
        <v>#REF!</v>
      </c>
      <c r="J5396" s="56" t="e">
        <f>#REF!</f>
        <v>#REF!</v>
      </c>
      <c r="K5396" s="53" t="e">
        <f>IF(OR(#REF!="管理者",#REF!="サービス管理責任者"),0,#REF!)</f>
        <v>#REF!</v>
      </c>
    </row>
    <row r="5397" spans="8:11">
      <c r="H5397" s="57"/>
      <c r="I5397" s="56" t="e">
        <f t="shared" si="182"/>
        <v>#REF!</v>
      </c>
      <c r="J5397" s="56" t="e">
        <f>#REF!</f>
        <v>#REF!</v>
      </c>
      <c r="K5397" s="53" t="e">
        <f>IF(OR(#REF!="管理者",#REF!="サービス管理責任者"),0,#REF!)</f>
        <v>#REF!</v>
      </c>
    </row>
    <row r="5398" spans="8:11">
      <c r="H5398" s="57"/>
      <c r="I5398" s="56" t="e">
        <f t="shared" si="182"/>
        <v>#REF!</v>
      </c>
      <c r="J5398" s="56" t="e">
        <f>#REF!</f>
        <v>#REF!</v>
      </c>
      <c r="K5398" s="53" t="e">
        <f>IF(OR(#REF!="管理者",#REF!="サービス管理責任者"),0,#REF!)</f>
        <v>#REF!</v>
      </c>
    </row>
    <row r="5399" spans="8:11">
      <c r="H5399" s="57"/>
      <c r="I5399" s="56" t="e">
        <f t="shared" si="182"/>
        <v>#REF!</v>
      </c>
      <c r="J5399" s="56" t="e">
        <f>#REF!</f>
        <v>#REF!</v>
      </c>
      <c r="K5399" s="53" t="e">
        <f>IF(OR(#REF!="管理者",#REF!="サービス管理責任者"),0,#REF!)</f>
        <v>#REF!</v>
      </c>
    </row>
    <row r="5400" spans="8:11">
      <c r="H5400" s="57"/>
      <c r="I5400" s="56" t="e">
        <f t="shared" si="182"/>
        <v>#REF!</v>
      </c>
      <c r="J5400" s="56" t="e">
        <f>#REF!</f>
        <v>#REF!</v>
      </c>
      <c r="K5400" s="53" t="e">
        <f>IF(OR(#REF!="管理者",#REF!="サービス管理責任者"),0,#REF!)</f>
        <v>#REF!</v>
      </c>
    </row>
    <row r="5401" spans="8:11">
      <c r="H5401" s="57"/>
      <c r="I5401" s="56" t="e">
        <f t="shared" si="182"/>
        <v>#REF!</v>
      </c>
      <c r="J5401" s="56" t="e">
        <f>#REF!</f>
        <v>#REF!</v>
      </c>
      <c r="K5401" s="53" t="e">
        <f>IF(OR(#REF!="管理者",#REF!="サービス管理責任者"),0,#REF!)</f>
        <v>#REF!</v>
      </c>
    </row>
    <row r="5402" spans="8:11">
      <c r="H5402" s="57"/>
      <c r="I5402" s="56" t="e">
        <f t="shared" si="182"/>
        <v>#REF!</v>
      </c>
      <c r="J5402" s="56" t="e">
        <f>#REF!</f>
        <v>#REF!</v>
      </c>
      <c r="K5402" s="53" t="e">
        <f>IF(OR(#REF!="管理者",#REF!="サービス管理責任者"),0,#REF!)</f>
        <v>#REF!</v>
      </c>
    </row>
    <row r="5403" spans="8:11">
      <c r="H5403" s="57"/>
      <c r="I5403" s="56" t="e">
        <f t="shared" si="182"/>
        <v>#REF!</v>
      </c>
      <c r="J5403" s="56" t="e">
        <f>#REF!</f>
        <v>#REF!</v>
      </c>
      <c r="K5403" s="53" t="e">
        <f>IF(OR(#REF!="管理者",#REF!="サービス管理責任者"),0,#REF!)</f>
        <v>#REF!</v>
      </c>
    </row>
    <row r="5404" spans="8:11">
      <c r="H5404" s="60" t="s">
        <v>132</v>
      </c>
      <c r="I5404" s="60" t="e">
        <f t="shared" si="182"/>
        <v>#REF!</v>
      </c>
      <c r="J5404" s="60" t="e">
        <f>#REF!</f>
        <v>#REF!</v>
      </c>
      <c r="K5404" s="53" t="e">
        <f>IF(OR(#REF!="管理者",#REF!="サービス管理責任者"),0,#REF!)</f>
        <v>#REF!</v>
      </c>
    </row>
    <row r="5405" spans="8:11">
      <c r="H5405" s="61"/>
      <c r="I5405" s="60" t="e">
        <f t="shared" si="182"/>
        <v>#REF!</v>
      </c>
      <c r="J5405" s="60" t="e">
        <f>#REF!</f>
        <v>#REF!</v>
      </c>
      <c r="K5405" s="53" t="e">
        <f>IF(OR(#REF!="管理者",#REF!="サービス管理責任者"),0,#REF!)</f>
        <v>#REF!</v>
      </c>
    </row>
    <row r="5406" spans="8:11">
      <c r="H5406" s="61"/>
      <c r="I5406" s="60" t="e">
        <f t="shared" si="182"/>
        <v>#REF!</v>
      </c>
      <c r="J5406" s="60" t="e">
        <f>#REF!</f>
        <v>#REF!</v>
      </c>
      <c r="K5406" s="53" t="e">
        <f>IF(OR(#REF!="管理者",#REF!="サービス管理責任者"),0,#REF!)</f>
        <v>#REF!</v>
      </c>
    </row>
    <row r="5407" spans="8:11">
      <c r="H5407" s="61"/>
      <c r="I5407" s="60" t="e">
        <f t="shared" si="182"/>
        <v>#REF!</v>
      </c>
      <c r="J5407" s="60" t="e">
        <f>#REF!</f>
        <v>#REF!</v>
      </c>
      <c r="K5407" s="53" t="e">
        <f>IF(OR(#REF!="管理者",#REF!="サービス管理責任者"),0,#REF!)</f>
        <v>#REF!</v>
      </c>
    </row>
    <row r="5408" spans="8:11">
      <c r="H5408" s="61"/>
      <c r="I5408" s="60" t="e">
        <f t="shared" si="182"/>
        <v>#REF!</v>
      </c>
      <c r="J5408" s="60" t="e">
        <f>#REF!</f>
        <v>#REF!</v>
      </c>
      <c r="K5408" s="53" t="e">
        <f>IF(OR(#REF!="管理者",#REF!="サービス管理責任者"),0,#REF!)</f>
        <v>#REF!</v>
      </c>
    </row>
    <row r="5409" spans="8:12">
      <c r="H5409" s="61"/>
      <c r="I5409" s="60" t="e">
        <f t="shared" si="182"/>
        <v>#REF!</v>
      </c>
      <c r="J5409" s="60" t="e">
        <f>#REF!</f>
        <v>#REF!</v>
      </c>
      <c r="K5409" s="53" t="e">
        <f>IF(OR(#REF!="管理者",#REF!="サービス管理責任者"),0,#REF!)</f>
        <v>#REF!</v>
      </c>
    </row>
    <row r="5410" spans="8:12">
      <c r="H5410" s="61"/>
      <c r="I5410" s="60" t="e">
        <f t="shared" si="182"/>
        <v>#REF!</v>
      </c>
      <c r="J5410" s="60" t="e">
        <f>#REF!</f>
        <v>#REF!</v>
      </c>
      <c r="K5410" s="53" t="e">
        <f>IF(OR(#REF!="管理者",#REF!="サービス管理責任者"),0,#REF!)</f>
        <v>#REF!</v>
      </c>
    </row>
    <row r="5411" spans="8:12">
      <c r="H5411" s="61"/>
      <c r="I5411" s="60" t="e">
        <f t="shared" si="182"/>
        <v>#REF!</v>
      </c>
      <c r="J5411" s="60" t="e">
        <f>#REF!</f>
        <v>#REF!</v>
      </c>
      <c r="K5411" s="53" t="e">
        <f>IF(OR(#REF!="管理者",#REF!="サービス管理責任者"),0,#REF!)</f>
        <v>#REF!</v>
      </c>
    </row>
    <row r="5412" spans="8:12">
      <c r="H5412" s="61"/>
      <c r="I5412" s="60" t="e">
        <f t="shared" si="182"/>
        <v>#REF!</v>
      </c>
      <c r="J5412" s="60" t="e">
        <f>#REF!</f>
        <v>#REF!</v>
      </c>
      <c r="K5412" s="53" t="e">
        <f>IF(OR(#REF!="管理者",#REF!="サービス管理責任者"),0,#REF!)</f>
        <v>#REF!</v>
      </c>
    </row>
    <row r="5413" spans="8:12">
      <c r="H5413" s="61"/>
      <c r="I5413" s="60" t="e">
        <f t="shared" si="182"/>
        <v>#REF!</v>
      </c>
      <c r="J5413" s="60" t="e">
        <f>#REF!</f>
        <v>#REF!</v>
      </c>
      <c r="K5413" s="53" t="e">
        <f>IF(OR(#REF!="管理者",#REF!="サービス管理責任者"),0,#REF!)</f>
        <v>#REF!</v>
      </c>
    </row>
    <row r="5414" spans="8:12">
      <c r="H5414" s="61"/>
      <c r="I5414" s="60" t="e">
        <f t="shared" si="182"/>
        <v>#REF!</v>
      </c>
      <c r="J5414" s="60" t="e">
        <f>#REF!</f>
        <v>#REF!</v>
      </c>
      <c r="K5414" s="53" t="e">
        <f>IF(OR(#REF!="管理者",#REF!="サービス管理責任者"),0,#REF!)</f>
        <v>#REF!</v>
      </c>
    </row>
    <row r="5415" spans="8:12">
      <c r="H5415" s="61"/>
      <c r="I5415" s="60" t="e">
        <f t="shared" si="182"/>
        <v>#REF!</v>
      </c>
      <c r="J5415" s="60" t="e">
        <f>#REF!</f>
        <v>#REF!</v>
      </c>
      <c r="K5415" s="53" t="e">
        <f>IF(OR(#REF!="管理者",#REF!="サービス管理責任者"),0,#REF!)</f>
        <v>#REF!</v>
      </c>
    </row>
    <row r="5416" spans="8:12">
      <c r="H5416" s="61"/>
      <c r="I5416" s="60" t="e">
        <f t="shared" si="182"/>
        <v>#REF!</v>
      </c>
      <c r="J5416" s="60" t="e">
        <f>#REF!</f>
        <v>#REF!</v>
      </c>
      <c r="K5416" s="53" t="e">
        <f>IF(OR(#REF!="管理者",#REF!="サービス管理責任者"),0,#REF!)</f>
        <v>#REF!</v>
      </c>
    </row>
    <row r="5417" spans="8:12">
      <c r="H5417" s="61"/>
      <c r="I5417" s="60" t="e">
        <f t="shared" si="182"/>
        <v>#REF!</v>
      </c>
      <c r="J5417" s="60" t="e">
        <f>#REF!</f>
        <v>#REF!</v>
      </c>
      <c r="K5417" s="53" t="e">
        <f>IF(OR(#REF!="管理者",#REF!="サービス管理責任者"),0,#REF!)</f>
        <v>#REF!</v>
      </c>
    </row>
    <row r="5418" spans="8:12">
      <c r="H5418" s="61"/>
      <c r="I5418" s="60" t="e">
        <f t="shared" si="182"/>
        <v>#REF!</v>
      </c>
      <c r="J5418" s="60" t="e">
        <f>#REF!</f>
        <v>#REF!</v>
      </c>
      <c r="K5418" s="53" t="e">
        <f>IF(OR(#REF!="管理者",#REF!="サービス管理責任者"),0,#REF!)</f>
        <v>#REF!</v>
      </c>
    </row>
    <row r="5419" spans="8:12">
      <c r="H5419" s="61"/>
      <c r="I5419" s="60" t="e">
        <f t="shared" si="182"/>
        <v>#REF!</v>
      </c>
      <c r="J5419" s="60" t="e">
        <f>#REF!</f>
        <v>#REF!</v>
      </c>
      <c r="K5419" s="53" t="e">
        <f>IF(OR(#REF!="管理者",#REF!="サービス管理責任者"),0,#REF!)</f>
        <v>#REF!</v>
      </c>
    </row>
    <row r="5420" spans="8:12">
      <c r="H5420" s="61"/>
      <c r="I5420" s="60" t="e">
        <f t="shared" si="182"/>
        <v>#REF!</v>
      </c>
      <c r="J5420" s="60" t="e">
        <f>#REF!</f>
        <v>#REF!</v>
      </c>
      <c r="K5420" s="53" t="e">
        <f>IF(OR(#REF!="管理者",#REF!="サービス管理責任者"),0,#REF!)</f>
        <v>#REF!</v>
      </c>
      <c r="L5420" s="51"/>
    </row>
    <row r="5421" spans="8:12">
      <c r="H5421" s="61"/>
      <c r="I5421" s="60" t="e">
        <f t="shared" si="182"/>
        <v>#REF!</v>
      </c>
      <c r="J5421" s="60" t="e">
        <f>#REF!</f>
        <v>#REF!</v>
      </c>
      <c r="K5421" s="53" t="e">
        <f>IF(OR(#REF!="管理者",#REF!="サービス管理責任者"),0,#REF!)</f>
        <v>#REF!</v>
      </c>
    </row>
    <row r="5422" spans="8:12">
      <c r="H5422" s="61"/>
      <c r="I5422" s="60" t="e">
        <f t="shared" si="182"/>
        <v>#REF!</v>
      </c>
      <c r="J5422" s="60" t="e">
        <f>#REF!</f>
        <v>#REF!</v>
      </c>
      <c r="K5422" s="53" t="e">
        <f>IF(OR(#REF!="管理者",#REF!="サービス管理責任者"),0,#REF!)</f>
        <v>#REF!</v>
      </c>
    </row>
    <row r="5423" spans="8:12">
      <c r="H5423" s="61"/>
      <c r="I5423" s="60" t="e">
        <f t="shared" si="182"/>
        <v>#REF!</v>
      </c>
      <c r="J5423" s="60" t="e">
        <f>#REF!</f>
        <v>#REF!</v>
      </c>
      <c r="K5423" s="53" t="e">
        <f>IF(OR(#REF!="管理者",#REF!="サービス管理責任者"),0,#REF!)</f>
        <v>#REF!</v>
      </c>
    </row>
    <row r="5424" spans="8:12">
      <c r="H5424" s="61"/>
      <c r="I5424" s="60" t="e">
        <f t="shared" si="182"/>
        <v>#REF!</v>
      </c>
      <c r="J5424" s="60" t="e">
        <f>#REF!</f>
        <v>#REF!</v>
      </c>
      <c r="K5424" s="53" t="e">
        <f>IF(OR(#REF!="管理者",#REF!="サービス管理責任者"),0,#REF!)</f>
        <v>#REF!</v>
      </c>
    </row>
    <row r="5425" spans="8:11">
      <c r="H5425" s="61"/>
      <c r="I5425" s="60" t="e">
        <f t="shared" si="182"/>
        <v>#REF!</v>
      </c>
      <c r="J5425" s="60" t="e">
        <f>#REF!</f>
        <v>#REF!</v>
      </c>
      <c r="K5425" s="53" t="e">
        <f>IF(OR(#REF!="管理者",#REF!="サービス管理責任者"),0,#REF!)</f>
        <v>#REF!</v>
      </c>
    </row>
    <row r="5426" spans="8:11">
      <c r="H5426" s="61"/>
      <c r="I5426" s="60" t="e">
        <f t="shared" si="182"/>
        <v>#REF!</v>
      </c>
      <c r="J5426" s="60" t="e">
        <f>#REF!</f>
        <v>#REF!</v>
      </c>
      <c r="K5426" s="53" t="e">
        <f>IF(OR(#REF!="管理者",#REF!="サービス管理責任者"),0,#REF!)</f>
        <v>#REF!</v>
      </c>
    </row>
    <row r="5427" spans="8:11">
      <c r="H5427" s="61"/>
      <c r="I5427" s="60" t="e">
        <f t="shared" si="182"/>
        <v>#REF!</v>
      </c>
      <c r="J5427" s="60" t="e">
        <f>#REF!</f>
        <v>#REF!</v>
      </c>
      <c r="K5427" s="53" t="e">
        <f>IF(OR(#REF!="管理者",#REF!="サービス管理責任者"),0,#REF!)</f>
        <v>#REF!</v>
      </c>
    </row>
    <row r="5428" spans="8:11">
      <c r="H5428" s="61"/>
      <c r="I5428" s="60" t="e">
        <f t="shared" si="182"/>
        <v>#REF!</v>
      </c>
      <c r="J5428" s="60" t="e">
        <f>#REF!</f>
        <v>#REF!</v>
      </c>
      <c r="K5428" s="53" t="e">
        <f>IF(OR(#REF!="管理者",#REF!="サービス管理責任者"),0,#REF!)</f>
        <v>#REF!</v>
      </c>
    </row>
    <row r="5429" spans="8:11">
      <c r="H5429" s="61"/>
      <c r="I5429" s="60" t="e">
        <f t="shared" si="182"/>
        <v>#REF!</v>
      </c>
      <c r="J5429" s="60" t="e">
        <f>#REF!</f>
        <v>#REF!</v>
      </c>
      <c r="K5429" s="53" t="e">
        <f>IF(OR(#REF!="管理者",#REF!="サービス管理責任者"),0,#REF!)</f>
        <v>#REF!</v>
      </c>
    </row>
    <row r="5430" spans="8:11">
      <c r="H5430" s="61"/>
      <c r="I5430" s="60" t="e">
        <f t="shared" si="182"/>
        <v>#REF!</v>
      </c>
      <c r="J5430" s="60" t="e">
        <f>#REF!</f>
        <v>#REF!</v>
      </c>
      <c r="K5430" s="53" t="e">
        <f>IF(OR(#REF!="管理者",#REF!="サービス管理責任者"),0,#REF!)</f>
        <v>#REF!</v>
      </c>
    </row>
    <row r="5431" spans="8:11">
      <c r="H5431" s="61"/>
      <c r="I5431" s="60" t="e">
        <f t="shared" si="182"/>
        <v>#REF!</v>
      </c>
      <c r="J5431" s="60" t="e">
        <f>#REF!</f>
        <v>#REF!</v>
      </c>
      <c r="K5431" s="53" t="e">
        <f>IF(OR(#REF!="管理者",#REF!="サービス管理責任者"),0,#REF!)</f>
        <v>#REF!</v>
      </c>
    </row>
    <row r="5432" spans="8:11">
      <c r="H5432" s="61"/>
      <c r="I5432" s="60" t="e">
        <f t="shared" si="182"/>
        <v>#REF!</v>
      </c>
      <c r="J5432" s="60" t="e">
        <f>#REF!</f>
        <v>#REF!</v>
      </c>
      <c r="K5432" s="53" t="e">
        <f>IF(OR(#REF!="管理者",#REF!="サービス管理責任者"),0,#REF!)</f>
        <v>#REF!</v>
      </c>
    </row>
    <row r="5433" spans="8:11">
      <c r="H5433" s="61"/>
      <c r="I5433" s="60" t="e">
        <f t="shared" si="182"/>
        <v>#REF!</v>
      </c>
      <c r="J5433" s="60" t="e">
        <f>#REF!</f>
        <v>#REF!</v>
      </c>
      <c r="K5433" s="53" t="e">
        <f>IF(OR(#REF!="管理者",#REF!="サービス管理責任者"),0,#REF!)</f>
        <v>#REF!</v>
      </c>
    </row>
    <row r="5434" spans="8:11">
      <c r="H5434" s="61"/>
      <c r="I5434" s="60" t="e">
        <f t="shared" si="182"/>
        <v>#REF!</v>
      </c>
      <c r="J5434" s="60" t="e">
        <f>#REF!</f>
        <v>#REF!</v>
      </c>
      <c r="K5434" s="53" t="e">
        <f>IF(OR(#REF!="管理者",#REF!="サービス管理責任者"),0,#REF!)</f>
        <v>#REF!</v>
      </c>
    </row>
    <row r="5435" spans="8:11">
      <c r="H5435" s="61"/>
      <c r="I5435" s="60" t="e">
        <f t="shared" si="182"/>
        <v>#REF!</v>
      </c>
      <c r="J5435" s="60" t="e">
        <f>#REF!</f>
        <v>#REF!</v>
      </c>
      <c r="K5435" s="53" t="e">
        <f>IF(OR(#REF!="管理者",#REF!="サービス管理責任者"),0,#REF!)</f>
        <v>#REF!</v>
      </c>
    </row>
    <row r="5436" spans="8:11">
      <c r="H5436" s="61"/>
      <c r="I5436" s="60" t="e">
        <f t="shared" si="182"/>
        <v>#REF!</v>
      </c>
      <c r="J5436" s="60" t="e">
        <f>#REF!</f>
        <v>#REF!</v>
      </c>
      <c r="K5436" s="53" t="e">
        <f>IF(OR(#REF!="管理者",#REF!="サービス管理責任者"),0,#REF!)</f>
        <v>#REF!</v>
      </c>
    </row>
    <row r="5437" spans="8:11">
      <c r="H5437" s="61"/>
      <c r="I5437" s="60" t="e">
        <f t="shared" si="182"/>
        <v>#REF!</v>
      </c>
      <c r="J5437" s="60" t="e">
        <f>#REF!</f>
        <v>#REF!</v>
      </c>
      <c r="K5437" s="53" t="e">
        <f>IF(OR(#REF!="管理者",#REF!="サービス管理責任者"),0,#REF!)</f>
        <v>#REF!</v>
      </c>
    </row>
    <row r="5438" spans="8:11">
      <c r="H5438" s="61"/>
      <c r="I5438" s="60" t="e">
        <f t="shared" si="182"/>
        <v>#REF!</v>
      </c>
      <c r="J5438" s="60" t="e">
        <f>#REF!</f>
        <v>#REF!</v>
      </c>
      <c r="K5438" s="53" t="e">
        <f>IF(OR(#REF!="管理者",#REF!="サービス管理責任者"),0,#REF!)</f>
        <v>#REF!</v>
      </c>
    </row>
    <row r="5439" spans="8:11">
      <c r="H5439" s="61"/>
      <c r="I5439" s="60" t="e">
        <f t="shared" si="182"/>
        <v>#REF!</v>
      </c>
      <c r="J5439" s="60" t="e">
        <f>#REF!</f>
        <v>#REF!</v>
      </c>
      <c r="K5439" s="53" t="e">
        <f>IF(OR(#REF!="管理者",#REF!="サービス管理責任者"),0,#REF!)</f>
        <v>#REF!</v>
      </c>
    </row>
    <row r="5440" spans="8:11">
      <c r="H5440" s="61"/>
      <c r="I5440" s="60" t="e">
        <f t="shared" si="182"/>
        <v>#REF!</v>
      </c>
      <c r="J5440" s="60" t="e">
        <f>#REF!</f>
        <v>#REF!</v>
      </c>
      <c r="K5440" s="53" t="e">
        <f>IF(OR(#REF!="管理者",#REF!="サービス管理責任者"),0,#REF!)</f>
        <v>#REF!</v>
      </c>
    </row>
    <row r="5441" spans="8:11">
      <c r="H5441" s="61"/>
      <c r="I5441" s="60" t="e">
        <f t="shared" si="182"/>
        <v>#REF!</v>
      </c>
      <c r="J5441" s="60" t="e">
        <f>#REF!</f>
        <v>#REF!</v>
      </c>
      <c r="K5441" s="53" t="e">
        <f>IF(OR(#REF!="管理者",#REF!="サービス管理責任者"),0,#REF!)</f>
        <v>#REF!</v>
      </c>
    </row>
    <row r="5442" spans="8:11">
      <c r="H5442" s="61"/>
      <c r="I5442" s="60" t="e">
        <f t="shared" si="182"/>
        <v>#REF!</v>
      </c>
      <c r="J5442" s="60" t="e">
        <f>#REF!</f>
        <v>#REF!</v>
      </c>
      <c r="K5442" s="53" t="e">
        <f>IF(OR(#REF!="管理者",#REF!="サービス管理責任者"),0,#REF!)</f>
        <v>#REF!</v>
      </c>
    </row>
    <row r="5443" spans="8:11">
      <c r="H5443" s="61"/>
      <c r="I5443" s="60" t="e">
        <f t="shared" si="182"/>
        <v>#REF!</v>
      </c>
      <c r="J5443" s="60" t="e">
        <f>#REF!</f>
        <v>#REF!</v>
      </c>
      <c r="K5443" s="53" t="e">
        <f>IF(OR(#REF!="管理者",#REF!="サービス管理責任者"),0,#REF!)</f>
        <v>#REF!</v>
      </c>
    </row>
    <row r="5444" spans="8:11">
      <c r="H5444" s="61"/>
      <c r="I5444" s="60" t="e">
        <f t="shared" si="182"/>
        <v>#REF!</v>
      </c>
      <c r="J5444" s="60" t="e">
        <f>#REF!</f>
        <v>#REF!</v>
      </c>
      <c r="K5444" s="53" t="e">
        <f>IF(OR(#REF!="管理者",#REF!="サービス管理責任者"),0,#REF!)</f>
        <v>#REF!</v>
      </c>
    </row>
    <row r="5445" spans="8:11">
      <c r="H5445" s="61"/>
      <c r="I5445" s="60" t="e">
        <f t="shared" ref="I5445:I5508" si="183">IF(J5445=0,I5444,I5444+1)</f>
        <v>#REF!</v>
      </c>
      <c r="J5445" s="60" t="e">
        <f>#REF!</f>
        <v>#REF!</v>
      </c>
      <c r="K5445" s="53" t="e">
        <f>IF(OR(#REF!="管理者",#REF!="サービス管理責任者"),0,#REF!)</f>
        <v>#REF!</v>
      </c>
    </row>
    <row r="5446" spans="8:11">
      <c r="H5446" s="61"/>
      <c r="I5446" s="60" t="e">
        <f t="shared" si="183"/>
        <v>#REF!</v>
      </c>
      <c r="J5446" s="60" t="e">
        <f>#REF!</f>
        <v>#REF!</v>
      </c>
      <c r="K5446" s="53" t="e">
        <f>IF(OR(#REF!="管理者",#REF!="サービス管理責任者"),0,#REF!)</f>
        <v>#REF!</v>
      </c>
    </row>
    <row r="5447" spans="8:11">
      <c r="H5447" s="61"/>
      <c r="I5447" s="60" t="e">
        <f t="shared" si="183"/>
        <v>#REF!</v>
      </c>
      <c r="J5447" s="60" t="e">
        <f>#REF!</f>
        <v>#REF!</v>
      </c>
      <c r="K5447" s="53" t="e">
        <f>IF(OR(#REF!="管理者",#REF!="サービス管理責任者"),0,#REF!)</f>
        <v>#REF!</v>
      </c>
    </row>
    <row r="5448" spans="8:11">
      <c r="H5448" s="61"/>
      <c r="I5448" s="60" t="e">
        <f t="shared" si="183"/>
        <v>#REF!</v>
      </c>
      <c r="J5448" s="60" t="e">
        <f>#REF!</f>
        <v>#REF!</v>
      </c>
      <c r="K5448" s="53" t="e">
        <f>IF(OR(#REF!="管理者",#REF!="サービス管理責任者"),0,#REF!)</f>
        <v>#REF!</v>
      </c>
    </row>
    <row r="5449" spans="8:11">
      <c r="H5449" s="61"/>
      <c r="I5449" s="60" t="e">
        <f t="shared" si="183"/>
        <v>#REF!</v>
      </c>
      <c r="J5449" s="60" t="e">
        <f>#REF!</f>
        <v>#REF!</v>
      </c>
      <c r="K5449" s="53" t="e">
        <f>IF(OR(#REF!="管理者",#REF!="サービス管理責任者"),0,#REF!)</f>
        <v>#REF!</v>
      </c>
    </row>
    <row r="5450" spans="8:11">
      <c r="H5450" s="61"/>
      <c r="I5450" s="60" t="e">
        <f t="shared" si="183"/>
        <v>#REF!</v>
      </c>
      <c r="J5450" s="60" t="e">
        <f>#REF!</f>
        <v>#REF!</v>
      </c>
      <c r="K5450" s="53" t="e">
        <f>IF(OR(#REF!="管理者",#REF!="サービス管理責任者"),0,#REF!)</f>
        <v>#REF!</v>
      </c>
    </row>
    <row r="5451" spans="8:11">
      <c r="H5451" s="61"/>
      <c r="I5451" s="60" t="e">
        <f t="shared" si="183"/>
        <v>#REF!</v>
      </c>
      <c r="J5451" s="60" t="e">
        <f>#REF!</f>
        <v>#REF!</v>
      </c>
      <c r="K5451" s="53" t="e">
        <f>IF(OR(#REF!="管理者",#REF!="サービス管理責任者"),0,#REF!)</f>
        <v>#REF!</v>
      </c>
    </row>
    <row r="5452" spans="8:11">
      <c r="H5452" s="61"/>
      <c r="I5452" s="60" t="e">
        <f t="shared" si="183"/>
        <v>#REF!</v>
      </c>
      <c r="J5452" s="60" t="e">
        <f>#REF!</f>
        <v>#REF!</v>
      </c>
      <c r="K5452" s="53" t="e">
        <f>IF(OR(#REF!="管理者",#REF!="サービス管理責任者"),0,#REF!)</f>
        <v>#REF!</v>
      </c>
    </row>
    <row r="5453" spans="8:11">
      <c r="H5453" s="61"/>
      <c r="I5453" s="60" t="e">
        <f t="shared" si="183"/>
        <v>#REF!</v>
      </c>
      <c r="J5453" s="60" t="e">
        <f>#REF!</f>
        <v>#REF!</v>
      </c>
      <c r="K5453" s="53" t="e">
        <f>IF(OR(#REF!="管理者",#REF!="サービス管理責任者"),0,#REF!)</f>
        <v>#REF!</v>
      </c>
    </row>
    <row r="5454" spans="8:11">
      <c r="H5454" s="61"/>
      <c r="I5454" s="60" t="e">
        <f t="shared" si="183"/>
        <v>#REF!</v>
      </c>
      <c r="J5454" s="60" t="e">
        <f>#REF!</f>
        <v>#REF!</v>
      </c>
      <c r="K5454" s="53" t="e">
        <f>IF(OR(#REF!="管理者",#REF!="サービス管理責任者"),0,#REF!)</f>
        <v>#REF!</v>
      </c>
    </row>
    <row r="5455" spans="8:11">
      <c r="H5455" s="61"/>
      <c r="I5455" s="60" t="e">
        <f t="shared" si="183"/>
        <v>#REF!</v>
      </c>
      <c r="J5455" s="60" t="e">
        <f>#REF!</f>
        <v>#REF!</v>
      </c>
      <c r="K5455" s="53" t="e">
        <f>IF(OR(#REF!="管理者",#REF!="サービス管理責任者"),0,#REF!)</f>
        <v>#REF!</v>
      </c>
    </row>
    <row r="5456" spans="8:11">
      <c r="H5456" s="61"/>
      <c r="I5456" s="60" t="e">
        <f t="shared" si="183"/>
        <v>#REF!</v>
      </c>
      <c r="J5456" s="60" t="e">
        <f>#REF!</f>
        <v>#REF!</v>
      </c>
      <c r="K5456" s="53" t="e">
        <f>IF(OR(#REF!="管理者",#REF!="サービス管理責任者"),0,#REF!)</f>
        <v>#REF!</v>
      </c>
    </row>
    <row r="5457" spans="8:11">
      <c r="H5457" s="61"/>
      <c r="I5457" s="60" t="e">
        <f t="shared" si="183"/>
        <v>#REF!</v>
      </c>
      <c r="J5457" s="60" t="e">
        <f>#REF!</f>
        <v>#REF!</v>
      </c>
      <c r="K5457" s="53" t="e">
        <f>IF(OR(#REF!="管理者",#REF!="サービス管理責任者"),0,#REF!)</f>
        <v>#REF!</v>
      </c>
    </row>
    <row r="5458" spans="8:11">
      <c r="H5458" s="61"/>
      <c r="I5458" s="60" t="e">
        <f t="shared" si="183"/>
        <v>#REF!</v>
      </c>
      <c r="J5458" s="60" t="e">
        <f>#REF!</f>
        <v>#REF!</v>
      </c>
      <c r="K5458" s="53" t="e">
        <f>IF(OR(#REF!="管理者",#REF!="サービス管理責任者"),0,#REF!)</f>
        <v>#REF!</v>
      </c>
    </row>
    <row r="5459" spans="8:11">
      <c r="H5459" s="61"/>
      <c r="I5459" s="60" t="e">
        <f t="shared" si="183"/>
        <v>#REF!</v>
      </c>
      <c r="J5459" s="60" t="e">
        <f>#REF!</f>
        <v>#REF!</v>
      </c>
      <c r="K5459" s="53" t="e">
        <f>IF(OR(#REF!="管理者",#REF!="サービス管理責任者"),0,#REF!)</f>
        <v>#REF!</v>
      </c>
    </row>
    <row r="5460" spans="8:11">
      <c r="H5460" s="61"/>
      <c r="I5460" s="60" t="e">
        <f t="shared" si="183"/>
        <v>#REF!</v>
      </c>
      <c r="J5460" s="60" t="e">
        <f>#REF!</f>
        <v>#REF!</v>
      </c>
      <c r="K5460" s="53" t="e">
        <f>IF(OR(#REF!="管理者",#REF!="サービス管理責任者"),0,#REF!)</f>
        <v>#REF!</v>
      </c>
    </row>
    <row r="5461" spans="8:11">
      <c r="H5461" s="61"/>
      <c r="I5461" s="60" t="e">
        <f t="shared" si="183"/>
        <v>#REF!</v>
      </c>
      <c r="J5461" s="60" t="e">
        <f>#REF!</f>
        <v>#REF!</v>
      </c>
      <c r="K5461" s="53" t="e">
        <f>IF(OR(#REF!="管理者",#REF!="サービス管理責任者"),0,#REF!)</f>
        <v>#REF!</v>
      </c>
    </row>
    <row r="5462" spans="8:11">
      <c r="H5462" s="61"/>
      <c r="I5462" s="60" t="e">
        <f t="shared" si="183"/>
        <v>#REF!</v>
      </c>
      <c r="J5462" s="60" t="e">
        <f>#REF!</f>
        <v>#REF!</v>
      </c>
      <c r="K5462" s="53" t="e">
        <f>IF(OR(#REF!="管理者",#REF!="サービス管理責任者"),0,#REF!)</f>
        <v>#REF!</v>
      </c>
    </row>
    <row r="5463" spans="8:11">
      <c r="H5463" s="61"/>
      <c r="I5463" s="60" t="e">
        <f t="shared" si="183"/>
        <v>#REF!</v>
      </c>
      <c r="J5463" s="60" t="e">
        <f>#REF!</f>
        <v>#REF!</v>
      </c>
      <c r="K5463" s="53" t="e">
        <f>IF(OR(#REF!="管理者",#REF!="サービス管理責任者"),0,#REF!)</f>
        <v>#REF!</v>
      </c>
    </row>
    <row r="5464" spans="8:11">
      <c r="H5464" s="61"/>
      <c r="I5464" s="60" t="e">
        <f t="shared" si="183"/>
        <v>#REF!</v>
      </c>
      <c r="J5464" s="60" t="e">
        <f>#REF!</f>
        <v>#REF!</v>
      </c>
      <c r="K5464" s="53" t="e">
        <f>IF(OR(#REF!="管理者",#REF!="サービス管理責任者"),0,#REF!)</f>
        <v>#REF!</v>
      </c>
    </row>
    <row r="5465" spans="8:11">
      <c r="H5465" s="61"/>
      <c r="I5465" s="60" t="e">
        <f t="shared" si="183"/>
        <v>#REF!</v>
      </c>
      <c r="J5465" s="60" t="e">
        <f>#REF!</f>
        <v>#REF!</v>
      </c>
      <c r="K5465" s="53" t="e">
        <f>IF(OR(#REF!="管理者",#REF!="サービス管理責任者"),0,#REF!)</f>
        <v>#REF!</v>
      </c>
    </row>
    <row r="5466" spans="8:11">
      <c r="H5466" s="61"/>
      <c r="I5466" s="60" t="e">
        <f t="shared" si="183"/>
        <v>#REF!</v>
      </c>
      <c r="J5466" s="60" t="e">
        <f>#REF!</f>
        <v>#REF!</v>
      </c>
      <c r="K5466" s="53" t="e">
        <f>IF(OR(#REF!="管理者",#REF!="サービス管理責任者"),0,#REF!)</f>
        <v>#REF!</v>
      </c>
    </row>
    <row r="5467" spans="8:11">
      <c r="H5467" s="61"/>
      <c r="I5467" s="60" t="e">
        <f t="shared" si="183"/>
        <v>#REF!</v>
      </c>
      <c r="J5467" s="60" t="e">
        <f>#REF!</f>
        <v>#REF!</v>
      </c>
      <c r="K5467" s="53" t="e">
        <f>IF(OR(#REF!="管理者",#REF!="サービス管理責任者"),0,#REF!)</f>
        <v>#REF!</v>
      </c>
    </row>
    <row r="5468" spans="8:11">
      <c r="H5468" s="61"/>
      <c r="I5468" s="60" t="e">
        <f t="shared" si="183"/>
        <v>#REF!</v>
      </c>
      <c r="J5468" s="60" t="e">
        <f>#REF!</f>
        <v>#REF!</v>
      </c>
      <c r="K5468" s="53" t="e">
        <f>IF(OR(#REF!="管理者",#REF!="サービス管理責任者"),0,#REF!)</f>
        <v>#REF!</v>
      </c>
    </row>
    <row r="5469" spans="8:11">
      <c r="H5469" s="61"/>
      <c r="I5469" s="60" t="e">
        <f t="shared" si="183"/>
        <v>#REF!</v>
      </c>
      <c r="J5469" s="60" t="e">
        <f>#REF!</f>
        <v>#REF!</v>
      </c>
      <c r="K5469" s="53" t="e">
        <f>IF(OR(#REF!="管理者",#REF!="サービス管理責任者"),0,#REF!)</f>
        <v>#REF!</v>
      </c>
    </row>
    <row r="5470" spans="8:11">
      <c r="H5470" s="61"/>
      <c r="I5470" s="60" t="e">
        <f t="shared" si="183"/>
        <v>#REF!</v>
      </c>
      <c r="J5470" s="60" t="e">
        <f>#REF!</f>
        <v>#REF!</v>
      </c>
      <c r="K5470" s="53" t="e">
        <f>IF(OR(#REF!="管理者",#REF!="サービス管理責任者"),0,#REF!)</f>
        <v>#REF!</v>
      </c>
    </row>
    <row r="5471" spans="8:11">
      <c r="H5471" s="61"/>
      <c r="I5471" s="60" t="e">
        <f t="shared" si="183"/>
        <v>#REF!</v>
      </c>
      <c r="J5471" s="60" t="e">
        <f>#REF!</f>
        <v>#REF!</v>
      </c>
      <c r="K5471" s="53" t="e">
        <f>IF(OR(#REF!="管理者",#REF!="サービス管理責任者"),0,#REF!)</f>
        <v>#REF!</v>
      </c>
    </row>
    <row r="5472" spans="8:11">
      <c r="H5472" s="61"/>
      <c r="I5472" s="60" t="e">
        <f t="shared" si="183"/>
        <v>#REF!</v>
      </c>
      <c r="J5472" s="60" t="e">
        <f>#REF!</f>
        <v>#REF!</v>
      </c>
      <c r="K5472" s="53" t="e">
        <f>IF(OR(#REF!="管理者",#REF!="サービス管理責任者"),0,#REF!)</f>
        <v>#REF!</v>
      </c>
    </row>
    <row r="5473" spans="8:11">
      <c r="H5473" s="61"/>
      <c r="I5473" s="60" t="e">
        <f t="shared" si="183"/>
        <v>#REF!</v>
      </c>
      <c r="J5473" s="60" t="e">
        <f>#REF!</f>
        <v>#REF!</v>
      </c>
      <c r="K5473" s="53" t="e">
        <f>IF(OR(#REF!="管理者",#REF!="サービス管理責任者"),0,#REF!)</f>
        <v>#REF!</v>
      </c>
    </row>
    <row r="5474" spans="8:11">
      <c r="H5474" s="61"/>
      <c r="I5474" s="60" t="e">
        <f t="shared" si="183"/>
        <v>#REF!</v>
      </c>
      <c r="J5474" s="60" t="e">
        <f>#REF!</f>
        <v>#REF!</v>
      </c>
      <c r="K5474" s="53" t="e">
        <f>IF(OR(#REF!="管理者",#REF!="サービス管理責任者"),0,#REF!)</f>
        <v>#REF!</v>
      </c>
    </row>
    <row r="5475" spans="8:11">
      <c r="H5475" s="61"/>
      <c r="I5475" s="60" t="e">
        <f t="shared" si="183"/>
        <v>#REF!</v>
      </c>
      <c r="J5475" s="60" t="e">
        <f>#REF!</f>
        <v>#REF!</v>
      </c>
      <c r="K5475" s="53" t="e">
        <f>IF(OR(#REF!="管理者",#REF!="サービス管理責任者"),0,#REF!)</f>
        <v>#REF!</v>
      </c>
    </row>
    <row r="5476" spans="8:11">
      <c r="H5476" s="61"/>
      <c r="I5476" s="60" t="e">
        <f t="shared" si="183"/>
        <v>#REF!</v>
      </c>
      <c r="J5476" s="60" t="e">
        <f>#REF!</f>
        <v>#REF!</v>
      </c>
      <c r="K5476" s="53" t="e">
        <f>IF(OR(#REF!="管理者",#REF!="サービス管理責任者"),0,#REF!)</f>
        <v>#REF!</v>
      </c>
    </row>
    <row r="5477" spans="8:11">
      <c r="H5477" s="61"/>
      <c r="I5477" s="60" t="e">
        <f t="shared" si="183"/>
        <v>#REF!</v>
      </c>
      <c r="J5477" s="60" t="e">
        <f>#REF!</f>
        <v>#REF!</v>
      </c>
      <c r="K5477" s="53" t="e">
        <f>IF(OR(#REF!="管理者",#REF!="サービス管理責任者"),0,#REF!)</f>
        <v>#REF!</v>
      </c>
    </row>
    <row r="5478" spans="8:11">
      <c r="H5478" s="61"/>
      <c r="I5478" s="60" t="e">
        <f t="shared" si="183"/>
        <v>#REF!</v>
      </c>
      <c r="J5478" s="60" t="e">
        <f>#REF!</f>
        <v>#REF!</v>
      </c>
      <c r="K5478" s="53" t="e">
        <f>IF(OR(#REF!="管理者",#REF!="サービス管理責任者"),0,#REF!)</f>
        <v>#REF!</v>
      </c>
    </row>
    <row r="5479" spans="8:11">
      <c r="H5479" s="61"/>
      <c r="I5479" s="60" t="e">
        <f t="shared" si="183"/>
        <v>#REF!</v>
      </c>
      <c r="J5479" s="60" t="e">
        <f>#REF!</f>
        <v>#REF!</v>
      </c>
      <c r="K5479" s="53" t="e">
        <f>IF(OR(#REF!="管理者",#REF!="サービス管理責任者"),0,#REF!)</f>
        <v>#REF!</v>
      </c>
    </row>
    <row r="5480" spans="8:11">
      <c r="H5480" s="61"/>
      <c r="I5480" s="60" t="e">
        <f t="shared" si="183"/>
        <v>#REF!</v>
      </c>
      <c r="J5480" s="60" t="e">
        <f>#REF!</f>
        <v>#REF!</v>
      </c>
      <c r="K5480" s="53" t="e">
        <f>IF(OR(#REF!="管理者",#REF!="サービス管理責任者"),0,#REF!)</f>
        <v>#REF!</v>
      </c>
    </row>
    <row r="5481" spans="8:11">
      <c r="H5481" s="61"/>
      <c r="I5481" s="60" t="e">
        <f t="shared" si="183"/>
        <v>#REF!</v>
      </c>
      <c r="J5481" s="60" t="e">
        <f>#REF!</f>
        <v>#REF!</v>
      </c>
      <c r="K5481" s="53" t="e">
        <f>IF(OR(#REF!="管理者",#REF!="サービス管理責任者"),0,#REF!)</f>
        <v>#REF!</v>
      </c>
    </row>
    <row r="5482" spans="8:11">
      <c r="H5482" s="61"/>
      <c r="I5482" s="60" t="e">
        <f t="shared" si="183"/>
        <v>#REF!</v>
      </c>
      <c r="J5482" s="60" t="e">
        <f>#REF!</f>
        <v>#REF!</v>
      </c>
      <c r="K5482" s="53" t="e">
        <f>IF(OR(#REF!="管理者",#REF!="サービス管理責任者"),0,#REF!)</f>
        <v>#REF!</v>
      </c>
    </row>
    <row r="5483" spans="8:11">
      <c r="H5483" s="61"/>
      <c r="I5483" s="60" t="e">
        <f t="shared" si="183"/>
        <v>#REF!</v>
      </c>
      <c r="J5483" s="60" t="e">
        <f>#REF!</f>
        <v>#REF!</v>
      </c>
      <c r="K5483" s="53" t="e">
        <f>IF(OR(#REF!="管理者",#REF!="サービス管理責任者"),0,#REF!)</f>
        <v>#REF!</v>
      </c>
    </row>
    <row r="5484" spans="8:11">
      <c r="H5484" s="61"/>
      <c r="I5484" s="60" t="e">
        <f t="shared" si="183"/>
        <v>#REF!</v>
      </c>
      <c r="J5484" s="60" t="e">
        <f>#REF!</f>
        <v>#REF!</v>
      </c>
      <c r="K5484" s="53" t="e">
        <f>IF(OR(#REF!="管理者",#REF!="サービス管理責任者"),0,#REF!)</f>
        <v>#REF!</v>
      </c>
    </row>
    <row r="5485" spans="8:11">
      <c r="H5485" s="61"/>
      <c r="I5485" s="60" t="e">
        <f t="shared" si="183"/>
        <v>#REF!</v>
      </c>
      <c r="J5485" s="60" t="e">
        <f>#REF!</f>
        <v>#REF!</v>
      </c>
      <c r="K5485" s="53" t="e">
        <f>IF(OR(#REF!="管理者",#REF!="サービス管理責任者"),0,#REF!)</f>
        <v>#REF!</v>
      </c>
    </row>
    <row r="5486" spans="8:11">
      <c r="H5486" s="61"/>
      <c r="I5486" s="60" t="e">
        <f t="shared" si="183"/>
        <v>#REF!</v>
      </c>
      <c r="J5486" s="60" t="e">
        <f>#REF!</f>
        <v>#REF!</v>
      </c>
      <c r="K5486" s="53" t="e">
        <f>IF(OR(#REF!="管理者",#REF!="サービス管理責任者"),0,#REF!)</f>
        <v>#REF!</v>
      </c>
    </row>
    <row r="5487" spans="8:11">
      <c r="H5487" s="61"/>
      <c r="I5487" s="60" t="e">
        <f t="shared" si="183"/>
        <v>#REF!</v>
      </c>
      <c r="J5487" s="60" t="e">
        <f>#REF!</f>
        <v>#REF!</v>
      </c>
      <c r="K5487" s="53" t="e">
        <f>IF(OR(#REF!="管理者",#REF!="サービス管理責任者"),0,#REF!)</f>
        <v>#REF!</v>
      </c>
    </row>
    <row r="5488" spans="8:11">
      <c r="H5488" s="61"/>
      <c r="I5488" s="60" t="e">
        <f t="shared" si="183"/>
        <v>#REF!</v>
      </c>
      <c r="J5488" s="60" t="e">
        <f>#REF!</f>
        <v>#REF!</v>
      </c>
      <c r="K5488" s="53" t="e">
        <f>IF(OR(#REF!="管理者",#REF!="サービス管理責任者"),0,#REF!)</f>
        <v>#REF!</v>
      </c>
    </row>
    <row r="5489" spans="8:11">
      <c r="H5489" s="61"/>
      <c r="I5489" s="60" t="e">
        <f t="shared" si="183"/>
        <v>#REF!</v>
      </c>
      <c r="J5489" s="60" t="e">
        <f>#REF!</f>
        <v>#REF!</v>
      </c>
      <c r="K5489" s="53" t="e">
        <f>IF(OR(#REF!="管理者",#REF!="サービス管理責任者"),0,#REF!)</f>
        <v>#REF!</v>
      </c>
    </row>
    <row r="5490" spans="8:11">
      <c r="H5490" s="61"/>
      <c r="I5490" s="60" t="e">
        <f t="shared" si="183"/>
        <v>#REF!</v>
      </c>
      <c r="J5490" s="60" t="e">
        <f>#REF!</f>
        <v>#REF!</v>
      </c>
      <c r="K5490" s="53" t="e">
        <f>IF(OR(#REF!="管理者",#REF!="サービス管理責任者"),0,#REF!)</f>
        <v>#REF!</v>
      </c>
    </row>
    <row r="5491" spans="8:11">
      <c r="H5491" s="61"/>
      <c r="I5491" s="60" t="e">
        <f t="shared" si="183"/>
        <v>#REF!</v>
      </c>
      <c r="J5491" s="60" t="e">
        <f>#REF!</f>
        <v>#REF!</v>
      </c>
      <c r="K5491" s="53" t="e">
        <f>IF(OR(#REF!="管理者",#REF!="サービス管理責任者"),0,#REF!)</f>
        <v>#REF!</v>
      </c>
    </row>
    <row r="5492" spans="8:11">
      <c r="H5492" s="61"/>
      <c r="I5492" s="60" t="e">
        <f t="shared" si="183"/>
        <v>#REF!</v>
      </c>
      <c r="J5492" s="60" t="e">
        <f>#REF!</f>
        <v>#REF!</v>
      </c>
      <c r="K5492" s="53" t="e">
        <f>IF(OR(#REF!="管理者",#REF!="サービス管理責任者"),0,#REF!)</f>
        <v>#REF!</v>
      </c>
    </row>
    <row r="5493" spans="8:11">
      <c r="H5493" s="61"/>
      <c r="I5493" s="60" t="e">
        <f t="shared" si="183"/>
        <v>#REF!</v>
      </c>
      <c r="J5493" s="60" t="e">
        <f>#REF!</f>
        <v>#REF!</v>
      </c>
      <c r="K5493" s="53" t="e">
        <f>IF(OR(#REF!="管理者",#REF!="サービス管理責任者"),0,#REF!)</f>
        <v>#REF!</v>
      </c>
    </row>
    <row r="5494" spans="8:11">
      <c r="H5494" s="61"/>
      <c r="I5494" s="60" t="e">
        <f t="shared" si="183"/>
        <v>#REF!</v>
      </c>
      <c r="J5494" s="60" t="e">
        <f>#REF!</f>
        <v>#REF!</v>
      </c>
      <c r="K5494" s="53" t="e">
        <f>IF(OR(#REF!="管理者",#REF!="サービス管理責任者"),0,#REF!)</f>
        <v>#REF!</v>
      </c>
    </row>
    <row r="5495" spans="8:11">
      <c r="H5495" s="61"/>
      <c r="I5495" s="60" t="e">
        <f t="shared" si="183"/>
        <v>#REF!</v>
      </c>
      <c r="J5495" s="60" t="e">
        <f>#REF!</f>
        <v>#REF!</v>
      </c>
      <c r="K5495" s="53" t="e">
        <f>IF(OR(#REF!="管理者",#REF!="サービス管理責任者"),0,#REF!)</f>
        <v>#REF!</v>
      </c>
    </row>
    <row r="5496" spans="8:11">
      <c r="H5496" s="61"/>
      <c r="I5496" s="60" t="e">
        <f t="shared" si="183"/>
        <v>#REF!</v>
      </c>
      <c r="J5496" s="60" t="e">
        <f>#REF!</f>
        <v>#REF!</v>
      </c>
      <c r="K5496" s="53" t="e">
        <f>IF(OR(#REF!="管理者",#REF!="サービス管理責任者"),0,#REF!)</f>
        <v>#REF!</v>
      </c>
    </row>
    <row r="5497" spans="8:11">
      <c r="H5497" s="61"/>
      <c r="I5497" s="60" t="e">
        <f t="shared" si="183"/>
        <v>#REF!</v>
      </c>
      <c r="J5497" s="60" t="e">
        <f>#REF!</f>
        <v>#REF!</v>
      </c>
      <c r="K5497" s="53" t="e">
        <f>IF(OR(#REF!="管理者",#REF!="サービス管理責任者"),0,#REF!)</f>
        <v>#REF!</v>
      </c>
    </row>
    <row r="5498" spans="8:11">
      <c r="H5498" s="61"/>
      <c r="I5498" s="60" t="e">
        <f t="shared" si="183"/>
        <v>#REF!</v>
      </c>
      <c r="J5498" s="60" t="e">
        <f>#REF!</f>
        <v>#REF!</v>
      </c>
      <c r="K5498" s="53" t="e">
        <f>IF(OR(#REF!="管理者",#REF!="サービス管理責任者"),0,#REF!)</f>
        <v>#REF!</v>
      </c>
    </row>
    <row r="5499" spans="8:11">
      <c r="H5499" s="61"/>
      <c r="I5499" s="60" t="e">
        <f t="shared" si="183"/>
        <v>#REF!</v>
      </c>
      <c r="J5499" s="60" t="e">
        <f>#REF!</f>
        <v>#REF!</v>
      </c>
      <c r="K5499" s="53" t="e">
        <f>IF(OR(#REF!="管理者",#REF!="サービス管理責任者"),0,#REF!)</f>
        <v>#REF!</v>
      </c>
    </row>
    <row r="5500" spans="8:11">
      <c r="H5500" s="61"/>
      <c r="I5500" s="60" t="e">
        <f t="shared" si="183"/>
        <v>#REF!</v>
      </c>
      <c r="J5500" s="60" t="e">
        <f>#REF!</f>
        <v>#REF!</v>
      </c>
      <c r="K5500" s="53" t="e">
        <f>IF(OR(#REF!="管理者",#REF!="サービス管理責任者"),0,#REF!)</f>
        <v>#REF!</v>
      </c>
    </row>
    <row r="5501" spans="8:11">
      <c r="H5501" s="61"/>
      <c r="I5501" s="60" t="e">
        <f t="shared" si="183"/>
        <v>#REF!</v>
      </c>
      <c r="J5501" s="60" t="e">
        <f>#REF!</f>
        <v>#REF!</v>
      </c>
      <c r="K5501" s="53" t="e">
        <f>IF(OR(#REF!="管理者",#REF!="サービス管理責任者"),0,#REF!)</f>
        <v>#REF!</v>
      </c>
    </row>
    <row r="5502" spans="8:11">
      <c r="H5502" s="61"/>
      <c r="I5502" s="60" t="e">
        <f t="shared" si="183"/>
        <v>#REF!</v>
      </c>
      <c r="J5502" s="60" t="e">
        <f>#REF!</f>
        <v>#REF!</v>
      </c>
      <c r="K5502" s="53" t="e">
        <f>IF(OR(#REF!="管理者",#REF!="サービス管理責任者"),0,#REF!)</f>
        <v>#REF!</v>
      </c>
    </row>
    <row r="5503" spans="8:11">
      <c r="H5503" s="61"/>
      <c r="I5503" s="60" t="e">
        <f t="shared" si="183"/>
        <v>#REF!</v>
      </c>
      <c r="J5503" s="60" t="e">
        <f>#REF!</f>
        <v>#REF!</v>
      </c>
      <c r="K5503" s="53" t="e">
        <f>IF(OR(#REF!="管理者",#REF!="サービス管理責任者"),0,#REF!)</f>
        <v>#REF!</v>
      </c>
    </row>
    <row r="5504" spans="8:11">
      <c r="H5504" s="61"/>
      <c r="I5504" s="60" t="e">
        <f t="shared" si="183"/>
        <v>#REF!</v>
      </c>
      <c r="J5504" s="60" t="e">
        <f>#REF!</f>
        <v>#REF!</v>
      </c>
      <c r="K5504" s="53" t="e">
        <f>IF(OR(#REF!="管理者",#REF!="サービス管理責任者"),0,#REF!)</f>
        <v>#REF!</v>
      </c>
    </row>
    <row r="5505" spans="8:11">
      <c r="H5505" s="61"/>
      <c r="I5505" s="60" t="e">
        <f t="shared" si="183"/>
        <v>#REF!</v>
      </c>
      <c r="J5505" s="60" t="e">
        <f>#REF!</f>
        <v>#REF!</v>
      </c>
      <c r="K5505" s="53" t="e">
        <f>IF(OR(#REF!="管理者",#REF!="サービス管理責任者"),0,#REF!)</f>
        <v>#REF!</v>
      </c>
    </row>
    <row r="5506" spans="8:11">
      <c r="H5506" s="61"/>
      <c r="I5506" s="60" t="e">
        <f t="shared" si="183"/>
        <v>#REF!</v>
      </c>
      <c r="J5506" s="60" t="e">
        <f>#REF!</f>
        <v>#REF!</v>
      </c>
      <c r="K5506" s="53" t="e">
        <f>IF(OR(#REF!="管理者",#REF!="サービス管理責任者"),0,#REF!)</f>
        <v>#REF!</v>
      </c>
    </row>
    <row r="5507" spans="8:11">
      <c r="H5507" s="61"/>
      <c r="I5507" s="60" t="e">
        <f t="shared" si="183"/>
        <v>#REF!</v>
      </c>
      <c r="J5507" s="60" t="e">
        <f>#REF!</f>
        <v>#REF!</v>
      </c>
      <c r="K5507" s="53" t="e">
        <f>IF(OR(#REF!="管理者",#REF!="サービス管理責任者"),0,#REF!)</f>
        <v>#REF!</v>
      </c>
    </row>
    <row r="5508" spans="8:11">
      <c r="H5508" s="61"/>
      <c r="I5508" s="60" t="e">
        <f t="shared" si="183"/>
        <v>#REF!</v>
      </c>
      <c r="J5508" s="60" t="e">
        <f>#REF!</f>
        <v>#REF!</v>
      </c>
      <c r="K5508" s="53" t="e">
        <f>IF(OR(#REF!="管理者",#REF!="サービス管理責任者"),0,#REF!)</f>
        <v>#REF!</v>
      </c>
    </row>
    <row r="5509" spans="8:11">
      <c r="H5509" s="61"/>
      <c r="I5509" s="60" t="e">
        <f t="shared" ref="I5509:I5572" si="184">IF(J5509=0,I5508,I5508+1)</f>
        <v>#REF!</v>
      </c>
      <c r="J5509" s="60" t="e">
        <f>#REF!</f>
        <v>#REF!</v>
      </c>
      <c r="K5509" s="53" t="e">
        <f>IF(OR(#REF!="管理者",#REF!="サービス管理責任者"),0,#REF!)</f>
        <v>#REF!</v>
      </c>
    </row>
    <row r="5510" spans="8:11">
      <c r="H5510" s="61"/>
      <c r="I5510" s="60" t="e">
        <f t="shared" si="184"/>
        <v>#REF!</v>
      </c>
      <c r="J5510" s="60" t="e">
        <f>#REF!</f>
        <v>#REF!</v>
      </c>
      <c r="K5510" s="53" t="e">
        <f>IF(OR(#REF!="管理者",#REF!="サービス管理責任者"),0,#REF!)</f>
        <v>#REF!</v>
      </c>
    </row>
    <row r="5511" spans="8:11">
      <c r="H5511" s="61"/>
      <c r="I5511" s="60" t="e">
        <f t="shared" si="184"/>
        <v>#REF!</v>
      </c>
      <c r="J5511" s="60" t="e">
        <f>#REF!</f>
        <v>#REF!</v>
      </c>
      <c r="K5511" s="53" t="e">
        <f>IF(OR(#REF!="管理者",#REF!="サービス管理責任者"),0,#REF!)</f>
        <v>#REF!</v>
      </c>
    </row>
    <row r="5512" spans="8:11">
      <c r="H5512" s="61"/>
      <c r="I5512" s="60" t="e">
        <f t="shared" si="184"/>
        <v>#REF!</v>
      </c>
      <c r="J5512" s="60" t="e">
        <f>#REF!</f>
        <v>#REF!</v>
      </c>
      <c r="K5512" s="53" t="e">
        <f>IF(OR(#REF!="管理者",#REF!="サービス管理責任者"),0,#REF!)</f>
        <v>#REF!</v>
      </c>
    </row>
    <row r="5513" spans="8:11">
      <c r="H5513" s="61"/>
      <c r="I5513" s="60" t="e">
        <f t="shared" si="184"/>
        <v>#REF!</v>
      </c>
      <c r="J5513" s="60" t="e">
        <f>#REF!</f>
        <v>#REF!</v>
      </c>
      <c r="K5513" s="53" t="e">
        <f>IF(OR(#REF!="管理者",#REF!="サービス管理責任者"),0,#REF!)</f>
        <v>#REF!</v>
      </c>
    </row>
    <row r="5514" spans="8:11">
      <c r="H5514" s="61"/>
      <c r="I5514" s="60" t="e">
        <f t="shared" si="184"/>
        <v>#REF!</v>
      </c>
      <c r="J5514" s="60" t="e">
        <f>#REF!</f>
        <v>#REF!</v>
      </c>
      <c r="K5514" s="53" t="e">
        <f>IF(OR(#REF!="管理者",#REF!="サービス管理責任者"),0,#REF!)</f>
        <v>#REF!</v>
      </c>
    </row>
    <row r="5515" spans="8:11">
      <c r="H5515" s="61"/>
      <c r="I5515" s="60" t="e">
        <f t="shared" si="184"/>
        <v>#REF!</v>
      </c>
      <c r="J5515" s="60" t="e">
        <f>#REF!</f>
        <v>#REF!</v>
      </c>
      <c r="K5515" s="53" t="e">
        <f>IF(OR(#REF!="管理者",#REF!="サービス管理責任者"),0,#REF!)</f>
        <v>#REF!</v>
      </c>
    </row>
    <row r="5516" spans="8:11">
      <c r="H5516" s="61"/>
      <c r="I5516" s="60" t="e">
        <f t="shared" si="184"/>
        <v>#REF!</v>
      </c>
      <c r="J5516" s="60" t="e">
        <f>#REF!</f>
        <v>#REF!</v>
      </c>
      <c r="K5516" s="53" t="e">
        <f>IF(OR(#REF!="管理者",#REF!="サービス管理責任者"),0,#REF!)</f>
        <v>#REF!</v>
      </c>
    </row>
    <row r="5517" spans="8:11">
      <c r="H5517" s="61"/>
      <c r="I5517" s="60" t="e">
        <f t="shared" si="184"/>
        <v>#REF!</v>
      </c>
      <c r="J5517" s="60" t="e">
        <f>#REF!</f>
        <v>#REF!</v>
      </c>
      <c r="K5517" s="53" t="e">
        <f>IF(OR(#REF!="管理者",#REF!="サービス管理責任者"),0,#REF!)</f>
        <v>#REF!</v>
      </c>
    </row>
    <row r="5518" spans="8:11">
      <c r="H5518" s="61"/>
      <c r="I5518" s="60" t="e">
        <f t="shared" si="184"/>
        <v>#REF!</v>
      </c>
      <c r="J5518" s="60" t="e">
        <f>#REF!</f>
        <v>#REF!</v>
      </c>
      <c r="K5518" s="53" t="e">
        <f>IF(OR(#REF!="管理者",#REF!="サービス管理責任者"),0,#REF!)</f>
        <v>#REF!</v>
      </c>
    </row>
    <row r="5519" spans="8:11">
      <c r="H5519" s="61"/>
      <c r="I5519" s="60" t="e">
        <f t="shared" si="184"/>
        <v>#REF!</v>
      </c>
      <c r="J5519" s="60" t="e">
        <f>#REF!</f>
        <v>#REF!</v>
      </c>
      <c r="K5519" s="53" t="e">
        <f>IF(OR(#REF!="管理者",#REF!="サービス管理責任者"),0,#REF!)</f>
        <v>#REF!</v>
      </c>
    </row>
    <row r="5520" spans="8:11">
      <c r="H5520" s="61"/>
      <c r="I5520" s="60" t="e">
        <f t="shared" si="184"/>
        <v>#REF!</v>
      </c>
      <c r="J5520" s="60" t="e">
        <f>#REF!</f>
        <v>#REF!</v>
      </c>
      <c r="K5520" s="53" t="e">
        <f>IF(OR(#REF!="管理者",#REF!="サービス管理責任者"),0,#REF!)</f>
        <v>#REF!</v>
      </c>
    </row>
    <row r="5521" spans="8:11">
      <c r="H5521" s="61"/>
      <c r="I5521" s="60" t="e">
        <f t="shared" si="184"/>
        <v>#REF!</v>
      </c>
      <c r="J5521" s="60" t="e">
        <f>#REF!</f>
        <v>#REF!</v>
      </c>
      <c r="K5521" s="53" t="e">
        <f>IF(OR(#REF!="管理者",#REF!="サービス管理責任者"),0,#REF!)</f>
        <v>#REF!</v>
      </c>
    </row>
    <row r="5522" spans="8:11">
      <c r="H5522" s="61"/>
      <c r="I5522" s="60" t="e">
        <f t="shared" si="184"/>
        <v>#REF!</v>
      </c>
      <c r="J5522" s="60" t="e">
        <f>#REF!</f>
        <v>#REF!</v>
      </c>
      <c r="K5522" s="53" t="e">
        <f>IF(OR(#REF!="管理者",#REF!="サービス管理責任者"),0,#REF!)</f>
        <v>#REF!</v>
      </c>
    </row>
    <row r="5523" spans="8:11">
      <c r="H5523" s="61"/>
      <c r="I5523" s="60" t="e">
        <f t="shared" si="184"/>
        <v>#REF!</v>
      </c>
      <c r="J5523" s="60" t="e">
        <f>#REF!</f>
        <v>#REF!</v>
      </c>
      <c r="K5523" s="53" t="e">
        <f>IF(OR(#REF!="管理者",#REF!="サービス管理責任者"),0,#REF!)</f>
        <v>#REF!</v>
      </c>
    </row>
    <row r="5524" spans="8:11">
      <c r="H5524" s="61"/>
      <c r="I5524" s="60" t="e">
        <f t="shared" si="184"/>
        <v>#REF!</v>
      </c>
      <c r="J5524" s="60" t="e">
        <f>#REF!</f>
        <v>#REF!</v>
      </c>
      <c r="K5524" s="53" t="e">
        <f>IF(OR(#REF!="管理者",#REF!="サービス管理責任者"),0,#REF!)</f>
        <v>#REF!</v>
      </c>
    </row>
    <row r="5525" spans="8:11">
      <c r="H5525" s="61"/>
      <c r="I5525" s="60" t="e">
        <f t="shared" si="184"/>
        <v>#REF!</v>
      </c>
      <c r="J5525" s="60" t="e">
        <f>#REF!</f>
        <v>#REF!</v>
      </c>
      <c r="K5525" s="53" t="e">
        <f>IF(OR(#REF!="管理者",#REF!="サービス管理責任者"),0,#REF!)</f>
        <v>#REF!</v>
      </c>
    </row>
    <row r="5526" spans="8:11">
      <c r="H5526" s="61"/>
      <c r="I5526" s="60" t="e">
        <f t="shared" si="184"/>
        <v>#REF!</v>
      </c>
      <c r="J5526" s="60" t="e">
        <f>#REF!</f>
        <v>#REF!</v>
      </c>
      <c r="K5526" s="53" t="e">
        <f>IF(OR(#REF!="管理者",#REF!="サービス管理責任者"),0,#REF!)</f>
        <v>#REF!</v>
      </c>
    </row>
    <row r="5527" spans="8:11">
      <c r="H5527" s="61"/>
      <c r="I5527" s="60" t="e">
        <f t="shared" si="184"/>
        <v>#REF!</v>
      </c>
      <c r="J5527" s="60" t="e">
        <f>#REF!</f>
        <v>#REF!</v>
      </c>
      <c r="K5527" s="53" t="e">
        <f>IF(OR(#REF!="管理者",#REF!="サービス管理責任者"),0,#REF!)</f>
        <v>#REF!</v>
      </c>
    </row>
    <row r="5528" spans="8:11">
      <c r="H5528" s="61"/>
      <c r="I5528" s="60" t="e">
        <f t="shared" si="184"/>
        <v>#REF!</v>
      </c>
      <c r="J5528" s="60" t="e">
        <f>#REF!</f>
        <v>#REF!</v>
      </c>
      <c r="K5528" s="53" t="e">
        <f>IF(OR(#REF!="管理者",#REF!="サービス管理責任者"),0,#REF!)</f>
        <v>#REF!</v>
      </c>
    </row>
    <row r="5529" spans="8:11">
      <c r="H5529" s="61"/>
      <c r="I5529" s="60" t="e">
        <f t="shared" si="184"/>
        <v>#REF!</v>
      </c>
      <c r="J5529" s="60" t="e">
        <f>#REF!</f>
        <v>#REF!</v>
      </c>
      <c r="K5529" s="53" t="e">
        <f>IF(OR(#REF!="管理者",#REF!="サービス管理責任者"),0,#REF!)</f>
        <v>#REF!</v>
      </c>
    </row>
    <row r="5530" spans="8:11">
      <c r="H5530" s="61"/>
      <c r="I5530" s="60" t="e">
        <f t="shared" si="184"/>
        <v>#REF!</v>
      </c>
      <c r="J5530" s="60" t="e">
        <f>#REF!</f>
        <v>#REF!</v>
      </c>
      <c r="K5530" s="53" t="e">
        <f>IF(OR(#REF!="管理者",#REF!="サービス管理責任者"),0,#REF!)</f>
        <v>#REF!</v>
      </c>
    </row>
    <row r="5531" spans="8:11">
      <c r="H5531" s="61"/>
      <c r="I5531" s="60" t="e">
        <f t="shared" si="184"/>
        <v>#REF!</v>
      </c>
      <c r="J5531" s="60" t="e">
        <f>#REF!</f>
        <v>#REF!</v>
      </c>
      <c r="K5531" s="53" t="e">
        <f>IF(OR(#REF!="管理者",#REF!="サービス管理責任者"),0,#REF!)</f>
        <v>#REF!</v>
      </c>
    </row>
    <row r="5532" spans="8:11">
      <c r="H5532" s="61"/>
      <c r="I5532" s="60" t="e">
        <f t="shared" si="184"/>
        <v>#REF!</v>
      </c>
      <c r="J5532" s="60" t="e">
        <f>#REF!</f>
        <v>#REF!</v>
      </c>
      <c r="K5532" s="53" t="e">
        <f>IF(OR(#REF!="管理者",#REF!="サービス管理責任者"),0,#REF!)</f>
        <v>#REF!</v>
      </c>
    </row>
    <row r="5533" spans="8:11">
      <c r="H5533" s="61"/>
      <c r="I5533" s="60" t="e">
        <f t="shared" si="184"/>
        <v>#REF!</v>
      </c>
      <c r="J5533" s="60" t="e">
        <f>#REF!</f>
        <v>#REF!</v>
      </c>
      <c r="K5533" s="53" t="e">
        <f>IF(OR(#REF!="管理者",#REF!="サービス管理責任者"),0,#REF!)</f>
        <v>#REF!</v>
      </c>
    </row>
    <row r="5534" spans="8:11">
      <c r="H5534" s="61"/>
      <c r="I5534" s="60" t="e">
        <f t="shared" si="184"/>
        <v>#REF!</v>
      </c>
      <c r="J5534" s="60" t="e">
        <f>#REF!</f>
        <v>#REF!</v>
      </c>
      <c r="K5534" s="53" t="e">
        <f>IF(OR(#REF!="管理者",#REF!="サービス管理責任者"),0,#REF!)</f>
        <v>#REF!</v>
      </c>
    </row>
    <row r="5535" spans="8:11">
      <c r="H5535" s="61"/>
      <c r="I5535" s="60" t="e">
        <f t="shared" si="184"/>
        <v>#REF!</v>
      </c>
      <c r="J5535" s="60" t="e">
        <f>#REF!</f>
        <v>#REF!</v>
      </c>
      <c r="K5535" s="53" t="e">
        <f>IF(OR(#REF!="管理者",#REF!="サービス管理責任者"),0,#REF!)</f>
        <v>#REF!</v>
      </c>
    </row>
    <row r="5536" spans="8:11">
      <c r="H5536" s="61"/>
      <c r="I5536" s="60" t="e">
        <f t="shared" si="184"/>
        <v>#REF!</v>
      </c>
      <c r="J5536" s="60" t="e">
        <f>#REF!</f>
        <v>#REF!</v>
      </c>
      <c r="K5536" s="53" t="e">
        <f>IF(OR(#REF!="管理者",#REF!="サービス管理責任者"),0,#REF!)</f>
        <v>#REF!</v>
      </c>
    </row>
    <row r="5537" spans="8:11">
      <c r="H5537" s="61"/>
      <c r="I5537" s="60" t="e">
        <f t="shared" si="184"/>
        <v>#REF!</v>
      </c>
      <c r="J5537" s="60" t="e">
        <f>#REF!</f>
        <v>#REF!</v>
      </c>
      <c r="K5537" s="53" t="e">
        <f>IF(OR(#REF!="管理者",#REF!="サービス管理責任者"),0,#REF!)</f>
        <v>#REF!</v>
      </c>
    </row>
    <row r="5538" spans="8:11">
      <c r="H5538" s="61"/>
      <c r="I5538" s="60" t="e">
        <f t="shared" si="184"/>
        <v>#REF!</v>
      </c>
      <c r="J5538" s="60" t="e">
        <f>#REF!</f>
        <v>#REF!</v>
      </c>
      <c r="K5538" s="53" t="e">
        <f>IF(OR(#REF!="管理者",#REF!="サービス管理責任者"),0,#REF!)</f>
        <v>#REF!</v>
      </c>
    </row>
    <row r="5539" spans="8:11">
      <c r="H5539" s="61"/>
      <c r="I5539" s="60" t="e">
        <f t="shared" si="184"/>
        <v>#REF!</v>
      </c>
      <c r="J5539" s="60" t="e">
        <f>#REF!</f>
        <v>#REF!</v>
      </c>
      <c r="K5539" s="53" t="e">
        <f>IF(OR(#REF!="管理者",#REF!="サービス管理責任者"),0,#REF!)</f>
        <v>#REF!</v>
      </c>
    </row>
    <row r="5540" spans="8:11">
      <c r="H5540" s="61"/>
      <c r="I5540" s="60" t="e">
        <f t="shared" si="184"/>
        <v>#REF!</v>
      </c>
      <c r="J5540" s="60" t="e">
        <f>#REF!</f>
        <v>#REF!</v>
      </c>
      <c r="K5540" s="53" t="e">
        <f>IF(OR(#REF!="管理者",#REF!="サービス管理責任者"),0,#REF!)</f>
        <v>#REF!</v>
      </c>
    </row>
    <row r="5541" spans="8:11">
      <c r="H5541" s="61"/>
      <c r="I5541" s="60" t="e">
        <f t="shared" si="184"/>
        <v>#REF!</v>
      </c>
      <c r="J5541" s="60" t="e">
        <f>#REF!</f>
        <v>#REF!</v>
      </c>
      <c r="K5541" s="53" t="e">
        <f>IF(OR(#REF!="管理者",#REF!="サービス管理責任者"),0,#REF!)</f>
        <v>#REF!</v>
      </c>
    </row>
    <row r="5542" spans="8:11">
      <c r="H5542" s="61"/>
      <c r="I5542" s="60" t="e">
        <f t="shared" si="184"/>
        <v>#REF!</v>
      </c>
      <c r="J5542" s="60" t="e">
        <f>#REF!</f>
        <v>#REF!</v>
      </c>
      <c r="K5542" s="53" t="e">
        <f>IF(OR(#REF!="管理者",#REF!="サービス管理責任者"),0,#REF!)</f>
        <v>#REF!</v>
      </c>
    </row>
    <row r="5543" spans="8:11">
      <c r="H5543" s="61"/>
      <c r="I5543" s="60" t="e">
        <f t="shared" si="184"/>
        <v>#REF!</v>
      </c>
      <c r="J5543" s="60" t="e">
        <f>#REF!</f>
        <v>#REF!</v>
      </c>
      <c r="K5543" s="53" t="e">
        <f>IF(OR(#REF!="管理者",#REF!="サービス管理責任者"),0,#REF!)</f>
        <v>#REF!</v>
      </c>
    </row>
    <row r="5544" spans="8:11">
      <c r="H5544" s="61"/>
      <c r="I5544" s="60" t="e">
        <f t="shared" si="184"/>
        <v>#REF!</v>
      </c>
      <c r="J5544" s="60" t="e">
        <f>#REF!</f>
        <v>#REF!</v>
      </c>
      <c r="K5544" s="53" t="e">
        <f>IF(OR(#REF!="管理者",#REF!="サービス管理責任者"),0,#REF!)</f>
        <v>#REF!</v>
      </c>
    </row>
    <row r="5545" spans="8:11">
      <c r="H5545" s="61"/>
      <c r="I5545" s="60" t="e">
        <f t="shared" si="184"/>
        <v>#REF!</v>
      </c>
      <c r="J5545" s="60" t="e">
        <f>#REF!</f>
        <v>#REF!</v>
      </c>
      <c r="K5545" s="53" t="e">
        <f>IF(OR(#REF!="管理者",#REF!="サービス管理責任者"),0,#REF!)</f>
        <v>#REF!</v>
      </c>
    </row>
    <row r="5546" spans="8:11">
      <c r="H5546" s="61"/>
      <c r="I5546" s="60" t="e">
        <f t="shared" si="184"/>
        <v>#REF!</v>
      </c>
      <c r="J5546" s="60" t="e">
        <f>#REF!</f>
        <v>#REF!</v>
      </c>
      <c r="K5546" s="53" t="e">
        <f>IF(OR(#REF!="管理者",#REF!="サービス管理責任者"),0,#REF!)</f>
        <v>#REF!</v>
      </c>
    </row>
    <row r="5547" spans="8:11">
      <c r="H5547" s="61"/>
      <c r="I5547" s="60" t="e">
        <f t="shared" si="184"/>
        <v>#REF!</v>
      </c>
      <c r="J5547" s="60" t="e">
        <f>#REF!</f>
        <v>#REF!</v>
      </c>
      <c r="K5547" s="53" t="e">
        <f>IF(OR(#REF!="管理者",#REF!="サービス管理責任者"),0,#REF!)</f>
        <v>#REF!</v>
      </c>
    </row>
    <row r="5548" spans="8:11">
      <c r="H5548" s="61"/>
      <c r="I5548" s="60" t="e">
        <f t="shared" si="184"/>
        <v>#REF!</v>
      </c>
      <c r="J5548" s="60" t="e">
        <f>#REF!</f>
        <v>#REF!</v>
      </c>
      <c r="K5548" s="53" t="e">
        <f>IF(OR(#REF!="管理者",#REF!="サービス管理責任者"),0,#REF!)</f>
        <v>#REF!</v>
      </c>
    </row>
    <row r="5549" spans="8:11">
      <c r="H5549" s="61"/>
      <c r="I5549" s="60" t="e">
        <f t="shared" si="184"/>
        <v>#REF!</v>
      </c>
      <c r="J5549" s="60" t="e">
        <f>#REF!</f>
        <v>#REF!</v>
      </c>
      <c r="K5549" s="53" t="e">
        <f>IF(OR(#REF!="管理者",#REF!="サービス管理責任者"),0,#REF!)</f>
        <v>#REF!</v>
      </c>
    </row>
    <row r="5550" spans="8:11">
      <c r="H5550" s="61"/>
      <c r="I5550" s="60" t="e">
        <f t="shared" si="184"/>
        <v>#REF!</v>
      </c>
      <c r="J5550" s="60" t="e">
        <f>#REF!</f>
        <v>#REF!</v>
      </c>
      <c r="K5550" s="53" t="e">
        <f>IF(OR(#REF!="管理者",#REF!="サービス管理責任者"),0,#REF!)</f>
        <v>#REF!</v>
      </c>
    </row>
    <row r="5551" spans="8:11">
      <c r="H5551" s="61"/>
      <c r="I5551" s="60" t="e">
        <f t="shared" si="184"/>
        <v>#REF!</v>
      </c>
      <c r="J5551" s="60" t="e">
        <f>#REF!</f>
        <v>#REF!</v>
      </c>
      <c r="K5551" s="53" t="e">
        <f>IF(OR(#REF!="管理者",#REF!="サービス管理責任者"),0,#REF!)</f>
        <v>#REF!</v>
      </c>
    </row>
    <row r="5552" spans="8:11">
      <c r="H5552" s="61"/>
      <c r="I5552" s="60" t="e">
        <f t="shared" si="184"/>
        <v>#REF!</v>
      </c>
      <c r="J5552" s="60" t="e">
        <f>#REF!</f>
        <v>#REF!</v>
      </c>
      <c r="K5552" s="53" t="e">
        <f>IF(OR(#REF!="管理者",#REF!="サービス管理責任者"),0,#REF!)</f>
        <v>#REF!</v>
      </c>
    </row>
    <row r="5553" spans="8:11">
      <c r="H5553" s="61"/>
      <c r="I5553" s="60" t="e">
        <f t="shared" si="184"/>
        <v>#REF!</v>
      </c>
      <c r="J5553" s="60" t="e">
        <f>#REF!</f>
        <v>#REF!</v>
      </c>
      <c r="K5553" s="53" t="e">
        <f>IF(OR(#REF!="管理者",#REF!="サービス管理責任者"),0,#REF!)</f>
        <v>#REF!</v>
      </c>
    </row>
    <row r="5554" spans="8:11">
      <c r="H5554" s="61"/>
      <c r="I5554" s="60" t="e">
        <f t="shared" si="184"/>
        <v>#REF!</v>
      </c>
      <c r="J5554" s="60" t="e">
        <f>#REF!</f>
        <v>#REF!</v>
      </c>
      <c r="K5554" s="53" t="e">
        <f>IF(OR(#REF!="管理者",#REF!="サービス管理責任者"),0,#REF!)</f>
        <v>#REF!</v>
      </c>
    </row>
    <row r="5555" spans="8:11">
      <c r="H5555" s="61"/>
      <c r="I5555" s="60" t="e">
        <f t="shared" si="184"/>
        <v>#REF!</v>
      </c>
      <c r="J5555" s="60" t="e">
        <f>#REF!</f>
        <v>#REF!</v>
      </c>
      <c r="K5555" s="53" t="e">
        <f>IF(OR(#REF!="管理者",#REF!="サービス管理責任者"),0,#REF!)</f>
        <v>#REF!</v>
      </c>
    </row>
    <row r="5556" spans="8:11">
      <c r="H5556" s="61"/>
      <c r="I5556" s="60" t="e">
        <f t="shared" si="184"/>
        <v>#REF!</v>
      </c>
      <c r="J5556" s="60" t="e">
        <f>#REF!</f>
        <v>#REF!</v>
      </c>
      <c r="K5556" s="53" t="e">
        <f>IF(OR(#REF!="管理者",#REF!="サービス管理責任者"),0,#REF!)</f>
        <v>#REF!</v>
      </c>
    </row>
    <row r="5557" spans="8:11">
      <c r="H5557" s="61"/>
      <c r="I5557" s="60" t="e">
        <f t="shared" si="184"/>
        <v>#REF!</v>
      </c>
      <c r="J5557" s="60" t="e">
        <f>#REF!</f>
        <v>#REF!</v>
      </c>
      <c r="K5557" s="53" t="e">
        <f>IF(OR(#REF!="管理者",#REF!="サービス管理責任者"),0,#REF!)</f>
        <v>#REF!</v>
      </c>
    </row>
    <row r="5558" spans="8:11">
      <c r="H5558" s="61"/>
      <c r="I5558" s="60" t="e">
        <f t="shared" si="184"/>
        <v>#REF!</v>
      </c>
      <c r="J5558" s="60" t="e">
        <f>#REF!</f>
        <v>#REF!</v>
      </c>
      <c r="K5558" s="53" t="e">
        <f>IF(OR(#REF!="管理者",#REF!="サービス管理責任者"),0,#REF!)</f>
        <v>#REF!</v>
      </c>
    </row>
    <row r="5559" spans="8:11">
      <c r="H5559" s="61"/>
      <c r="I5559" s="60" t="e">
        <f t="shared" si="184"/>
        <v>#REF!</v>
      </c>
      <c r="J5559" s="60" t="e">
        <f>#REF!</f>
        <v>#REF!</v>
      </c>
      <c r="K5559" s="53" t="e">
        <f>IF(OR(#REF!="管理者",#REF!="サービス管理責任者"),0,#REF!)</f>
        <v>#REF!</v>
      </c>
    </row>
    <row r="5560" spans="8:11">
      <c r="H5560" s="61"/>
      <c r="I5560" s="60" t="e">
        <f t="shared" si="184"/>
        <v>#REF!</v>
      </c>
      <c r="J5560" s="60" t="e">
        <f>#REF!</f>
        <v>#REF!</v>
      </c>
      <c r="K5560" s="53" t="e">
        <f>IF(OR(#REF!="管理者",#REF!="サービス管理責任者"),0,#REF!)</f>
        <v>#REF!</v>
      </c>
    </row>
    <row r="5561" spans="8:11">
      <c r="H5561" s="61"/>
      <c r="I5561" s="60" t="e">
        <f t="shared" si="184"/>
        <v>#REF!</v>
      </c>
      <c r="J5561" s="60" t="e">
        <f>#REF!</f>
        <v>#REF!</v>
      </c>
      <c r="K5561" s="53" t="e">
        <f>IF(OR(#REF!="管理者",#REF!="サービス管理責任者"),0,#REF!)</f>
        <v>#REF!</v>
      </c>
    </row>
    <row r="5562" spans="8:11">
      <c r="H5562" s="61"/>
      <c r="I5562" s="60" t="e">
        <f t="shared" si="184"/>
        <v>#REF!</v>
      </c>
      <c r="J5562" s="60" t="e">
        <f>#REF!</f>
        <v>#REF!</v>
      </c>
      <c r="K5562" s="53" t="e">
        <f>IF(OR(#REF!="管理者",#REF!="サービス管理責任者"),0,#REF!)</f>
        <v>#REF!</v>
      </c>
    </row>
    <row r="5563" spans="8:11">
      <c r="H5563" s="61"/>
      <c r="I5563" s="60" t="e">
        <f t="shared" si="184"/>
        <v>#REF!</v>
      </c>
      <c r="J5563" s="60" t="e">
        <f>#REF!</f>
        <v>#REF!</v>
      </c>
      <c r="K5563" s="53" t="e">
        <f>IF(OR(#REF!="管理者",#REF!="サービス管理責任者"),0,#REF!)</f>
        <v>#REF!</v>
      </c>
    </row>
    <row r="5564" spans="8:11">
      <c r="H5564" s="61"/>
      <c r="I5564" s="60" t="e">
        <f t="shared" si="184"/>
        <v>#REF!</v>
      </c>
      <c r="J5564" s="60" t="e">
        <f>#REF!</f>
        <v>#REF!</v>
      </c>
      <c r="K5564" s="53" t="e">
        <f>IF(OR(#REF!="管理者",#REF!="サービス管理責任者"),0,#REF!)</f>
        <v>#REF!</v>
      </c>
    </row>
    <row r="5565" spans="8:11">
      <c r="H5565" s="61"/>
      <c r="I5565" s="60" t="e">
        <f t="shared" si="184"/>
        <v>#REF!</v>
      </c>
      <c r="J5565" s="60" t="e">
        <f>#REF!</f>
        <v>#REF!</v>
      </c>
      <c r="K5565" s="53" t="e">
        <f>IF(OR(#REF!="管理者",#REF!="サービス管理責任者"),0,#REF!)</f>
        <v>#REF!</v>
      </c>
    </row>
    <row r="5566" spans="8:11">
      <c r="H5566" s="61"/>
      <c r="I5566" s="60" t="e">
        <f t="shared" si="184"/>
        <v>#REF!</v>
      </c>
      <c r="J5566" s="60" t="e">
        <f>#REF!</f>
        <v>#REF!</v>
      </c>
      <c r="K5566" s="53" t="e">
        <f>IF(OR(#REF!="管理者",#REF!="サービス管理責任者"),0,#REF!)</f>
        <v>#REF!</v>
      </c>
    </row>
    <row r="5567" spans="8:11">
      <c r="H5567" s="61"/>
      <c r="I5567" s="60" t="e">
        <f t="shared" si="184"/>
        <v>#REF!</v>
      </c>
      <c r="J5567" s="60" t="e">
        <f>#REF!</f>
        <v>#REF!</v>
      </c>
      <c r="K5567" s="53" t="e">
        <f>IF(OR(#REF!="管理者",#REF!="サービス管理責任者"),0,#REF!)</f>
        <v>#REF!</v>
      </c>
    </row>
    <row r="5568" spans="8:11">
      <c r="H5568" s="61"/>
      <c r="I5568" s="60" t="e">
        <f t="shared" si="184"/>
        <v>#REF!</v>
      </c>
      <c r="J5568" s="60" t="e">
        <f>#REF!</f>
        <v>#REF!</v>
      </c>
      <c r="K5568" s="53" t="e">
        <f>IF(OR(#REF!="管理者",#REF!="サービス管理責任者"),0,#REF!)</f>
        <v>#REF!</v>
      </c>
    </row>
    <row r="5569" spans="8:11">
      <c r="H5569" s="61"/>
      <c r="I5569" s="60" t="e">
        <f t="shared" si="184"/>
        <v>#REF!</v>
      </c>
      <c r="J5569" s="60" t="e">
        <f>#REF!</f>
        <v>#REF!</v>
      </c>
      <c r="K5569" s="53" t="e">
        <f>IF(OR(#REF!="管理者",#REF!="サービス管理責任者"),0,#REF!)</f>
        <v>#REF!</v>
      </c>
    </row>
    <row r="5570" spans="8:11">
      <c r="H5570" s="61"/>
      <c r="I5570" s="60" t="e">
        <f t="shared" si="184"/>
        <v>#REF!</v>
      </c>
      <c r="J5570" s="60" t="e">
        <f>#REF!</f>
        <v>#REF!</v>
      </c>
      <c r="K5570" s="53" t="e">
        <f>IF(OR(#REF!="管理者",#REF!="サービス管理責任者"),0,#REF!)</f>
        <v>#REF!</v>
      </c>
    </row>
    <row r="5571" spans="8:11">
      <c r="H5571" s="61"/>
      <c r="I5571" s="60" t="e">
        <f t="shared" si="184"/>
        <v>#REF!</v>
      </c>
      <c r="J5571" s="60" t="e">
        <f>#REF!</f>
        <v>#REF!</v>
      </c>
      <c r="K5571" s="53" t="e">
        <f>IF(OR(#REF!="管理者",#REF!="サービス管理責任者"),0,#REF!)</f>
        <v>#REF!</v>
      </c>
    </row>
    <row r="5572" spans="8:11">
      <c r="H5572" s="61"/>
      <c r="I5572" s="60" t="e">
        <f t="shared" si="184"/>
        <v>#REF!</v>
      </c>
      <c r="J5572" s="60" t="e">
        <f>#REF!</f>
        <v>#REF!</v>
      </c>
      <c r="K5572" s="53" t="e">
        <f>IF(OR(#REF!="管理者",#REF!="サービス管理責任者"),0,#REF!)</f>
        <v>#REF!</v>
      </c>
    </row>
    <row r="5573" spans="8:11">
      <c r="H5573" s="61"/>
      <c r="I5573" s="60" t="e">
        <f t="shared" ref="I5573:I5636" si="185">IF(J5573=0,I5572,I5572+1)</f>
        <v>#REF!</v>
      </c>
      <c r="J5573" s="60" t="e">
        <f>#REF!</f>
        <v>#REF!</v>
      </c>
      <c r="K5573" s="53" t="e">
        <f>IF(OR(#REF!="管理者",#REF!="サービス管理責任者"),0,#REF!)</f>
        <v>#REF!</v>
      </c>
    </row>
    <row r="5574" spans="8:11">
      <c r="H5574" s="61"/>
      <c r="I5574" s="60" t="e">
        <f t="shared" si="185"/>
        <v>#REF!</v>
      </c>
      <c r="J5574" s="60" t="e">
        <f>#REF!</f>
        <v>#REF!</v>
      </c>
      <c r="K5574" s="53" t="e">
        <f>IF(OR(#REF!="管理者",#REF!="サービス管理責任者"),0,#REF!)</f>
        <v>#REF!</v>
      </c>
    </row>
    <row r="5575" spans="8:11">
      <c r="H5575" s="61"/>
      <c r="I5575" s="60" t="e">
        <f t="shared" si="185"/>
        <v>#REF!</v>
      </c>
      <c r="J5575" s="60" t="e">
        <f>#REF!</f>
        <v>#REF!</v>
      </c>
      <c r="K5575" s="53" t="e">
        <f>IF(OR(#REF!="管理者",#REF!="サービス管理責任者"),0,#REF!)</f>
        <v>#REF!</v>
      </c>
    </row>
    <row r="5576" spans="8:11">
      <c r="H5576" s="61"/>
      <c r="I5576" s="60" t="e">
        <f t="shared" si="185"/>
        <v>#REF!</v>
      </c>
      <c r="J5576" s="60" t="e">
        <f>#REF!</f>
        <v>#REF!</v>
      </c>
      <c r="K5576" s="53" t="e">
        <f>IF(OR(#REF!="管理者",#REF!="サービス管理責任者"),0,#REF!)</f>
        <v>#REF!</v>
      </c>
    </row>
    <row r="5577" spans="8:11">
      <c r="H5577" s="61"/>
      <c r="I5577" s="60" t="e">
        <f t="shared" si="185"/>
        <v>#REF!</v>
      </c>
      <c r="J5577" s="60" t="e">
        <f>#REF!</f>
        <v>#REF!</v>
      </c>
      <c r="K5577" s="53" t="e">
        <f>IF(OR(#REF!="管理者",#REF!="サービス管理責任者"),0,#REF!)</f>
        <v>#REF!</v>
      </c>
    </row>
    <row r="5578" spans="8:11">
      <c r="H5578" s="61"/>
      <c r="I5578" s="60" t="e">
        <f t="shared" si="185"/>
        <v>#REF!</v>
      </c>
      <c r="J5578" s="60" t="e">
        <f>#REF!</f>
        <v>#REF!</v>
      </c>
      <c r="K5578" s="53" t="e">
        <f>IF(OR(#REF!="管理者",#REF!="サービス管理責任者"),0,#REF!)</f>
        <v>#REF!</v>
      </c>
    </row>
    <row r="5579" spans="8:11">
      <c r="H5579" s="61"/>
      <c r="I5579" s="60" t="e">
        <f t="shared" si="185"/>
        <v>#REF!</v>
      </c>
      <c r="J5579" s="60" t="e">
        <f>#REF!</f>
        <v>#REF!</v>
      </c>
      <c r="K5579" s="53" t="e">
        <f>IF(OR(#REF!="管理者",#REF!="サービス管理責任者"),0,#REF!)</f>
        <v>#REF!</v>
      </c>
    </row>
    <row r="5580" spans="8:11">
      <c r="H5580" s="61"/>
      <c r="I5580" s="60" t="e">
        <f t="shared" si="185"/>
        <v>#REF!</v>
      </c>
      <c r="J5580" s="60" t="e">
        <f>#REF!</f>
        <v>#REF!</v>
      </c>
      <c r="K5580" s="53" t="e">
        <f>IF(OR(#REF!="管理者",#REF!="サービス管理責任者"),0,#REF!)</f>
        <v>#REF!</v>
      </c>
    </row>
    <row r="5581" spans="8:11">
      <c r="H5581" s="61"/>
      <c r="I5581" s="60" t="e">
        <f t="shared" si="185"/>
        <v>#REF!</v>
      </c>
      <c r="J5581" s="60" t="e">
        <f>#REF!</f>
        <v>#REF!</v>
      </c>
      <c r="K5581" s="53" t="e">
        <f>IF(OR(#REF!="管理者",#REF!="サービス管理責任者"),0,#REF!)</f>
        <v>#REF!</v>
      </c>
    </row>
    <row r="5582" spans="8:11">
      <c r="H5582" s="61"/>
      <c r="I5582" s="60" t="e">
        <f t="shared" si="185"/>
        <v>#REF!</v>
      </c>
      <c r="J5582" s="60" t="e">
        <f>#REF!</f>
        <v>#REF!</v>
      </c>
      <c r="K5582" s="53" t="e">
        <f>IF(OR(#REF!="管理者",#REF!="サービス管理責任者"),0,#REF!)</f>
        <v>#REF!</v>
      </c>
    </row>
    <row r="5583" spans="8:11">
      <c r="H5583" s="61"/>
      <c r="I5583" s="60" t="e">
        <f t="shared" si="185"/>
        <v>#REF!</v>
      </c>
      <c r="J5583" s="60" t="e">
        <f>#REF!</f>
        <v>#REF!</v>
      </c>
      <c r="K5583" s="53" t="e">
        <f>IF(OR(#REF!="管理者",#REF!="サービス管理責任者"),0,#REF!)</f>
        <v>#REF!</v>
      </c>
    </row>
    <row r="5584" spans="8:11">
      <c r="H5584" s="61"/>
      <c r="I5584" s="60" t="e">
        <f t="shared" si="185"/>
        <v>#REF!</v>
      </c>
      <c r="J5584" s="60" t="e">
        <f>#REF!</f>
        <v>#REF!</v>
      </c>
      <c r="K5584" s="53" t="e">
        <f>IF(OR(#REF!="管理者",#REF!="サービス管理責任者"),0,#REF!)</f>
        <v>#REF!</v>
      </c>
    </row>
    <row r="5585" spans="8:11">
      <c r="H5585" s="61"/>
      <c r="I5585" s="60" t="e">
        <f t="shared" si="185"/>
        <v>#REF!</v>
      </c>
      <c r="J5585" s="60" t="e">
        <f>#REF!</f>
        <v>#REF!</v>
      </c>
      <c r="K5585" s="53" t="e">
        <f>IF(OR(#REF!="管理者",#REF!="サービス管理責任者"),0,#REF!)</f>
        <v>#REF!</v>
      </c>
    </row>
    <row r="5586" spans="8:11">
      <c r="H5586" s="61"/>
      <c r="I5586" s="60" t="e">
        <f t="shared" si="185"/>
        <v>#REF!</v>
      </c>
      <c r="J5586" s="60" t="e">
        <f>#REF!</f>
        <v>#REF!</v>
      </c>
      <c r="K5586" s="53" t="e">
        <f>IF(OR(#REF!="管理者",#REF!="サービス管理責任者"),0,#REF!)</f>
        <v>#REF!</v>
      </c>
    </row>
    <row r="5587" spans="8:11">
      <c r="H5587" s="61"/>
      <c r="I5587" s="60" t="e">
        <f t="shared" si="185"/>
        <v>#REF!</v>
      </c>
      <c r="J5587" s="60" t="e">
        <f>#REF!</f>
        <v>#REF!</v>
      </c>
      <c r="K5587" s="53" t="e">
        <f>IF(OR(#REF!="管理者",#REF!="サービス管理責任者"),0,#REF!)</f>
        <v>#REF!</v>
      </c>
    </row>
    <row r="5588" spans="8:11">
      <c r="H5588" s="61"/>
      <c r="I5588" s="60" t="e">
        <f t="shared" si="185"/>
        <v>#REF!</v>
      </c>
      <c r="J5588" s="60" t="e">
        <f>#REF!</f>
        <v>#REF!</v>
      </c>
      <c r="K5588" s="53" t="e">
        <f>IF(OR(#REF!="管理者",#REF!="サービス管理責任者"),0,#REF!)</f>
        <v>#REF!</v>
      </c>
    </row>
    <row r="5589" spans="8:11">
      <c r="H5589" s="61"/>
      <c r="I5589" s="60" t="e">
        <f t="shared" si="185"/>
        <v>#REF!</v>
      </c>
      <c r="J5589" s="60" t="e">
        <f>#REF!</f>
        <v>#REF!</v>
      </c>
      <c r="K5589" s="53" t="e">
        <f>IF(OR(#REF!="管理者",#REF!="サービス管理責任者"),0,#REF!)</f>
        <v>#REF!</v>
      </c>
    </row>
    <row r="5590" spans="8:11">
      <c r="H5590" s="61"/>
      <c r="I5590" s="60" t="e">
        <f t="shared" si="185"/>
        <v>#REF!</v>
      </c>
      <c r="J5590" s="60" t="e">
        <f>#REF!</f>
        <v>#REF!</v>
      </c>
      <c r="K5590" s="53" t="e">
        <f>IF(OR(#REF!="管理者",#REF!="サービス管理責任者"),0,#REF!)</f>
        <v>#REF!</v>
      </c>
    </row>
    <row r="5591" spans="8:11">
      <c r="H5591" s="61"/>
      <c r="I5591" s="60" t="e">
        <f t="shared" si="185"/>
        <v>#REF!</v>
      </c>
      <c r="J5591" s="60" t="e">
        <f>#REF!</f>
        <v>#REF!</v>
      </c>
      <c r="K5591" s="53" t="e">
        <f>IF(OR(#REF!="管理者",#REF!="サービス管理責任者"),0,#REF!)</f>
        <v>#REF!</v>
      </c>
    </row>
    <row r="5592" spans="8:11">
      <c r="H5592" s="61"/>
      <c r="I5592" s="60" t="e">
        <f t="shared" si="185"/>
        <v>#REF!</v>
      </c>
      <c r="J5592" s="60" t="e">
        <f>#REF!</f>
        <v>#REF!</v>
      </c>
      <c r="K5592" s="53" t="e">
        <f>IF(OR(#REF!="管理者",#REF!="サービス管理責任者"),0,#REF!)</f>
        <v>#REF!</v>
      </c>
    </row>
    <row r="5593" spans="8:11">
      <c r="H5593" s="61"/>
      <c r="I5593" s="60" t="e">
        <f t="shared" si="185"/>
        <v>#REF!</v>
      </c>
      <c r="J5593" s="60" t="e">
        <f>#REF!</f>
        <v>#REF!</v>
      </c>
      <c r="K5593" s="53" t="e">
        <f>IF(OR(#REF!="管理者",#REF!="サービス管理責任者"),0,#REF!)</f>
        <v>#REF!</v>
      </c>
    </row>
    <row r="5594" spans="8:11">
      <c r="H5594" s="61"/>
      <c r="I5594" s="60" t="e">
        <f t="shared" si="185"/>
        <v>#REF!</v>
      </c>
      <c r="J5594" s="60" t="e">
        <f>#REF!</f>
        <v>#REF!</v>
      </c>
      <c r="K5594" s="53" t="e">
        <f>IF(OR(#REF!="管理者",#REF!="サービス管理責任者"),0,#REF!)</f>
        <v>#REF!</v>
      </c>
    </row>
    <row r="5595" spans="8:11">
      <c r="H5595" s="61"/>
      <c r="I5595" s="60" t="e">
        <f t="shared" si="185"/>
        <v>#REF!</v>
      </c>
      <c r="J5595" s="60" t="e">
        <f>#REF!</f>
        <v>#REF!</v>
      </c>
      <c r="K5595" s="53" t="e">
        <f>IF(OR(#REF!="管理者",#REF!="サービス管理責任者"),0,#REF!)</f>
        <v>#REF!</v>
      </c>
    </row>
    <row r="5596" spans="8:11">
      <c r="H5596" s="61"/>
      <c r="I5596" s="60" t="e">
        <f t="shared" si="185"/>
        <v>#REF!</v>
      </c>
      <c r="J5596" s="60" t="e">
        <f>#REF!</f>
        <v>#REF!</v>
      </c>
      <c r="K5596" s="53" t="e">
        <f>IF(OR(#REF!="管理者",#REF!="サービス管理責任者"),0,#REF!)</f>
        <v>#REF!</v>
      </c>
    </row>
    <row r="5597" spans="8:11">
      <c r="H5597" s="61"/>
      <c r="I5597" s="60" t="e">
        <f t="shared" si="185"/>
        <v>#REF!</v>
      </c>
      <c r="J5597" s="60" t="e">
        <f>#REF!</f>
        <v>#REF!</v>
      </c>
      <c r="K5597" s="53" t="e">
        <f>IF(OR(#REF!="管理者",#REF!="サービス管理責任者"),0,#REF!)</f>
        <v>#REF!</v>
      </c>
    </row>
    <row r="5598" spans="8:11">
      <c r="H5598" s="61"/>
      <c r="I5598" s="60" t="e">
        <f t="shared" si="185"/>
        <v>#REF!</v>
      </c>
      <c r="J5598" s="60" t="e">
        <f>#REF!</f>
        <v>#REF!</v>
      </c>
      <c r="K5598" s="53" t="e">
        <f>IF(OR(#REF!="管理者",#REF!="サービス管理責任者"),0,#REF!)</f>
        <v>#REF!</v>
      </c>
    </row>
    <row r="5599" spans="8:11">
      <c r="H5599" s="61"/>
      <c r="I5599" s="60" t="e">
        <f t="shared" si="185"/>
        <v>#REF!</v>
      </c>
      <c r="J5599" s="60" t="e">
        <f>#REF!</f>
        <v>#REF!</v>
      </c>
      <c r="K5599" s="53" t="e">
        <f>IF(OR(#REF!="管理者",#REF!="サービス管理責任者"),0,#REF!)</f>
        <v>#REF!</v>
      </c>
    </row>
    <row r="5600" spans="8:11">
      <c r="H5600" s="61"/>
      <c r="I5600" s="60" t="e">
        <f t="shared" si="185"/>
        <v>#REF!</v>
      </c>
      <c r="J5600" s="60" t="e">
        <f>#REF!</f>
        <v>#REF!</v>
      </c>
      <c r="K5600" s="53" t="e">
        <f>IF(OR(#REF!="管理者",#REF!="サービス管理責任者"),0,#REF!)</f>
        <v>#REF!</v>
      </c>
    </row>
    <row r="5601" spans="8:11">
      <c r="H5601" s="61"/>
      <c r="I5601" s="60" t="e">
        <f t="shared" si="185"/>
        <v>#REF!</v>
      </c>
      <c r="J5601" s="60" t="e">
        <f>#REF!</f>
        <v>#REF!</v>
      </c>
      <c r="K5601" s="53" t="e">
        <f>IF(OR(#REF!="管理者",#REF!="サービス管理責任者"),0,#REF!)</f>
        <v>#REF!</v>
      </c>
    </row>
    <row r="5602" spans="8:11">
      <c r="H5602" s="61"/>
      <c r="I5602" s="60" t="e">
        <f t="shared" si="185"/>
        <v>#REF!</v>
      </c>
      <c r="J5602" s="60" t="e">
        <f>#REF!</f>
        <v>#REF!</v>
      </c>
      <c r="K5602" s="53" t="e">
        <f>IF(OR(#REF!="管理者",#REF!="サービス管理責任者"),0,#REF!)</f>
        <v>#REF!</v>
      </c>
    </row>
    <row r="5603" spans="8:11">
      <c r="H5603" s="61"/>
      <c r="I5603" s="60" t="e">
        <f t="shared" si="185"/>
        <v>#REF!</v>
      </c>
      <c r="J5603" s="60" t="e">
        <f>#REF!</f>
        <v>#REF!</v>
      </c>
      <c r="K5603" s="53" t="e">
        <f>IF(OR(#REF!="管理者",#REF!="サービス管理責任者"),0,#REF!)</f>
        <v>#REF!</v>
      </c>
    </row>
    <row r="5604" spans="8:11">
      <c r="H5604" s="61"/>
      <c r="I5604" s="60" t="e">
        <f t="shared" si="185"/>
        <v>#REF!</v>
      </c>
      <c r="J5604" s="60" t="e">
        <f>#REF!</f>
        <v>#REF!</v>
      </c>
      <c r="K5604" s="53" t="e">
        <f>IF(OR(#REF!="管理者",#REF!="サービス管理責任者"),0,#REF!)</f>
        <v>#REF!</v>
      </c>
    </row>
    <row r="5605" spans="8:11">
      <c r="H5605" s="61"/>
      <c r="I5605" s="60" t="e">
        <f t="shared" si="185"/>
        <v>#REF!</v>
      </c>
      <c r="J5605" s="60" t="e">
        <f>#REF!</f>
        <v>#REF!</v>
      </c>
      <c r="K5605" s="53" t="e">
        <f>IF(OR(#REF!="管理者",#REF!="サービス管理責任者"),0,#REF!)</f>
        <v>#REF!</v>
      </c>
    </row>
    <row r="5606" spans="8:11">
      <c r="H5606" s="61"/>
      <c r="I5606" s="60" t="e">
        <f t="shared" si="185"/>
        <v>#REF!</v>
      </c>
      <c r="J5606" s="60" t="e">
        <f>#REF!</f>
        <v>#REF!</v>
      </c>
      <c r="K5606" s="53" t="e">
        <f>IF(OR(#REF!="管理者",#REF!="サービス管理責任者"),0,#REF!)</f>
        <v>#REF!</v>
      </c>
    </row>
    <row r="5607" spans="8:11">
      <c r="H5607" s="61"/>
      <c r="I5607" s="60" t="e">
        <f t="shared" si="185"/>
        <v>#REF!</v>
      </c>
      <c r="J5607" s="60" t="e">
        <f>#REF!</f>
        <v>#REF!</v>
      </c>
      <c r="K5607" s="53" t="e">
        <f>IF(OR(#REF!="管理者",#REF!="サービス管理責任者"),0,#REF!)</f>
        <v>#REF!</v>
      </c>
    </row>
    <row r="5608" spans="8:11">
      <c r="H5608" s="61"/>
      <c r="I5608" s="60" t="e">
        <f t="shared" si="185"/>
        <v>#REF!</v>
      </c>
      <c r="J5608" s="60" t="e">
        <f>#REF!</f>
        <v>#REF!</v>
      </c>
      <c r="K5608" s="53" t="e">
        <f>IF(OR(#REF!="管理者",#REF!="サービス管理責任者"),0,#REF!)</f>
        <v>#REF!</v>
      </c>
    </row>
    <row r="5609" spans="8:11">
      <c r="H5609" s="61"/>
      <c r="I5609" s="60" t="e">
        <f t="shared" si="185"/>
        <v>#REF!</v>
      </c>
      <c r="J5609" s="60" t="e">
        <f>#REF!</f>
        <v>#REF!</v>
      </c>
      <c r="K5609" s="53" t="e">
        <f>IF(OR(#REF!="管理者",#REF!="サービス管理責任者"),0,#REF!)</f>
        <v>#REF!</v>
      </c>
    </row>
    <row r="5610" spans="8:11">
      <c r="H5610" s="61"/>
      <c r="I5610" s="60" t="e">
        <f t="shared" si="185"/>
        <v>#REF!</v>
      </c>
      <c r="J5610" s="60" t="e">
        <f>#REF!</f>
        <v>#REF!</v>
      </c>
      <c r="K5610" s="53" t="e">
        <f>IF(OR(#REF!="管理者",#REF!="サービス管理責任者"),0,#REF!)</f>
        <v>#REF!</v>
      </c>
    </row>
    <row r="5611" spans="8:11">
      <c r="H5611" s="61"/>
      <c r="I5611" s="60" t="e">
        <f t="shared" si="185"/>
        <v>#REF!</v>
      </c>
      <c r="J5611" s="60" t="e">
        <f>#REF!</f>
        <v>#REF!</v>
      </c>
      <c r="K5611" s="53" t="e">
        <f>IF(OR(#REF!="管理者",#REF!="サービス管理責任者"),0,#REF!)</f>
        <v>#REF!</v>
      </c>
    </row>
    <row r="5612" spans="8:11">
      <c r="H5612" s="61"/>
      <c r="I5612" s="60" t="e">
        <f t="shared" si="185"/>
        <v>#REF!</v>
      </c>
      <c r="J5612" s="60" t="e">
        <f>#REF!</f>
        <v>#REF!</v>
      </c>
      <c r="K5612" s="53" t="e">
        <f>IF(OR(#REF!="管理者",#REF!="サービス管理責任者"),0,#REF!)</f>
        <v>#REF!</v>
      </c>
    </row>
    <row r="5613" spans="8:11">
      <c r="H5613" s="61"/>
      <c r="I5613" s="60" t="e">
        <f t="shared" si="185"/>
        <v>#REF!</v>
      </c>
      <c r="J5613" s="60" t="e">
        <f>#REF!</f>
        <v>#REF!</v>
      </c>
      <c r="K5613" s="53" t="e">
        <f>IF(OR(#REF!="管理者",#REF!="サービス管理責任者"),0,#REF!)</f>
        <v>#REF!</v>
      </c>
    </row>
    <row r="5614" spans="8:11">
      <c r="H5614" s="61"/>
      <c r="I5614" s="60" t="e">
        <f t="shared" si="185"/>
        <v>#REF!</v>
      </c>
      <c r="J5614" s="60" t="e">
        <f>#REF!</f>
        <v>#REF!</v>
      </c>
      <c r="K5614" s="53" t="e">
        <f>IF(OR(#REF!="管理者",#REF!="サービス管理責任者"),0,#REF!)</f>
        <v>#REF!</v>
      </c>
    </row>
    <row r="5615" spans="8:11">
      <c r="H5615" s="61"/>
      <c r="I5615" s="60" t="e">
        <f t="shared" si="185"/>
        <v>#REF!</v>
      </c>
      <c r="J5615" s="60" t="e">
        <f>#REF!</f>
        <v>#REF!</v>
      </c>
      <c r="K5615" s="53" t="e">
        <f>IF(OR(#REF!="管理者",#REF!="サービス管理責任者"),0,#REF!)</f>
        <v>#REF!</v>
      </c>
    </row>
    <row r="5616" spans="8:11">
      <c r="H5616" s="61"/>
      <c r="I5616" s="60" t="e">
        <f t="shared" si="185"/>
        <v>#REF!</v>
      </c>
      <c r="J5616" s="60" t="e">
        <f>#REF!</f>
        <v>#REF!</v>
      </c>
      <c r="K5616" s="53" t="e">
        <f>IF(OR(#REF!="管理者",#REF!="サービス管理責任者"),0,#REF!)</f>
        <v>#REF!</v>
      </c>
    </row>
    <row r="5617" spans="8:11">
      <c r="H5617" s="61"/>
      <c r="I5617" s="60" t="e">
        <f t="shared" si="185"/>
        <v>#REF!</v>
      </c>
      <c r="J5617" s="60" t="e">
        <f>#REF!</f>
        <v>#REF!</v>
      </c>
      <c r="K5617" s="53" t="e">
        <f>IF(OR(#REF!="管理者",#REF!="サービス管理責任者"),0,#REF!)</f>
        <v>#REF!</v>
      </c>
    </row>
    <row r="5618" spans="8:11">
      <c r="H5618" s="61"/>
      <c r="I5618" s="60" t="e">
        <f t="shared" si="185"/>
        <v>#REF!</v>
      </c>
      <c r="J5618" s="60" t="e">
        <f>#REF!</f>
        <v>#REF!</v>
      </c>
      <c r="K5618" s="53" t="e">
        <f>IF(OR(#REF!="管理者",#REF!="サービス管理責任者"),0,#REF!)</f>
        <v>#REF!</v>
      </c>
    </row>
    <row r="5619" spans="8:11">
      <c r="H5619" s="61"/>
      <c r="I5619" s="60" t="e">
        <f t="shared" si="185"/>
        <v>#REF!</v>
      </c>
      <c r="J5619" s="60" t="e">
        <f>#REF!</f>
        <v>#REF!</v>
      </c>
      <c r="K5619" s="53" t="e">
        <f>IF(OR(#REF!="管理者",#REF!="サービス管理責任者"),0,#REF!)</f>
        <v>#REF!</v>
      </c>
    </row>
    <row r="5620" spans="8:11">
      <c r="H5620" s="61"/>
      <c r="I5620" s="60" t="e">
        <f t="shared" si="185"/>
        <v>#REF!</v>
      </c>
      <c r="J5620" s="60" t="e">
        <f>#REF!</f>
        <v>#REF!</v>
      </c>
      <c r="K5620" s="53" t="e">
        <f>IF(OR(#REF!="管理者",#REF!="サービス管理責任者"),0,#REF!)</f>
        <v>#REF!</v>
      </c>
    </row>
    <row r="5621" spans="8:11">
      <c r="H5621" s="61"/>
      <c r="I5621" s="60" t="e">
        <f t="shared" si="185"/>
        <v>#REF!</v>
      </c>
      <c r="J5621" s="60" t="e">
        <f>#REF!</f>
        <v>#REF!</v>
      </c>
      <c r="K5621" s="53" t="e">
        <f>IF(OR(#REF!="管理者",#REF!="サービス管理責任者"),0,#REF!)</f>
        <v>#REF!</v>
      </c>
    </row>
    <row r="5622" spans="8:11">
      <c r="H5622" s="61"/>
      <c r="I5622" s="60" t="e">
        <f t="shared" si="185"/>
        <v>#REF!</v>
      </c>
      <c r="J5622" s="60" t="e">
        <f>#REF!</f>
        <v>#REF!</v>
      </c>
      <c r="K5622" s="53" t="e">
        <f>IF(OR(#REF!="管理者",#REF!="サービス管理責任者"),0,#REF!)</f>
        <v>#REF!</v>
      </c>
    </row>
    <row r="5623" spans="8:11">
      <c r="H5623" s="61"/>
      <c r="I5623" s="60" t="e">
        <f t="shared" si="185"/>
        <v>#REF!</v>
      </c>
      <c r="J5623" s="60" t="e">
        <f>#REF!</f>
        <v>#REF!</v>
      </c>
      <c r="K5623" s="53" t="e">
        <f>IF(OR(#REF!="管理者",#REF!="サービス管理責任者"),0,#REF!)</f>
        <v>#REF!</v>
      </c>
    </row>
    <row r="5624" spans="8:11">
      <c r="H5624" s="61"/>
      <c r="I5624" s="60" t="e">
        <f t="shared" si="185"/>
        <v>#REF!</v>
      </c>
      <c r="J5624" s="60" t="e">
        <f>#REF!</f>
        <v>#REF!</v>
      </c>
      <c r="K5624" s="53" t="e">
        <f>IF(OR(#REF!="管理者",#REF!="サービス管理責任者"),0,#REF!)</f>
        <v>#REF!</v>
      </c>
    </row>
    <row r="5625" spans="8:11">
      <c r="H5625" s="61"/>
      <c r="I5625" s="60" t="e">
        <f t="shared" si="185"/>
        <v>#REF!</v>
      </c>
      <c r="J5625" s="60" t="e">
        <f>#REF!</f>
        <v>#REF!</v>
      </c>
      <c r="K5625" s="53" t="e">
        <f>IF(OR(#REF!="管理者",#REF!="サービス管理責任者"),0,#REF!)</f>
        <v>#REF!</v>
      </c>
    </row>
    <row r="5626" spans="8:11">
      <c r="H5626" s="61"/>
      <c r="I5626" s="60" t="e">
        <f t="shared" si="185"/>
        <v>#REF!</v>
      </c>
      <c r="J5626" s="60" t="e">
        <f>#REF!</f>
        <v>#REF!</v>
      </c>
      <c r="K5626" s="53" t="e">
        <f>IF(OR(#REF!="管理者",#REF!="サービス管理責任者"),0,#REF!)</f>
        <v>#REF!</v>
      </c>
    </row>
    <row r="5627" spans="8:11">
      <c r="H5627" s="61"/>
      <c r="I5627" s="60" t="e">
        <f t="shared" si="185"/>
        <v>#REF!</v>
      </c>
      <c r="J5627" s="60" t="e">
        <f>#REF!</f>
        <v>#REF!</v>
      </c>
      <c r="K5627" s="53" t="e">
        <f>IF(OR(#REF!="管理者",#REF!="サービス管理責任者"),0,#REF!)</f>
        <v>#REF!</v>
      </c>
    </row>
    <row r="5628" spans="8:11">
      <c r="H5628" s="61"/>
      <c r="I5628" s="60" t="e">
        <f t="shared" si="185"/>
        <v>#REF!</v>
      </c>
      <c r="J5628" s="60" t="e">
        <f>#REF!</f>
        <v>#REF!</v>
      </c>
      <c r="K5628" s="53" t="e">
        <f>IF(OR(#REF!="管理者",#REF!="サービス管理責任者"),0,#REF!)</f>
        <v>#REF!</v>
      </c>
    </row>
    <row r="5629" spans="8:11">
      <c r="H5629" s="61"/>
      <c r="I5629" s="60" t="e">
        <f t="shared" si="185"/>
        <v>#REF!</v>
      </c>
      <c r="J5629" s="60" t="e">
        <f>#REF!</f>
        <v>#REF!</v>
      </c>
      <c r="K5629" s="53" t="e">
        <f>IF(OR(#REF!="管理者",#REF!="サービス管理責任者"),0,#REF!)</f>
        <v>#REF!</v>
      </c>
    </row>
    <row r="5630" spans="8:11">
      <c r="H5630" s="61"/>
      <c r="I5630" s="60" t="e">
        <f t="shared" si="185"/>
        <v>#REF!</v>
      </c>
      <c r="J5630" s="60" t="e">
        <f>#REF!</f>
        <v>#REF!</v>
      </c>
      <c r="K5630" s="53" t="e">
        <f>IF(OR(#REF!="管理者",#REF!="サービス管理責任者"),0,#REF!)</f>
        <v>#REF!</v>
      </c>
    </row>
    <row r="5631" spans="8:11">
      <c r="H5631" s="61"/>
      <c r="I5631" s="60" t="e">
        <f t="shared" si="185"/>
        <v>#REF!</v>
      </c>
      <c r="J5631" s="60" t="e">
        <f>#REF!</f>
        <v>#REF!</v>
      </c>
      <c r="K5631" s="53" t="e">
        <f>IF(OR(#REF!="管理者",#REF!="サービス管理責任者"),0,#REF!)</f>
        <v>#REF!</v>
      </c>
    </row>
    <row r="5632" spans="8:11">
      <c r="H5632" s="61"/>
      <c r="I5632" s="60" t="e">
        <f t="shared" si="185"/>
        <v>#REF!</v>
      </c>
      <c r="J5632" s="60" t="e">
        <f>#REF!</f>
        <v>#REF!</v>
      </c>
      <c r="K5632" s="53" t="e">
        <f>IF(OR(#REF!="管理者",#REF!="サービス管理責任者"),0,#REF!)</f>
        <v>#REF!</v>
      </c>
    </row>
    <row r="5633" spans="8:11">
      <c r="H5633" s="61"/>
      <c r="I5633" s="60" t="e">
        <f t="shared" si="185"/>
        <v>#REF!</v>
      </c>
      <c r="J5633" s="60" t="e">
        <f>#REF!</f>
        <v>#REF!</v>
      </c>
      <c r="K5633" s="53" t="e">
        <f>IF(OR(#REF!="管理者",#REF!="サービス管理責任者"),0,#REF!)</f>
        <v>#REF!</v>
      </c>
    </row>
    <row r="5634" spans="8:11">
      <c r="H5634" s="61"/>
      <c r="I5634" s="60" t="e">
        <f t="shared" si="185"/>
        <v>#REF!</v>
      </c>
      <c r="J5634" s="60" t="e">
        <f>#REF!</f>
        <v>#REF!</v>
      </c>
      <c r="K5634" s="53" t="e">
        <f>IF(OR(#REF!="管理者",#REF!="サービス管理責任者"),0,#REF!)</f>
        <v>#REF!</v>
      </c>
    </row>
    <row r="5635" spans="8:11">
      <c r="H5635" s="61"/>
      <c r="I5635" s="60" t="e">
        <f t="shared" si="185"/>
        <v>#REF!</v>
      </c>
      <c r="J5635" s="60" t="e">
        <f>#REF!</f>
        <v>#REF!</v>
      </c>
      <c r="K5635" s="53" t="e">
        <f>IF(OR(#REF!="管理者",#REF!="サービス管理責任者"),0,#REF!)</f>
        <v>#REF!</v>
      </c>
    </row>
    <row r="5636" spans="8:11">
      <c r="H5636" s="61"/>
      <c r="I5636" s="60" t="e">
        <f t="shared" si="185"/>
        <v>#REF!</v>
      </c>
      <c r="J5636" s="60" t="e">
        <f>#REF!</f>
        <v>#REF!</v>
      </c>
      <c r="K5636" s="53" t="e">
        <f>IF(OR(#REF!="管理者",#REF!="サービス管理責任者"),0,#REF!)</f>
        <v>#REF!</v>
      </c>
    </row>
    <row r="5637" spans="8:11">
      <c r="H5637" s="61"/>
      <c r="I5637" s="60" t="e">
        <f t="shared" ref="I5637:I5700" si="186">IF(J5637=0,I5636,I5636+1)</f>
        <v>#REF!</v>
      </c>
      <c r="J5637" s="60" t="e">
        <f>#REF!</f>
        <v>#REF!</v>
      </c>
      <c r="K5637" s="53" t="e">
        <f>IF(OR(#REF!="管理者",#REF!="サービス管理責任者"),0,#REF!)</f>
        <v>#REF!</v>
      </c>
    </row>
    <row r="5638" spans="8:11">
      <c r="H5638" s="61"/>
      <c r="I5638" s="60" t="e">
        <f t="shared" si="186"/>
        <v>#REF!</v>
      </c>
      <c r="J5638" s="60" t="e">
        <f>#REF!</f>
        <v>#REF!</v>
      </c>
      <c r="K5638" s="53" t="e">
        <f>IF(OR(#REF!="管理者",#REF!="サービス管理責任者"),0,#REF!)</f>
        <v>#REF!</v>
      </c>
    </row>
    <row r="5639" spans="8:11">
      <c r="H5639" s="61"/>
      <c r="I5639" s="60" t="e">
        <f t="shared" si="186"/>
        <v>#REF!</v>
      </c>
      <c r="J5639" s="60" t="e">
        <f>#REF!</f>
        <v>#REF!</v>
      </c>
      <c r="K5639" s="53" t="e">
        <f>IF(OR(#REF!="管理者",#REF!="サービス管理責任者"),0,#REF!)</f>
        <v>#REF!</v>
      </c>
    </row>
    <row r="5640" spans="8:11">
      <c r="H5640" s="61"/>
      <c r="I5640" s="60" t="e">
        <f t="shared" si="186"/>
        <v>#REF!</v>
      </c>
      <c r="J5640" s="60" t="e">
        <f>#REF!</f>
        <v>#REF!</v>
      </c>
      <c r="K5640" s="53" t="e">
        <f>IF(OR(#REF!="管理者",#REF!="サービス管理責任者"),0,#REF!)</f>
        <v>#REF!</v>
      </c>
    </row>
    <row r="5641" spans="8:11">
      <c r="H5641" s="61"/>
      <c r="I5641" s="60" t="e">
        <f t="shared" si="186"/>
        <v>#REF!</v>
      </c>
      <c r="J5641" s="60" t="e">
        <f>#REF!</f>
        <v>#REF!</v>
      </c>
      <c r="K5641" s="53" t="e">
        <f>IF(OR(#REF!="管理者",#REF!="サービス管理責任者"),0,#REF!)</f>
        <v>#REF!</v>
      </c>
    </row>
    <row r="5642" spans="8:11">
      <c r="H5642" s="61"/>
      <c r="I5642" s="60" t="e">
        <f t="shared" si="186"/>
        <v>#REF!</v>
      </c>
      <c r="J5642" s="60" t="e">
        <f>#REF!</f>
        <v>#REF!</v>
      </c>
      <c r="K5642" s="53" t="e">
        <f>IF(OR(#REF!="管理者",#REF!="サービス管理責任者"),0,#REF!)</f>
        <v>#REF!</v>
      </c>
    </row>
    <row r="5643" spans="8:11">
      <c r="H5643" s="61"/>
      <c r="I5643" s="60" t="e">
        <f t="shared" si="186"/>
        <v>#REF!</v>
      </c>
      <c r="J5643" s="60" t="e">
        <f>#REF!</f>
        <v>#REF!</v>
      </c>
      <c r="K5643" s="53" t="e">
        <f>IF(OR(#REF!="管理者",#REF!="サービス管理責任者"),0,#REF!)</f>
        <v>#REF!</v>
      </c>
    </row>
    <row r="5644" spans="8:11">
      <c r="H5644" s="61"/>
      <c r="I5644" s="60" t="e">
        <f t="shared" si="186"/>
        <v>#REF!</v>
      </c>
      <c r="J5644" s="60" t="e">
        <f>#REF!</f>
        <v>#REF!</v>
      </c>
      <c r="K5644" s="53" t="e">
        <f>IF(OR(#REF!="管理者",#REF!="サービス管理責任者"),0,#REF!)</f>
        <v>#REF!</v>
      </c>
    </row>
    <row r="5645" spans="8:11">
      <c r="H5645" s="61"/>
      <c r="I5645" s="60" t="e">
        <f t="shared" si="186"/>
        <v>#REF!</v>
      </c>
      <c r="J5645" s="60" t="e">
        <f>#REF!</f>
        <v>#REF!</v>
      </c>
      <c r="K5645" s="53" t="e">
        <f>IF(OR(#REF!="管理者",#REF!="サービス管理責任者"),0,#REF!)</f>
        <v>#REF!</v>
      </c>
    </row>
    <row r="5646" spans="8:11">
      <c r="H5646" s="61"/>
      <c r="I5646" s="60" t="e">
        <f t="shared" si="186"/>
        <v>#REF!</v>
      </c>
      <c r="J5646" s="60" t="e">
        <f>#REF!</f>
        <v>#REF!</v>
      </c>
      <c r="K5646" s="53" t="e">
        <f>IF(OR(#REF!="管理者",#REF!="サービス管理責任者"),0,#REF!)</f>
        <v>#REF!</v>
      </c>
    </row>
    <row r="5647" spans="8:11">
      <c r="H5647" s="61"/>
      <c r="I5647" s="60" t="e">
        <f t="shared" si="186"/>
        <v>#REF!</v>
      </c>
      <c r="J5647" s="60" t="e">
        <f>#REF!</f>
        <v>#REF!</v>
      </c>
      <c r="K5647" s="53" t="e">
        <f>IF(OR(#REF!="管理者",#REF!="サービス管理責任者"),0,#REF!)</f>
        <v>#REF!</v>
      </c>
    </row>
    <row r="5648" spans="8:11">
      <c r="H5648" s="61"/>
      <c r="I5648" s="60" t="e">
        <f t="shared" si="186"/>
        <v>#REF!</v>
      </c>
      <c r="J5648" s="60" t="e">
        <f>#REF!</f>
        <v>#REF!</v>
      </c>
      <c r="K5648" s="53" t="e">
        <f>IF(OR(#REF!="管理者",#REF!="サービス管理責任者"),0,#REF!)</f>
        <v>#REF!</v>
      </c>
    </row>
    <row r="5649" spans="8:11">
      <c r="H5649" s="61"/>
      <c r="I5649" s="60" t="e">
        <f t="shared" si="186"/>
        <v>#REF!</v>
      </c>
      <c r="J5649" s="60" t="e">
        <f>#REF!</f>
        <v>#REF!</v>
      </c>
      <c r="K5649" s="53" t="e">
        <f>IF(OR(#REF!="管理者",#REF!="サービス管理責任者"),0,#REF!)</f>
        <v>#REF!</v>
      </c>
    </row>
    <row r="5650" spans="8:11">
      <c r="H5650" s="61"/>
      <c r="I5650" s="60" t="e">
        <f t="shared" si="186"/>
        <v>#REF!</v>
      </c>
      <c r="J5650" s="60" t="e">
        <f>#REF!</f>
        <v>#REF!</v>
      </c>
      <c r="K5650" s="53" t="e">
        <f>IF(OR(#REF!="管理者",#REF!="サービス管理責任者"),0,#REF!)</f>
        <v>#REF!</v>
      </c>
    </row>
    <row r="5651" spans="8:11">
      <c r="H5651" s="61"/>
      <c r="I5651" s="60" t="e">
        <f t="shared" si="186"/>
        <v>#REF!</v>
      </c>
      <c r="J5651" s="60" t="e">
        <f>#REF!</f>
        <v>#REF!</v>
      </c>
      <c r="K5651" s="53" t="e">
        <f>IF(OR(#REF!="管理者",#REF!="サービス管理責任者"),0,#REF!)</f>
        <v>#REF!</v>
      </c>
    </row>
    <row r="5652" spans="8:11">
      <c r="H5652" s="61"/>
      <c r="I5652" s="60" t="e">
        <f t="shared" si="186"/>
        <v>#REF!</v>
      </c>
      <c r="J5652" s="60" t="e">
        <f>#REF!</f>
        <v>#REF!</v>
      </c>
      <c r="K5652" s="53" t="e">
        <f>IF(OR(#REF!="管理者",#REF!="サービス管理責任者"),0,#REF!)</f>
        <v>#REF!</v>
      </c>
    </row>
    <row r="5653" spans="8:11">
      <c r="H5653" s="61"/>
      <c r="I5653" s="60" t="e">
        <f t="shared" si="186"/>
        <v>#REF!</v>
      </c>
      <c r="J5653" s="60" t="e">
        <f>#REF!</f>
        <v>#REF!</v>
      </c>
      <c r="K5653" s="53" t="e">
        <f>IF(OR(#REF!="管理者",#REF!="サービス管理責任者"),0,#REF!)</f>
        <v>#REF!</v>
      </c>
    </row>
    <row r="5654" spans="8:11">
      <c r="H5654" s="61"/>
      <c r="I5654" s="60" t="e">
        <f t="shared" si="186"/>
        <v>#REF!</v>
      </c>
      <c r="J5654" s="60" t="e">
        <f>#REF!</f>
        <v>#REF!</v>
      </c>
      <c r="K5654" s="53" t="e">
        <f>IF(OR(#REF!="管理者",#REF!="サービス管理責任者"),0,#REF!)</f>
        <v>#REF!</v>
      </c>
    </row>
    <row r="5655" spans="8:11">
      <c r="H5655" s="61"/>
      <c r="I5655" s="60" t="e">
        <f t="shared" si="186"/>
        <v>#REF!</v>
      </c>
      <c r="J5655" s="60" t="e">
        <f>#REF!</f>
        <v>#REF!</v>
      </c>
      <c r="K5655" s="53" t="e">
        <f>IF(OR(#REF!="管理者",#REF!="サービス管理責任者"),0,#REF!)</f>
        <v>#REF!</v>
      </c>
    </row>
    <row r="5656" spans="8:11">
      <c r="H5656" s="61"/>
      <c r="I5656" s="60" t="e">
        <f t="shared" si="186"/>
        <v>#REF!</v>
      </c>
      <c r="J5656" s="60" t="e">
        <f>#REF!</f>
        <v>#REF!</v>
      </c>
      <c r="K5656" s="53" t="e">
        <f>IF(OR(#REF!="管理者",#REF!="サービス管理責任者"),0,#REF!)</f>
        <v>#REF!</v>
      </c>
    </row>
    <row r="5657" spans="8:11">
      <c r="H5657" s="61"/>
      <c r="I5657" s="60" t="e">
        <f t="shared" si="186"/>
        <v>#REF!</v>
      </c>
      <c r="J5657" s="60" t="e">
        <f>#REF!</f>
        <v>#REF!</v>
      </c>
      <c r="K5657" s="53" t="e">
        <f>IF(OR(#REF!="管理者",#REF!="サービス管理責任者"),0,#REF!)</f>
        <v>#REF!</v>
      </c>
    </row>
    <row r="5658" spans="8:11">
      <c r="H5658" s="61"/>
      <c r="I5658" s="60" t="e">
        <f t="shared" si="186"/>
        <v>#REF!</v>
      </c>
      <c r="J5658" s="60" t="e">
        <f>#REF!</f>
        <v>#REF!</v>
      </c>
      <c r="K5658" s="53" t="e">
        <f>IF(OR(#REF!="管理者",#REF!="サービス管理責任者"),0,#REF!)</f>
        <v>#REF!</v>
      </c>
    </row>
    <row r="5659" spans="8:11">
      <c r="H5659" s="61"/>
      <c r="I5659" s="60" t="e">
        <f t="shared" si="186"/>
        <v>#REF!</v>
      </c>
      <c r="J5659" s="60" t="e">
        <f>#REF!</f>
        <v>#REF!</v>
      </c>
      <c r="K5659" s="53" t="e">
        <f>IF(OR(#REF!="管理者",#REF!="サービス管理責任者"),0,#REF!)</f>
        <v>#REF!</v>
      </c>
    </row>
    <row r="5660" spans="8:11">
      <c r="H5660" s="61"/>
      <c r="I5660" s="60" t="e">
        <f t="shared" si="186"/>
        <v>#REF!</v>
      </c>
      <c r="J5660" s="60" t="e">
        <f>#REF!</f>
        <v>#REF!</v>
      </c>
      <c r="K5660" s="53" t="e">
        <f>IF(OR(#REF!="管理者",#REF!="サービス管理責任者"),0,#REF!)</f>
        <v>#REF!</v>
      </c>
    </row>
    <row r="5661" spans="8:11">
      <c r="H5661" s="61"/>
      <c r="I5661" s="60" t="e">
        <f t="shared" si="186"/>
        <v>#REF!</v>
      </c>
      <c r="J5661" s="60" t="e">
        <f>#REF!</f>
        <v>#REF!</v>
      </c>
      <c r="K5661" s="53" t="e">
        <f>IF(OR(#REF!="管理者",#REF!="サービス管理責任者"),0,#REF!)</f>
        <v>#REF!</v>
      </c>
    </row>
    <row r="5662" spans="8:11">
      <c r="H5662" s="61"/>
      <c r="I5662" s="60" t="e">
        <f t="shared" si="186"/>
        <v>#REF!</v>
      </c>
      <c r="J5662" s="60" t="e">
        <f>#REF!</f>
        <v>#REF!</v>
      </c>
      <c r="K5662" s="53" t="e">
        <f>IF(OR(#REF!="管理者",#REF!="サービス管理責任者"),0,#REF!)</f>
        <v>#REF!</v>
      </c>
    </row>
    <row r="5663" spans="8:11">
      <c r="H5663" s="61"/>
      <c r="I5663" s="60" t="e">
        <f t="shared" si="186"/>
        <v>#REF!</v>
      </c>
      <c r="J5663" s="60" t="e">
        <f>#REF!</f>
        <v>#REF!</v>
      </c>
      <c r="K5663" s="53" t="e">
        <f>IF(OR(#REF!="管理者",#REF!="サービス管理責任者"),0,#REF!)</f>
        <v>#REF!</v>
      </c>
    </row>
    <row r="5664" spans="8:11">
      <c r="H5664" s="61"/>
      <c r="I5664" s="60" t="e">
        <f t="shared" si="186"/>
        <v>#REF!</v>
      </c>
      <c r="J5664" s="60" t="e">
        <f>#REF!</f>
        <v>#REF!</v>
      </c>
      <c r="K5664" s="53" t="e">
        <f>IF(OR(#REF!="管理者",#REF!="サービス管理責任者"),0,#REF!)</f>
        <v>#REF!</v>
      </c>
    </row>
    <row r="5665" spans="8:11">
      <c r="H5665" s="61"/>
      <c r="I5665" s="60" t="e">
        <f t="shared" si="186"/>
        <v>#REF!</v>
      </c>
      <c r="J5665" s="60" t="e">
        <f>#REF!</f>
        <v>#REF!</v>
      </c>
      <c r="K5665" s="53" t="e">
        <f>IF(OR(#REF!="管理者",#REF!="サービス管理責任者"),0,#REF!)</f>
        <v>#REF!</v>
      </c>
    </row>
    <row r="5666" spans="8:11">
      <c r="H5666" s="61"/>
      <c r="I5666" s="60" t="e">
        <f t="shared" si="186"/>
        <v>#REF!</v>
      </c>
      <c r="J5666" s="60" t="e">
        <f>#REF!</f>
        <v>#REF!</v>
      </c>
      <c r="K5666" s="53" t="e">
        <f>IF(OR(#REF!="管理者",#REF!="サービス管理責任者"),0,#REF!)</f>
        <v>#REF!</v>
      </c>
    </row>
    <row r="5667" spans="8:11">
      <c r="H5667" s="61"/>
      <c r="I5667" s="60" t="e">
        <f t="shared" si="186"/>
        <v>#REF!</v>
      </c>
      <c r="J5667" s="60" t="e">
        <f>#REF!</f>
        <v>#REF!</v>
      </c>
      <c r="K5667" s="53" t="e">
        <f>IF(OR(#REF!="管理者",#REF!="サービス管理責任者"),0,#REF!)</f>
        <v>#REF!</v>
      </c>
    </row>
    <row r="5668" spans="8:11">
      <c r="H5668" s="61"/>
      <c r="I5668" s="60" t="e">
        <f t="shared" si="186"/>
        <v>#REF!</v>
      </c>
      <c r="J5668" s="60" t="e">
        <f>#REF!</f>
        <v>#REF!</v>
      </c>
      <c r="K5668" s="53" t="e">
        <f>IF(OR(#REF!="管理者",#REF!="サービス管理責任者"),0,#REF!)</f>
        <v>#REF!</v>
      </c>
    </row>
    <row r="5669" spans="8:11">
      <c r="H5669" s="61"/>
      <c r="I5669" s="60" t="e">
        <f t="shared" si="186"/>
        <v>#REF!</v>
      </c>
      <c r="J5669" s="60" t="e">
        <f>#REF!</f>
        <v>#REF!</v>
      </c>
      <c r="K5669" s="53" t="e">
        <f>IF(OR(#REF!="管理者",#REF!="サービス管理責任者"),0,#REF!)</f>
        <v>#REF!</v>
      </c>
    </row>
    <row r="5670" spans="8:11">
      <c r="H5670" s="61"/>
      <c r="I5670" s="60" t="e">
        <f t="shared" si="186"/>
        <v>#REF!</v>
      </c>
      <c r="J5670" s="60" t="e">
        <f>#REF!</f>
        <v>#REF!</v>
      </c>
      <c r="K5670" s="53" t="e">
        <f>IF(OR(#REF!="管理者",#REF!="サービス管理責任者"),0,#REF!)</f>
        <v>#REF!</v>
      </c>
    </row>
    <row r="5671" spans="8:11">
      <c r="H5671" s="61"/>
      <c r="I5671" s="60" t="e">
        <f t="shared" si="186"/>
        <v>#REF!</v>
      </c>
      <c r="J5671" s="60" t="e">
        <f>#REF!</f>
        <v>#REF!</v>
      </c>
      <c r="K5671" s="53" t="e">
        <f>IF(OR(#REF!="管理者",#REF!="サービス管理責任者"),0,#REF!)</f>
        <v>#REF!</v>
      </c>
    </row>
    <row r="5672" spans="8:11">
      <c r="H5672" s="61"/>
      <c r="I5672" s="60" t="e">
        <f t="shared" si="186"/>
        <v>#REF!</v>
      </c>
      <c r="J5672" s="60" t="e">
        <f>#REF!</f>
        <v>#REF!</v>
      </c>
      <c r="K5672" s="53" t="e">
        <f>IF(OR(#REF!="管理者",#REF!="サービス管理責任者"),0,#REF!)</f>
        <v>#REF!</v>
      </c>
    </row>
    <row r="5673" spans="8:11">
      <c r="H5673" s="61"/>
      <c r="I5673" s="60" t="e">
        <f t="shared" si="186"/>
        <v>#REF!</v>
      </c>
      <c r="J5673" s="60" t="e">
        <f>#REF!</f>
        <v>#REF!</v>
      </c>
      <c r="K5673" s="53" t="e">
        <f>IF(OR(#REF!="管理者",#REF!="サービス管理責任者"),0,#REF!)</f>
        <v>#REF!</v>
      </c>
    </row>
    <row r="5674" spans="8:11">
      <c r="H5674" s="61"/>
      <c r="I5674" s="60" t="e">
        <f t="shared" si="186"/>
        <v>#REF!</v>
      </c>
      <c r="J5674" s="60" t="e">
        <f>#REF!</f>
        <v>#REF!</v>
      </c>
      <c r="K5674" s="53" t="e">
        <f>IF(OR(#REF!="管理者",#REF!="サービス管理責任者"),0,#REF!)</f>
        <v>#REF!</v>
      </c>
    </row>
    <row r="5675" spans="8:11">
      <c r="H5675" s="61"/>
      <c r="I5675" s="60" t="e">
        <f t="shared" si="186"/>
        <v>#REF!</v>
      </c>
      <c r="J5675" s="60" t="e">
        <f>#REF!</f>
        <v>#REF!</v>
      </c>
      <c r="K5675" s="53" t="e">
        <f>IF(OR(#REF!="管理者",#REF!="サービス管理責任者"),0,#REF!)</f>
        <v>#REF!</v>
      </c>
    </row>
    <row r="5676" spans="8:11">
      <c r="H5676" s="61"/>
      <c r="I5676" s="60" t="e">
        <f t="shared" si="186"/>
        <v>#REF!</v>
      </c>
      <c r="J5676" s="60" t="e">
        <f>#REF!</f>
        <v>#REF!</v>
      </c>
      <c r="K5676" s="53" t="e">
        <f>IF(OR(#REF!="管理者",#REF!="サービス管理責任者"),0,#REF!)</f>
        <v>#REF!</v>
      </c>
    </row>
    <row r="5677" spans="8:11">
      <c r="H5677" s="61"/>
      <c r="I5677" s="60" t="e">
        <f t="shared" si="186"/>
        <v>#REF!</v>
      </c>
      <c r="J5677" s="60" t="e">
        <f>#REF!</f>
        <v>#REF!</v>
      </c>
      <c r="K5677" s="53" t="e">
        <f>IF(OR(#REF!="管理者",#REF!="サービス管理責任者"),0,#REF!)</f>
        <v>#REF!</v>
      </c>
    </row>
    <row r="5678" spans="8:11">
      <c r="H5678" s="61"/>
      <c r="I5678" s="60" t="e">
        <f t="shared" si="186"/>
        <v>#REF!</v>
      </c>
      <c r="J5678" s="60" t="e">
        <f>#REF!</f>
        <v>#REF!</v>
      </c>
      <c r="K5678" s="53" t="e">
        <f>IF(OR(#REF!="管理者",#REF!="サービス管理責任者"),0,#REF!)</f>
        <v>#REF!</v>
      </c>
    </row>
    <row r="5679" spans="8:11">
      <c r="H5679" s="61"/>
      <c r="I5679" s="60" t="e">
        <f t="shared" si="186"/>
        <v>#REF!</v>
      </c>
      <c r="J5679" s="60" t="e">
        <f>#REF!</f>
        <v>#REF!</v>
      </c>
      <c r="K5679" s="53" t="e">
        <f>IF(OR(#REF!="管理者",#REF!="サービス管理責任者"),0,#REF!)</f>
        <v>#REF!</v>
      </c>
    </row>
    <row r="5680" spans="8:11">
      <c r="H5680" s="61"/>
      <c r="I5680" s="60" t="e">
        <f t="shared" si="186"/>
        <v>#REF!</v>
      </c>
      <c r="J5680" s="60" t="e">
        <f>#REF!</f>
        <v>#REF!</v>
      </c>
      <c r="K5680" s="53" t="e">
        <f>IF(OR(#REF!="管理者",#REF!="サービス管理責任者"),0,#REF!)</f>
        <v>#REF!</v>
      </c>
    </row>
    <row r="5681" spans="8:11">
      <c r="H5681" s="61"/>
      <c r="I5681" s="60" t="e">
        <f t="shared" si="186"/>
        <v>#REF!</v>
      </c>
      <c r="J5681" s="60" t="e">
        <f>#REF!</f>
        <v>#REF!</v>
      </c>
      <c r="K5681" s="53" t="e">
        <f>IF(OR(#REF!="管理者",#REF!="サービス管理責任者"),0,#REF!)</f>
        <v>#REF!</v>
      </c>
    </row>
    <row r="5682" spans="8:11">
      <c r="H5682" s="61"/>
      <c r="I5682" s="60" t="e">
        <f t="shared" si="186"/>
        <v>#REF!</v>
      </c>
      <c r="J5682" s="60" t="e">
        <f>#REF!</f>
        <v>#REF!</v>
      </c>
      <c r="K5682" s="53" t="e">
        <f>IF(OR(#REF!="管理者",#REF!="サービス管理責任者"),0,#REF!)</f>
        <v>#REF!</v>
      </c>
    </row>
    <row r="5683" spans="8:11">
      <c r="H5683" s="61"/>
      <c r="I5683" s="60" t="e">
        <f t="shared" si="186"/>
        <v>#REF!</v>
      </c>
      <c r="J5683" s="60" t="e">
        <f>#REF!</f>
        <v>#REF!</v>
      </c>
      <c r="K5683" s="53" t="e">
        <f>IF(OR(#REF!="管理者",#REF!="サービス管理責任者"),0,#REF!)</f>
        <v>#REF!</v>
      </c>
    </row>
    <row r="5684" spans="8:11">
      <c r="H5684" s="61"/>
      <c r="I5684" s="60" t="e">
        <f t="shared" si="186"/>
        <v>#REF!</v>
      </c>
      <c r="J5684" s="60" t="e">
        <f>#REF!</f>
        <v>#REF!</v>
      </c>
      <c r="K5684" s="53" t="e">
        <f>IF(OR(#REF!="管理者",#REF!="サービス管理責任者"),0,#REF!)</f>
        <v>#REF!</v>
      </c>
    </row>
    <row r="5685" spans="8:11">
      <c r="H5685" s="61"/>
      <c r="I5685" s="60" t="e">
        <f t="shared" si="186"/>
        <v>#REF!</v>
      </c>
      <c r="J5685" s="60" t="e">
        <f>#REF!</f>
        <v>#REF!</v>
      </c>
      <c r="K5685" s="53" t="e">
        <f>IF(OR(#REF!="管理者",#REF!="サービス管理責任者"),0,#REF!)</f>
        <v>#REF!</v>
      </c>
    </row>
    <row r="5686" spans="8:11">
      <c r="H5686" s="61"/>
      <c r="I5686" s="60" t="e">
        <f t="shared" si="186"/>
        <v>#REF!</v>
      </c>
      <c r="J5686" s="60" t="e">
        <f>#REF!</f>
        <v>#REF!</v>
      </c>
      <c r="K5686" s="53" t="e">
        <f>IF(OR(#REF!="管理者",#REF!="サービス管理責任者"),0,#REF!)</f>
        <v>#REF!</v>
      </c>
    </row>
    <row r="5687" spans="8:11">
      <c r="H5687" s="61"/>
      <c r="I5687" s="60" t="e">
        <f t="shared" si="186"/>
        <v>#REF!</v>
      </c>
      <c r="J5687" s="60" t="e">
        <f>#REF!</f>
        <v>#REF!</v>
      </c>
      <c r="K5687" s="53" t="e">
        <f>IF(OR(#REF!="管理者",#REF!="サービス管理責任者"),0,#REF!)</f>
        <v>#REF!</v>
      </c>
    </row>
    <row r="5688" spans="8:11">
      <c r="H5688" s="61"/>
      <c r="I5688" s="60" t="e">
        <f t="shared" si="186"/>
        <v>#REF!</v>
      </c>
      <c r="J5688" s="60" t="e">
        <f>#REF!</f>
        <v>#REF!</v>
      </c>
      <c r="K5688" s="53" t="e">
        <f>IF(OR(#REF!="管理者",#REF!="サービス管理責任者"),0,#REF!)</f>
        <v>#REF!</v>
      </c>
    </row>
    <row r="5689" spans="8:11">
      <c r="H5689" s="61"/>
      <c r="I5689" s="60" t="e">
        <f t="shared" si="186"/>
        <v>#REF!</v>
      </c>
      <c r="J5689" s="60" t="e">
        <f>#REF!</f>
        <v>#REF!</v>
      </c>
      <c r="K5689" s="53" t="e">
        <f>IF(OR(#REF!="管理者",#REF!="サービス管理責任者"),0,#REF!)</f>
        <v>#REF!</v>
      </c>
    </row>
    <row r="5690" spans="8:11">
      <c r="H5690" s="61"/>
      <c r="I5690" s="60" t="e">
        <f t="shared" si="186"/>
        <v>#REF!</v>
      </c>
      <c r="J5690" s="60" t="e">
        <f>#REF!</f>
        <v>#REF!</v>
      </c>
      <c r="K5690" s="53" t="e">
        <f>IF(OR(#REF!="管理者",#REF!="サービス管理責任者"),0,#REF!)</f>
        <v>#REF!</v>
      </c>
    </row>
    <row r="5691" spans="8:11">
      <c r="H5691" s="61"/>
      <c r="I5691" s="60" t="e">
        <f t="shared" si="186"/>
        <v>#REF!</v>
      </c>
      <c r="J5691" s="60" t="e">
        <f>#REF!</f>
        <v>#REF!</v>
      </c>
      <c r="K5691" s="53" t="e">
        <f>IF(OR(#REF!="管理者",#REF!="サービス管理責任者"),0,#REF!)</f>
        <v>#REF!</v>
      </c>
    </row>
    <row r="5692" spans="8:11">
      <c r="H5692" s="61"/>
      <c r="I5692" s="60" t="e">
        <f t="shared" si="186"/>
        <v>#REF!</v>
      </c>
      <c r="J5692" s="60" t="e">
        <f>#REF!</f>
        <v>#REF!</v>
      </c>
      <c r="K5692" s="53" t="e">
        <f>IF(OR(#REF!="管理者",#REF!="サービス管理責任者"),0,#REF!)</f>
        <v>#REF!</v>
      </c>
    </row>
    <row r="5693" spans="8:11">
      <c r="H5693" s="61"/>
      <c r="I5693" s="60" t="e">
        <f t="shared" si="186"/>
        <v>#REF!</v>
      </c>
      <c r="J5693" s="60" t="e">
        <f>#REF!</f>
        <v>#REF!</v>
      </c>
      <c r="K5693" s="53" t="e">
        <f>IF(OR(#REF!="管理者",#REF!="サービス管理責任者"),0,#REF!)</f>
        <v>#REF!</v>
      </c>
    </row>
    <row r="5694" spans="8:11">
      <c r="H5694" s="61"/>
      <c r="I5694" s="60" t="e">
        <f t="shared" si="186"/>
        <v>#REF!</v>
      </c>
      <c r="J5694" s="60" t="e">
        <f>#REF!</f>
        <v>#REF!</v>
      </c>
      <c r="K5694" s="53" t="e">
        <f>IF(OR(#REF!="管理者",#REF!="サービス管理責任者"),0,#REF!)</f>
        <v>#REF!</v>
      </c>
    </row>
    <row r="5695" spans="8:11">
      <c r="H5695" s="61"/>
      <c r="I5695" s="60" t="e">
        <f t="shared" si="186"/>
        <v>#REF!</v>
      </c>
      <c r="J5695" s="60" t="e">
        <f>#REF!</f>
        <v>#REF!</v>
      </c>
      <c r="K5695" s="53" t="e">
        <f>IF(OR(#REF!="管理者",#REF!="サービス管理責任者"),0,#REF!)</f>
        <v>#REF!</v>
      </c>
    </row>
    <row r="5696" spans="8:11">
      <c r="H5696" s="61"/>
      <c r="I5696" s="60" t="e">
        <f t="shared" si="186"/>
        <v>#REF!</v>
      </c>
      <c r="J5696" s="60" t="e">
        <f>#REF!</f>
        <v>#REF!</v>
      </c>
      <c r="K5696" s="53" t="e">
        <f>IF(OR(#REF!="管理者",#REF!="サービス管理責任者"),0,#REF!)</f>
        <v>#REF!</v>
      </c>
    </row>
    <row r="5697" spans="8:11">
      <c r="H5697" s="61"/>
      <c r="I5697" s="60" t="e">
        <f t="shared" si="186"/>
        <v>#REF!</v>
      </c>
      <c r="J5697" s="60" t="e">
        <f>#REF!</f>
        <v>#REF!</v>
      </c>
      <c r="K5697" s="53" t="e">
        <f>IF(OR(#REF!="管理者",#REF!="サービス管理責任者"),0,#REF!)</f>
        <v>#REF!</v>
      </c>
    </row>
    <row r="5698" spans="8:11">
      <c r="H5698" s="61"/>
      <c r="I5698" s="60" t="e">
        <f t="shared" si="186"/>
        <v>#REF!</v>
      </c>
      <c r="J5698" s="60" t="e">
        <f>#REF!</f>
        <v>#REF!</v>
      </c>
      <c r="K5698" s="53" t="e">
        <f>IF(OR(#REF!="管理者",#REF!="サービス管理責任者"),0,#REF!)</f>
        <v>#REF!</v>
      </c>
    </row>
    <row r="5699" spans="8:11">
      <c r="H5699" s="61"/>
      <c r="I5699" s="60" t="e">
        <f t="shared" si="186"/>
        <v>#REF!</v>
      </c>
      <c r="J5699" s="60" t="e">
        <f>#REF!</f>
        <v>#REF!</v>
      </c>
      <c r="K5699" s="53" t="e">
        <f>IF(OR(#REF!="管理者",#REF!="サービス管理責任者"),0,#REF!)</f>
        <v>#REF!</v>
      </c>
    </row>
    <row r="5700" spans="8:11">
      <c r="H5700" s="61"/>
      <c r="I5700" s="60" t="e">
        <f t="shared" si="186"/>
        <v>#REF!</v>
      </c>
      <c r="J5700" s="60" t="e">
        <f>#REF!</f>
        <v>#REF!</v>
      </c>
      <c r="K5700" s="53" t="e">
        <f>IF(OR(#REF!="管理者",#REF!="サービス管理責任者"),0,#REF!)</f>
        <v>#REF!</v>
      </c>
    </row>
    <row r="5701" spans="8:11">
      <c r="H5701" s="61"/>
      <c r="I5701" s="60" t="e">
        <f t="shared" ref="I5701:I5764" si="187">IF(J5701=0,I5700,I5700+1)</f>
        <v>#REF!</v>
      </c>
      <c r="J5701" s="60" t="e">
        <f>#REF!</f>
        <v>#REF!</v>
      </c>
      <c r="K5701" s="53" t="e">
        <f>IF(OR(#REF!="管理者",#REF!="サービス管理責任者"),0,#REF!)</f>
        <v>#REF!</v>
      </c>
    </row>
    <row r="5702" spans="8:11">
      <c r="H5702" s="61"/>
      <c r="I5702" s="60" t="e">
        <f t="shared" si="187"/>
        <v>#REF!</v>
      </c>
      <c r="J5702" s="60" t="e">
        <f>#REF!</f>
        <v>#REF!</v>
      </c>
      <c r="K5702" s="53" t="e">
        <f>IF(OR(#REF!="管理者",#REF!="サービス管理責任者"),0,#REF!)</f>
        <v>#REF!</v>
      </c>
    </row>
    <row r="5703" spans="8:11">
      <c r="H5703" s="64"/>
      <c r="I5703" s="63" t="e">
        <f t="shared" si="187"/>
        <v>#REF!</v>
      </c>
      <c r="J5703" s="60" t="e">
        <f>#REF!</f>
        <v>#REF!</v>
      </c>
      <c r="K5703" s="53" t="e">
        <f>IF(OR(#REF!="管理者",#REF!="サービス管理責任者"),0,#REF!)</f>
        <v>#REF!</v>
      </c>
    </row>
    <row r="5704" spans="8:11">
      <c r="H5704" s="61"/>
      <c r="I5704" s="59" t="e">
        <f t="shared" si="187"/>
        <v>#REF!</v>
      </c>
      <c r="J5704" s="60" t="e">
        <f>#REF!</f>
        <v>#REF!</v>
      </c>
      <c r="K5704" s="53" t="e">
        <f>IF(OR(#REF!="管理者",#REF!="サービス管理責任者"),0,#REF!)</f>
        <v>#REF!</v>
      </c>
    </row>
    <row r="5705" spans="8:11">
      <c r="H5705" s="61"/>
      <c r="I5705" s="60" t="e">
        <f t="shared" si="187"/>
        <v>#REF!</v>
      </c>
      <c r="J5705" s="60" t="e">
        <f>#REF!</f>
        <v>#REF!</v>
      </c>
      <c r="K5705" s="53" t="e">
        <f>IF(OR(#REF!="管理者",#REF!="サービス管理責任者"),0,#REF!)</f>
        <v>#REF!</v>
      </c>
    </row>
    <row r="5706" spans="8:11">
      <c r="H5706" s="61"/>
      <c r="I5706" s="60" t="e">
        <f t="shared" si="187"/>
        <v>#REF!</v>
      </c>
      <c r="J5706" s="60" t="e">
        <f>#REF!</f>
        <v>#REF!</v>
      </c>
      <c r="K5706" s="53" t="e">
        <f>IF(OR(#REF!="管理者",#REF!="サービス管理責任者"),0,#REF!)</f>
        <v>#REF!</v>
      </c>
    </row>
    <row r="5707" spans="8:11">
      <c r="H5707" s="61"/>
      <c r="I5707" s="60" t="e">
        <f t="shared" si="187"/>
        <v>#REF!</v>
      </c>
      <c r="J5707" s="60" t="e">
        <f>#REF!</f>
        <v>#REF!</v>
      </c>
      <c r="K5707" s="53" t="e">
        <f>IF(OR(#REF!="管理者",#REF!="サービス管理責任者"),0,#REF!)</f>
        <v>#REF!</v>
      </c>
    </row>
    <row r="5708" spans="8:11">
      <c r="H5708" s="61"/>
      <c r="I5708" s="60" t="e">
        <f t="shared" si="187"/>
        <v>#REF!</v>
      </c>
      <c r="J5708" s="60" t="e">
        <f>#REF!</f>
        <v>#REF!</v>
      </c>
      <c r="K5708" s="53" t="e">
        <f>IF(OR(#REF!="管理者",#REF!="サービス管理責任者"),0,#REF!)</f>
        <v>#REF!</v>
      </c>
    </row>
    <row r="5709" spans="8:11">
      <c r="H5709" s="61"/>
      <c r="I5709" s="60" t="e">
        <f t="shared" si="187"/>
        <v>#REF!</v>
      </c>
      <c r="J5709" s="60" t="e">
        <f>#REF!</f>
        <v>#REF!</v>
      </c>
      <c r="K5709" s="53" t="e">
        <f>IF(OR(#REF!="管理者",#REF!="サービス管理責任者"),0,#REF!)</f>
        <v>#REF!</v>
      </c>
    </row>
    <row r="5710" spans="8:11">
      <c r="H5710" s="61"/>
      <c r="I5710" s="60" t="e">
        <f t="shared" si="187"/>
        <v>#REF!</v>
      </c>
      <c r="J5710" s="60" t="e">
        <f>#REF!</f>
        <v>#REF!</v>
      </c>
      <c r="K5710" s="53" t="e">
        <f>IF(OR(#REF!="管理者",#REF!="サービス管理責任者"),0,#REF!)</f>
        <v>#REF!</v>
      </c>
    </row>
    <row r="5711" spans="8:11">
      <c r="H5711" s="61"/>
      <c r="I5711" s="60" t="e">
        <f t="shared" si="187"/>
        <v>#REF!</v>
      </c>
      <c r="J5711" s="60" t="e">
        <f>#REF!</f>
        <v>#REF!</v>
      </c>
      <c r="K5711" s="53" t="e">
        <f>IF(OR(#REF!="管理者",#REF!="サービス管理責任者"),0,#REF!)</f>
        <v>#REF!</v>
      </c>
    </row>
    <row r="5712" spans="8:11">
      <c r="H5712" s="61"/>
      <c r="I5712" s="60" t="e">
        <f t="shared" si="187"/>
        <v>#REF!</v>
      </c>
      <c r="J5712" s="60" t="e">
        <f>#REF!</f>
        <v>#REF!</v>
      </c>
      <c r="K5712" s="53" t="e">
        <f>IF(OR(#REF!="管理者",#REF!="サービス管理責任者"),0,#REF!)</f>
        <v>#REF!</v>
      </c>
    </row>
    <row r="5713" spans="8:11">
      <c r="H5713" s="61"/>
      <c r="I5713" s="60" t="e">
        <f t="shared" si="187"/>
        <v>#REF!</v>
      </c>
      <c r="J5713" s="60" t="e">
        <f>#REF!</f>
        <v>#REF!</v>
      </c>
      <c r="K5713" s="53" t="e">
        <f>IF(OR(#REF!="管理者",#REF!="サービス管理責任者"),0,#REF!)</f>
        <v>#REF!</v>
      </c>
    </row>
    <row r="5714" spans="8:11">
      <c r="H5714" s="61"/>
      <c r="I5714" s="60" t="e">
        <f t="shared" si="187"/>
        <v>#REF!</v>
      </c>
      <c r="J5714" s="60" t="e">
        <f>#REF!</f>
        <v>#REF!</v>
      </c>
      <c r="K5714" s="53" t="e">
        <f>IF(OR(#REF!="管理者",#REF!="サービス管理責任者"),0,#REF!)</f>
        <v>#REF!</v>
      </c>
    </row>
    <row r="5715" spans="8:11">
      <c r="H5715" s="61"/>
      <c r="I5715" s="60" t="e">
        <f t="shared" si="187"/>
        <v>#REF!</v>
      </c>
      <c r="J5715" s="60" t="e">
        <f>#REF!</f>
        <v>#REF!</v>
      </c>
      <c r="K5715" s="53" t="e">
        <f>IF(OR(#REF!="管理者",#REF!="サービス管理責任者"),0,#REF!)</f>
        <v>#REF!</v>
      </c>
    </row>
    <row r="5716" spans="8:11">
      <c r="H5716" s="61"/>
      <c r="I5716" s="60" t="e">
        <f t="shared" si="187"/>
        <v>#REF!</v>
      </c>
      <c r="J5716" s="60" t="e">
        <f>#REF!</f>
        <v>#REF!</v>
      </c>
      <c r="K5716" s="53" t="e">
        <f>IF(OR(#REF!="管理者",#REF!="サービス管理責任者"),0,#REF!)</f>
        <v>#REF!</v>
      </c>
    </row>
    <row r="5717" spans="8:11">
      <c r="H5717" s="61"/>
      <c r="I5717" s="60" t="e">
        <f t="shared" si="187"/>
        <v>#REF!</v>
      </c>
      <c r="J5717" s="60" t="e">
        <f>#REF!</f>
        <v>#REF!</v>
      </c>
      <c r="K5717" s="53" t="e">
        <f>IF(OR(#REF!="管理者",#REF!="サービス管理責任者"),0,#REF!)</f>
        <v>#REF!</v>
      </c>
    </row>
    <row r="5718" spans="8:11">
      <c r="H5718" s="61"/>
      <c r="I5718" s="60" t="e">
        <f t="shared" si="187"/>
        <v>#REF!</v>
      </c>
      <c r="J5718" s="60" t="e">
        <f>#REF!</f>
        <v>#REF!</v>
      </c>
      <c r="K5718" s="53" t="e">
        <f>IF(OR(#REF!="管理者",#REF!="サービス管理責任者"),0,#REF!)</f>
        <v>#REF!</v>
      </c>
    </row>
    <row r="5719" spans="8:11">
      <c r="H5719" s="61"/>
      <c r="I5719" s="60" t="e">
        <f t="shared" si="187"/>
        <v>#REF!</v>
      </c>
      <c r="J5719" s="60" t="e">
        <f>#REF!</f>
        <v>#REF!</v>
      </c>
      <c r="K5719" s="53" t="e">
        <f>IF(OR(#REF!="管理者",#REF!="サービス管理責任者"),0,#REF!)</f>
        <v>#REF!</v>
      </c>
    </row>
    <row r="5720" spans="8:11">
      <c r="H5720" s="61"/>
      <c r="I5720" s="60" t="e">
        <f t="shared" si="187"/>
        <v>#REF!</v>
      </c>
      <c r="J5720" s="60" t="e">
        <f>#REF!</f>
        <v>#REF!</v>
      </c>
      <c r="K5720" s="53" t="e">
        <f>IF(OR(#REF!="管理者",#REF!="サービス管理責任者"),0,#REF!)</f>
        <v>#REF!</v>
      </c>
    </row>
    <row r="5721" spans="8:11">
      <c r="H5721" s="61"/>
      <c r="I5721" s="60" t="e">
        <f t="shared" si="187"/>
        <v>#REF!</v>
      </c>
      <c r="J5721" s="60" t="e">
        <f>#REF!</f>
        <v>#REF!</v>
      </c>
      <c r="K5721" s="53" t="e">
        <f>IF(OR(#REF!="管理者",#REF!="サービス管理責任者"),0,#REF!)</f>
        <v>#REF!</v>
      </c>
    </row>
    <row r="5722" spans="8:11">
      <c r="H5722" s="61"/>
      <c r="I5722" s="60" t="e">
        <f t="shared" si="187"/>
        <v>#REF!</v>
      </c>
      <c r="J5722" s="60" t="e">
        <f>#REF!</f>
        <v>#REF!</v>
      </c>
      <c r="K5722" s="53" t="e">
        <f>IF(OR(#REF!="管理者",#REF!="サービス管理責任者"),0,#REF!)</f>
        <v>#REF!</v>
      </c>
    </row>
    <row r="5723" spans="8:11">
      <c r="H5723" s="61"/>
      <c r="I5723" s="60" t="e">
        <f t="shared" si="187"/>
        <v>#REF!</v>
      </c>
      <c r="J5723" s="60" t="e">
        <f>#REF!</f>
        <v>#REF!</v>
      </c>
      <c r="K5723" s="53" t="e">
        <f>IF(OR(#REF!="管理者",#REF!="サービス管理責任者"),0,#REF!)</f>
        <v>#REF!</v>
      </c>
    </row>
    <row r="5724" spans="8:11">
      <c r="H5724" s="61"/>
      <c r="I5724" s="60" t="e">
        <f t="shared" si="187"/>
        <v>#REF!</v>
      </c>
      <c r="J5724" s="60" t="e">
        <f>#REF!</f>
        <v>#REF!</v>
      </c>
      <c r="K5724" s="53" t="e">
        <f>IF(OR(#REF!="管理者",#REF!="サービス管理責任者"),0,#REF!)</f>
        <v>#REF!</v>
      </c>
    </row>
    <row r="5725" spans="8:11">
      <c r="H5725" s="61"/>
      <c r="I5725" s="60" t="e">
        <f t="shared" si="187"/>
        <v>#REF!</v>
      </c>
      <c r="J5725" s="60" t="e">
        <f>#REF!</f>
        <v>#REF!</v>
      </c>
      <c r="K5725" s="53" t="e">
        <f>IF(OR(#REF!="管理者",#REF!="サービス管理責任者"),0,#REF!)</f>
        <v>#REF!</v>
      </c>
    </row>
    <row r="5726" spans="8:11">
      <c r="H5726" s="61"/>
      <c r="I5726" s="60" t="e">
        <f t="shared" si="187"/>
        <v>#REF!</v>
      </c>
      <c r="J5726" s="60" t="e">
        <f>#REF!</f>
        <v>#REF!</v>
      </c>
      <c r="K5726" s="53" t="e">
        <f>IF(OR(#REF!="管理者",#REF!="サービス管理責任者"),0,#REF!)</f>
        <v>#REF!</v>
      </c>
    </row>
    <row r="5727" spans="8:11">
      <c r="H5727" s="61"/>
      <c r="I5727" s="60" t="e">
        <f t="shared" si="187"/>
        <v>#REF!</v>
      </c>
      <c r="J5727" s="60" t="e">
        <f>#REF!</f>
        <v>#REF!</v>
      </c>
      <c r="K5727" s="53" t="e">
        <f>IF(OR(#REF!="管理者",#REF!="サービス管理責任者"),0,#REF!)</f>
        <v>#REF!</v>
      </c>
    </row>
    <row r="5728" spans="8:11">
      <c r="H5728" s="61"/>
      <c r="I5728" s="60" t="e">
        <f t="shared" si="187"/>
        <v>#REF!</v>
      </c>
      <c r="J5728" s="60" t="e">
        <f>#REF!</f>
        <v>#REF!</v>
      </c>
      <c r="K5728" s="53" t="e">
        <f>IF(OR(#REF!="管理者",#REF!="サービス管理責任者"),0,#REF!)</f>
        <v>#REF!</v>
      </c>
    </row>
    <row r="5729" spans="8:11">
      <c r="H5729" s="61"/>
      <c r="I5729" s="60" t="e">
        <f t="shared" si="187"/>
        <v>#REF!</v>
      </c>
      <c r="J5729" s="60" t="e">
        <f>#REF!</f>
        <v>#REF!</v>
      </c>
      <c r="K5729" s="53" t="e">
        <f>IF(OR(#REF!="管理者",#REF!="サービス管理責任者"),0,#REF!)</f>
        <v>#REF!</v>
      </c>
    </row>
    <row r="5730" spans="8:11">
      <c r="H5730" s="61"/>
      <c r="I5730" s="60" t="e">
        <f t="shared" si="187"/>
        <v>#REF!</v>
      </c>
      <c r="J5730" s="60" t="e">
        <f>#REF!</f>
        <v>#REF!</v>
      </c>
      <c r="K5730" s="53" t="e">
        <f>IF(OR(#REF!="管理者",#REF!="サービス管理責任者"),0,#REF!)</f>
        <v>#REF!</v>
      </c>
    </row>
    <row r="5731" spans="8:11">
      <c r="H5731" s="61"/>
      <c r="I5731" s="60" t="e">
        <f t="shared" si="187"/>
        <v>#REF!</v>
      </c>
      <c r="J5731" s="60" t="e">
        <f>#REF!</f>
        <v>#REF!</v>
      </c>
      <c r="K5731" s="53" t="e">
        <f>IF(OR(#REF!="管理者",#REF!="サービス管理責任者"),0,#REF!)</f>
        <v>#REF!</v>
      </c>
    </row>
    <row r="5732" spans="8:11">
      <c r="H5732" s="61"/>
      <c r="I5732" s="60" t="e">
        <f t="shared" si="187"/>
        <v>#REF!</v>
      </c>
      <c r="J5732" s="60" t="e">
        <f>#REF!</f>
        <v>#REF!</v>
      </c>
      <c r="K5732" s="53" t="e">
        <f>IF(OR(#REF!="管理者",#REF!="サービス管理責任者"),0,#REF!)</f>
        <v>#REF!</v>
      </c>
    </row>
    <row r="5733" spans="8:11">
      <c r="H5733" s="61"/>
      <c r="I5733" s="60" t="e">
        <f t="shared" si="187"/>
        <v>#REF!</v>
      </c>
      <c r="J5733" s="60" t="e">
        <f>#REF!</f>
        <v>#REF!</v>
      </c>
      <c r="K5733" s="53" t="e">
        <f>IF(OR(#REF!="管理者",#REF!="サービス管理責任者"),0,#REF!)</f>
        <v>#REF!</v>
      </c>
    </row>
    <row r="5734" spans="8:11">
      <c r="H5734" s="61"/>
      <c r="I5734" s="60" t="e">
        <f t="shared" si="187"/>
        <v>#REF!</v>
      </c>
      <c r="J5734" s="60" t="e">
        <f>#REF!</f>
        <v>#REF!</v>
      </c>
      <c r="K5734" s="53" t="e">
        <f>IF(OR(#REF!="管理者",#REF!="サービス管理責任者"),0,#REF!)</f>
        <v>#REF!</v>
      </c>
    </row>
    <row r="5735" spans="8:11">
      <c r="H5735" s="61"/>
      <c r="I5735" s="60" t="e">
        <f t="shared" si="187"/>
        <v>#REF!</v>
      </c>
      <c r="J5735" s="60" t="e">
        <f>#REF!</f>
        <v>#REF!</v>
      </c>
      <c r="K5735" s="53" t="e">
        <f>IF(OR(#REF!="管理者",#REF!="サービス管理責任者"),0,#REF!)</f>
        <v>#REF!</v>
      </c>
    </row>
    <row r="5736" spans="8:11">
      <c r="H5736" s="61"/>
      <c r="I5736" s="60" t="e">
        <f t="shared" si="187"/>
        <v>#REF!</v>
      </c>
      <c r="J5736" s="60" t="e">
        <f>#REF!</f>
        <v>#REF!</v>
      </c>
      <c r="K5736" s="53" t="e">
        <f>IF(OR(#REF!="管理者",#REF!="サービス管理責任者"),0,#REF!)</f>
        <v>#REF!</v>
      </c>
    </row>
    <row r="5737" spans="8:11">
      <c r="H5737" s="61"/>
      <c r="I5737" s="60" t="e">
        <f t="shared" si="187"/>
        <v>#REF!</v>
      </c>
      <c r="J5737" s="60" t="e">
        <f>#REF!</f>
        <v>#REF!</v>
      </c>
      <c r="K5737" s="53" t="e">
        <f>IF(OR(#REF!="管理者",#REF!="サービス管理責任者"),0,#REF!)</f>
        <v>#REF!</v>
      </c>
    </row>
    <row r="5738" spans="8:11">
      <c r="H5738" s="61"/>
      <c r="I5738" s="60" t="e">
        <f t="shared" si="187"/>
        <v>#REF!</v>
      </c>
      <c r="J5738" s="60" t="e">
        <f>#REF!</f>
        <v>#REF!</v>
      </c>
      <c r="K5738" s="53" t="e">
        <f>IF(OR(#REF!="管理者",#REF!="サービス管理責任者"),0,#REF!)</f>
        <v>#REF!</v>
      </c>
    </row>
    <row r="5739" spans="8:11">
      <c r="H5739" s="61"/>
      <c r="I5739" s="60" t="e">
        <f t="shared" si="187"/>
        <v>#REF!</v>
      </c>
      <c r="J5739" s="60" t="e">
        <f>#REF!</f>
        <v>#REF!</v>
      </c>
      <c r="K5739" s="53" t="e">
        <f>IF(OR(#REF!="管理者",#REF!="サービス管理責任者"),0,#REF!)</f>
        <v>#REF!</v>
      </c>
    </row>
    <row r="5740" spans="8:11">
      <c r="H5740" s="61"/>
      <c r="I5740" s="60" t="e">
        <f t="shared" si="187"/>
        <v>#REF!</v>
      </c>
      <c r="J5740" s="60" t="e">
        <f>#REF!</f>
        <v>#REF!</v>
      </c>
      <c r="K5740" s="53" t="e">
        <f>IF(OR(#REF!="管理者",#REF!="サービス管理責任者"),0,#REF!)</f>
        <v>#REF!</v>
      </c>
    </row>
    <row r="5741" spans="8:11">
      <c r="H5741" s="61"/>
      <c r="I5741" s="60" t="e">
        <f t="shared" si="187"/>
        <v>#REF!</v>
      </c>
      <c r="J5741" s="60" t="e">
        <f>#REF!</f>
        <v>#REF!</v>
      </c>
      <c r="K5741" s="53" t="e">
        <f>IF(OR(#REF!="管理者",#REF!="サービス管理責任者"),0,#REF!)</f>
        <v>#REF!</v>
      </c>
    </row>
    <row r="5742" spans="8:11">
      <c r="H5742" s="61"/>
      <c r="I5742" s="60" t="e">
        <f t="shared" si="187"/>
        <v>#REF!</v>
      </c>
      <c r="J5742" s="60" t="e">
        <f>#REF!</f>
        <v>#REF!</v>
      </c>
      <c r="K5742" s="53" t="e">
        <f>IF(OR(#REF!="管理者",#REF!="サービス管理責任者"),0,#REF!)</f>
        <v>#REF!</v>
      </c>
    </row>
    <row r="5743" spans="8:11">
      <c r="H5743" s="61"/>
      <c r="I5743" s="60" t="e">
        <f t="shared" si="187"/>
        <v>#REF!</v>
      </c>
      <c r="J5743" s="60" t="e">
        <f>#REF!</f>
        <v>#REF!</v>
      </c>
      <c r="K5743" s="53" t="e">
        <f>IF(OR(#REF!="管理者",#REF!="サービス管理責任者"),0,#REF!)</f>
        <v>#REF!</v>
      </c>
    </row>
    <row r="5744" spans="8:11">
      <c r="H5744" s="61"/>
      <c r="I5744" s="60" t="e">
        <f t="shared" si="187"/>
        <v>#REF!</v>
      </c>
      <c r="J5744" s="60" t="e">
        <f>#REF!</f>
        <v>#REF!</v>
      </c>
      <c r="K5744" s="53" t="e">
        <f>IF(OR(#REF!="管理者",#REF!="サービス管理責任者"),0,#REF!)</f>
        <v>#REF!</v>
      </c>
    </row>
    <row r="5745" spans="8:11">
      <c r="H5745" s="61"/>
      <c r="I5745" s="60" t="e">
        <f t="shared" si="187"/>
        <v>#REF!</v>
      </c>
      <c r="J5745" s="60" t="e">
        <f>#REF!</f>
        <v>#REF!</v>
      </c>
      <c r="K5745" s="53" t="e">
        <f>IF(OR(#REF!="管理者",#REF!="サービス管理責任者"),0,#REF!)</f>
        <v>#REF!</v>
      </c>
    </row>
    <row r="5746" spans="8:11">
      <c r="H5746" s="61"/>
      <c r="I5746" s="60" t="e">
        <f t="shared" si="187"/>
        <v>#REF!</v>
      </c>
      <c r="J5746" s="60" t="e">
        <f>#REF!</f>
        <v>#REF!</v>
      </c>
      <c r="K5746" s="53" t="e">
        <f>IF(OR(#REF!="管理者",#REF!="サービス管理責任者"),0,#REF!)</f>
        <v>#REF!</v>
      </c>
    </row>
    <row r="5747" spans="8:11">
      <c r="H5747" s="61"/>
      <c r="I5747" s="60" t="e">
        <f t="shared" si="187"/>
        <v>#REF!</v>
      </c>
      <c r="J5747" s="60" t="e">
        <f>#REF!</f>
        <v>#REF!</v>
      </c>
      <c r="K5747" s="53" t="e">
        <f>IF(OR(#REF!="管理者",#REF!="サービス管理責任者"),0,#REF!)</f>
        <v>#REF!</v>
      </c>
    </row>
    <row r="5748" spans="8:11">
      <c r="H5748" s="61"/>
      <c r="I5748" s="60" t="e">
        <f t="shared" si="187"/>
        <v>#REF!</v>
      </c>
      <c r="J5748" s="60" t="e">
        <f>#REF!</f>
        <v>#REF!</v>
      </c>
      <c r="K5748" s="53" t="e">
        <f>IF(OR(#REF!="管理者",#REF!="サービス管理責任者"),0,#REF!)</f>
        <v>#REF!</v>
      </c>
    </row>
    <row r="5749" spans="8:11">
      <c r="H5749" s="61"/>
      <c r="I5749" s="60" t="e">
        <f t="shared" si="187"/>
        <v>#REF!</v>
      </c>
      <c r="J5749" s="60" t="e">
        <f>#REF!</f>
        <v>#REF!</v>
      </c>
      <c r="K5749" s="53" t="e">
        <f>IF(OR(#REF!="管理者",#REF!="サービス管理責任者"),0,#REF!)</f>
        <v>#REF!</v>
      </c>
    </row>
    <row r="5750" spans="8:11">
      <c r="H5750" s="61"/>
      <c r="I5750" s="60" t="e">
        <f t="shared" si="187"/>
        <v>#REF!</v>
      </c>
      <c r="J5750" s="60" t="e">
        <f>#REF!</f>
        <v>#REF!</v>
      </c>
      <c r="K5750" s="53" t="e">
        <f>IF(OR(#REF!="管理者",#REF!="サービス管理責任者"),0,#REF!)</f>
        <v>#REF!</v>
      </c>
    </row>
    <row r="5751" spans="8:11">
      <c r="H5751" s="61"/>
      <c r="I5751" s="60" t="e">
        <f t="shared" si="187"/>
        <v>#REF!</v>
      </c>
      <c r="J5751" s="60" t="e">
        <f>#REF!</f>
        <v>#REF!</v>
      </c>
      <c r="K5751" s="53" t="e">
        <f>IF(OR(#REF!="管理者",#REF!="サービス管理責任者"),0,#REF!)</f>
        <v>#REF!</v>
      </c>
    </row>
    <row r="5752" spans="8:11">
      <c r="H5752" s="61"/>
      <c r="I5752" s="60" t="e">
        <f t="shared" si="187"/>
        <v>#REF!</v>
      </c>
      <c r="J5752" s="60" t="e">
        <f>#REF!</f>
        <v>#REF!</v>
      </c>
      <c r="K5752" s="53" t="e">
        <f>IF(OR(#REF!="管理者",#REF!="サービス管理責任者"),0,#REF!)</f>
        <v>#REF!</v>
      </c>
    </row>
    <row r="5753" spans="8:11">
      <c r="H5753" s="61"/>
      <c r="I5753" s="60" t="e">
        <f t="shared" si="187"/>
        <v>#REF!</v>
      </c>
      <c r="J5753" s="60" t="e">
        <f>#REF!</f>
        <v>#REF!</v>
      </c>
      <c r="K5753" s="53" t="e">
        <f>IF(OR(#REF!="管理者",#REF!="サービス管理責任者"),0,#REF!)</f>
        <v>#REF!</v>
      </c>
    </row>
    <row r="5754" spans="8:11">
      <c r="H5754" s="61"/>
      <c r="I5754" s="60" t="e">
        <f t="shared" si="187"/>
        <v>#REF!</v>
      </c>
      <c r="J5754" s="60" t="e">
        <f>#REF!</f>
        <v>#REF!</v>
      </c>
      <c r="K5754" s="53" t="e">
        <f>IF(OR(#REF!="管理者",#REF!="サービス管理責任者"),0,#REF!)</f>
        <v>#REF!</v>
      </c>
    </row>
    <row r="5755" spans="8:11">
      <c r="H5755" s="61"/>
      <c r="I5755" s="60" t="e">
        <f t="shared" si="187"/>
        <v>#REF!</v>
      </c>
      <c r="J5755" s="60" t="e">
        <f>#REF!</f>
        <v>#REF!</v>
      </c>
      <c r="K5755" s="53" t="e">
        <f>IF(OR(#REF!="管理者",#REF!="サービス管理責任者"),0,#REF!)</f>
        <v>#REF!</v>
      </c>
    </row>
    <row r="5756" spans="8:11">
      <c r="H5756" s="61"/>
      <c r="I5756" s="60" t="e">
        <f t="shared" si="187"/>
        <v>#REF!</v>
      </c>
      <c r="J5756" s="60" t="e">
        <f>#REF!</f>
        <v>#REF!</v>
      </c>
      <c r="K5756" s="53" t="e">
        <f>IF(OR(#REF!="管理者",#REF!="サービス管理責任者"),0,#REF!)</f>
        <v>#REF!</v>
      </c>
    </row>
    <row r="5757" spans="8:11">
      <c r="H5757" s="61"/>
      <c r="I5757" s="60" t="e">
        <f t="shared" si="187"/>
        <v>#REF!</v>
      </c>
      <c r="J5757" s="60" t="e">
        <f>#REF!</f>
        <v>#REF!</v>
      </c>
      <c r="K5757" s="53" t="e">
        <f>IF(OR(#REF!="管理者",#REF!="サービス管理責任者"),0,#REF!)</f>
        <v>#REF!</v>
      </c>
    </row>
    <row r="5758" spans="8:11">
      <c r="H5758" s="61"/>
      <c r="I5758" s="60" t="e">
        <f t="shared" si="187"/>
        <v>#REF!</v>
      </c>
      <c r="J5758" s="60" t="e">
        <f>#REF!</f>
        <v>#REF!</v>
      </c>
      <c r="K5758" s="53" t="e">
        <f>IF(OR(#REF!="管理者",#REF!="サービス管理責任者"),0,#REF!)</f>
        <v>#REF!</v>
      </c>
    </row>
    <row r="5759" spans="8:11">
      <c r="H5759" s="61"/>
      <c r="I5759" s="60" t="e">
        <f t="shared" si="187"/>
        <v>#REF!</v>
      </c>
      <c r="J5759" s="60" t="e">
        <f>#REF!</f>
        <v>#REF!</v>
      </c>
      <c r="K5759" s="53" t="e">
        <f>IF(OR(#REF!="管理者",#REF!="サービス管理責任者"),0,#REF!)</f>
        <v>#REF!</v>
      </c>
    </row>
    <row r="5760" spans="8:11">
      <c r="H5760" s="61"/>
      <c r="I5760" s="60" t="e">
        <f t="shared" si="187"/>
        <v>#REF!</v>
      </c>
      <c r="J5760" s="60" t="e">
        <f>#REF!</f>
        <v>#REF!</v>
      </c>
      <c r="K5760" s="53" t="e">
        <f>IF(OR(#REF!="管理者",#REF!="サービス管理責任者"),0,#REF!)</f>
        <v>#REF!</v>
      </c>
    </row>
    <row r="5761" spans="8:11">
      <c r="H5761" s="61"/>
      <c r="I5761" s="60" t="e">
        <f t="shared" si="187"/>
        <v>#REF!</v>
      </c>
      <c r="J5761" s="60" t="e">
        <f>#REF!</f>
        <v>#REF!</v>
      </c>
      <c r="K5761" s="53" t="e">
        <f>IF(OR(#REF!="管理者",#REF!="サービス管理責任者"),0,#REF!)</f>
        <v>#REF!</v>
      </c>
    </row>
    <row r="5762" spans="8:11">
      <c r="H5762" s="61"/>
      <c r="I5762" s="60" t="e">
        <f t="shared" si="187"/>
        <v>#REF!</v>
      </c>
      <c r="J5762" s="60" t="e">
        <f>#REF!</f>
        <v>#REF!</v>
      </c>
      <c r="K5762" s="53" t="e">
        <f>IF(OR(#REF!="管理者",#REF!="サービス管理責任者"),0,#REF!)</f>
        <v>#REF!</v>
      </c>
    </row>
    <row r="5763" spans="8:11">
      <c r="H5763" s="61"/>
      <c r="I5763" s="60" t="e">
        <f t="shared" si="187"/>
        <v>#REF!</v>
      </c>
      <c r="J5763" s="60" t="e">
        <f>#REF!</f>
        <v>#REF!</v>
      </c>
      <c r="K5763" s="53" t="e">
        <f>IF(OR(#REF!="管理者",#REF!="サービス管理責任者"),0,#REF!)</f>
        <v>#REF!</v>
      </c>
    </row>
    <row r="5764" spans="8:11">
      <c r="H5764" s="61"/>
      <c r="I5764" s="60" t="e">
        <f t="shared" si="187"/>
        <v>#REF!</v>
      </c>
      <c r="J5764" s="60" t="e">
        <f>#REF!</f>
        <v>#REF!</v>
      </c>
      <c r="K5764" s="53" t="e">
        <f>IF(OR(#REF!="管理者",#REF!="サービス管理責任者"),0,#REF!)</f>
        <v>#REF!</v>
      </c>
    </row>
    <row r="5765" spans="8:11">
      <c r="H5765" s="61"/>
      <c r="I5765" s="60" t="e">
        <f t="shared" ref="I5765:I5828" si="188">IF(J5765=0,I5764,I5764+1)</f>
        <v>#REF!</v>
      </c>
      <c r="J5765" s="60" t="e">
        <f>#REF!</f>
        <v>#REF!</v>
      </c>
      <c r="K5765" s="53" t="e">
        <f>IF(OR(#REF!="管理者",#REF!="サービス管理責任者"),0,#REF!)</f>
        <v>#REF!</v>
      </c>
    </row>
    <row r="5766" spans="8:11">
      <c r="H5766" s="61"/>
      <c r="I5766" s="60" t="e">
        <f t="shared" si="188"/>
        <v>#REF!</v>
      </c>
      <c r="J5766" s="60" t="e">
        <f>#REF!</f>
        <v>#REF!</v>
      </c>
      <c r="K5766" s="53" t="e">
        <f>IF(OR(#REF!="管理者",#REF!="サービス管理責任者"),0,#REF!)</f>
        <v>#REF!</v>
      </c>
    </row>
    <row r="5767" spans="8:11">
      <c r="H5767" s="61"/>
      <c r="I5767" s="60" t="e">
        <f t="shared" si="188"/>
        <v>#REF!</v>
      </c>
      <c r="J5767" s="60" t="e">
        <f>#REF!</f>
        <v>#REF!</v>
      </c>
      <c r="K5767" s="53" t="e">
        <f>IF(OR(#REF!="管理者",#REF!="サービス管理責任者"),0,#REF!)</f>
        <v>#REF!</v>
      </c>
    </row>
    <row r="5768" spans="8:11">
      <c r="H5768" s="61"/>
      <c r="I5768" s="60" t="e">
        <f t="shared" si="188"/>
        <v>#REF!</v>
      </c>
      <c r="J5768" s="60" t="e">
        <f>#REF!</f>
        <v>#REF!</v>
      </c>
      <c r="K5768" s="53" t="e">
        <f>IF(OR(#REF!="管理者",#REF!="サービス管理責任者"),0,#REF!)</f>
        <v>#REF!</v>
      </c>
    </row>
    <row r="5769" spans="8:11">
      <c r="H5769" s="61"/>
      <c r="I5769" s="60" t="e">
        <f t="shared" si="188"/>
        <v>#REF!</v>
      </c>
      <c r="J5769" s="60" t="e">
        <f>#REF!</f>
        <v>#REF!</v>
      </c>
      <c r="K5769" s="53" t="e">
        <f>IF(OR(#REF!="管理者",#REF!="サービス管理責任者"),0,#REF!)</f>
        <v>#REF!</v>
      </c>
    </row>
    <row r="5770" spans="8:11">
      <c r="H5770" s="61"/>
      <c r="I5770" s="60" t="e">
        <f t="shared" si="188"/>
        <v>#REF!</v>
      </c>
      <c r="J5770" s="60" t="e">
        <f>#REF!</f>
        <v>#REF!</v>
      </c>
      <c r="K5770" s="53" t="e">
        <f>IF(OR(#REF!="管理者",#REF!="サービス管理責任者"),0,#REF!)</f>
        <v>#REF!</v>
      </c>
    </row>
    <row r="5771" spans="8:11">
      <c r="H5771" s="61"/>
      <c r="I5771" s="60" t="e">
        <f t="shared" si="188"/>
        <v>#REF!</v>
      </c>
      <c r="J5771" s="60" t="e">
        <f>#REF!</f>
        <v>#REF!</v>
      </c>
      <c r="K5771" s="53" t="e">
        <f>IF(OR(#REF!="管理者",#REF!="サービス管理責任者"),0,#REF!)</f>
        <v>#REF!</v>
      </c>
    </row>
    <row r="5772" spans="8:11">
      <c r="H5772" s="61"/>
      <c r="I5772" s="60" t="e">
        <f t="shared" si="188"/>
        <v>#REF!</v>
      </c>
      <c r="J5772" s="60" t="e">
        <f>#REF!</f>
        <v>#REF!</v>
      </c>
      <c r="K5772" s="53" t="e">
        <f>IF(OR(#REF!="管理者",#REF!="サービス管理責任者"),0,#REF!)</f>
        <v>#REF!</v>
      </c>
    </row>
    <row r="5773" spans="8:11">
      <c r="H5773" s="61"/>
      <c r="I5773" s="60" t="e">
        <f t="shared" si="188"/>
        <v>#REF!</v>
      </c>
      <c r="J5773" s="60" t="e">
        <f>#REF!</f>
        <v>#REF!</v>
      </c>
      <c r="K5773" s="53" t="e">
        <f>IF(OR(#REF!="管理者",#REF!="サービス管理責任者"),0,#REF!)</f>
        <v>#REF!</v>
      </c>
    </row>
    <row r="5774" spans="8:11">
      <c r="H5774" s="61"/>
      <c r="I5774" s="60" t="e">
        <f t="shared" si="188"/>
        <v>#REF!</v>
      </c>
      <c r="J5774" s="60" t="e">
        <f>#REF!</f>
        <v>#REF!</v>
      </c>
      <c r="K5774" s="53" t="e">
        <f>IF(OR(#REF!="管理者",#REF!="サービス管理責任者"),0,#REF!)</f>
        <v>#REF!</v>
      </c>
    </row>
    <row r="5775" spans="8:11">
      <c r="H5775" s="61"/>
      <c r="I5775" s="60" t="e">
        <f t="shared" si="188"/>
        <v>#REF!</v>
      </c>
      <c r="J5775" s="60" t="e">
        <f>#REF!</f>
        <v>#REF!</v>
      </c>
      <c r="K5775" s="53" t="e">
        <f>IF(OR(#REF!="管理者",#REF!="サービス管理責任者"),0,#REF!)</f>
        <v>#REF!</v>
      </c>
    </row>
    <row r="5776" spans="8:11">
      <c r="H5776" s="61"/>
      <c r="I5776" s="60" t="e">
        <f t="shared" si="188"/>
        <v>#REF!</v>
      </c>
      <c r="J5776" s="60" t="e">
        <f>#REF!</f>
        <v>#REF!</v>
      </c>
      <c r="K5776" s="53" t="e">
        <f>IF(OR(#REF!="管理者",#REF!="サービス管理責任者"),0,#REF!)</f>
        <v>#REF!</v>
      </c>
    </row>
    <row r="5777" spans="8:11">
      <c r="H5777" s="61"/>
      <c r="I5777" s="60" t="e">
        <f t="shared" si="188"/>
        <v>#REF!</v>
      </c>
      <c r="J5777" s="60" t="e">
        <f>#REF!</f>
        <v>#REF!</v>
      </c>
      <c r="K5777" s="53" t="e">
        <f>IF(OR(#REF!="管理者",#REF!="サービス管理責任者"),0,#REF!)</f>
        <v>#REF!</v>
      </c>
    </row>
    <row r="5778" spans="8:11">
      <c r="H5778" s="61"/>
      <c r="I5778" s="60" t="e">
        <f t="shared" si="188"/>
        <v>#REF!</v>
      </c>
      <c r="J5778" s="60" t="e">
        <f>#REF!</f>
        <v>#REF!</v>
      </c>
      <c r="K5778" s="53" t="e">
        <f>IF(OR(#REF!="管理者",#REF!="サービス管理責任者"),0,#REF!)</f>
        <v>#REF!</v>
      </c>
    </row>
    <row r="5779" spans="8:11">
      <c r="H5779" s="61"/>
      <c r="I5779" s="60" t="e">
        <f t="shared" si="188"/>
        <v>#REF!</v>
      </c>
      <c r="J5779" s="60" t="e">
        <f>#REF!</f>
        <v>#REF!</v>
      </c>
      <c r="K5779" s="53" t="e">
        <f>IF(OR(#REF!="管理者",#REF!="サービス管理責任者"),0,#REF!)</f>
        <v>#REF!</v>
      </c>
    </row>
    <row r="5780" spans="8:11">
      <c r="H5780" s="61"/>
      <c r="I5780" s="60" t="e">
        <f t="shared" si="188"/>
        <v>#REF!</v>
      </c>
      <c r="J5780" s="60" t="e">
        <f>#REF!</f>
        <v>#REF!</v>
      </c>
      <c r="K5780" s="53" t="e">
        <f>IF(OR(#REF!="管理者",#REF!="サービス管理責任者"),0,#REF!)</f>
        <v>#REF!</v>
      </c>
    </row>
    <row r="5781" spans="8:11">
      <c r="H5781" s="61"/>
      <c r="I5781" s="60" t="e">
        <f t="shared" si="188"/>
        <v>#REF!</v>
      </c>
      <c r="J5781" s="60" t="e">
        <f>#REF!</f>
        <v>#REF!</v>
      </c>
      <c r="K5781" s="53" t="e">
        <f>IF(OR(#REF!="管理者",#REF!="サービス管理責任者"),0,#REF!)</f>
        <v>#REF!</v>
      </c>
    </row>
    <row r="5782" spans="8:11">
      <c r="H5782" s="61"/>
      <c r="I5782" s="60" t="e">
        <f t="shared" si="188"/>
        <v>#REF!</v>
      </c>
      <c r="J5782" s="60" t="e">
        <f>#REF!</f>
        <v>#REF!</v>
      </c>
      <c r="K5782" s="53" t="e">
        <f>IF(OR(#REF!="管理者",#REF!="サービス管理責任者"),0,#REF!)</f>
        <v>#REF!</v>
      </c>
    </row>
    <row r="5783" spans="8:11">
      <c r="H5783" s="61"/>
      <c r="I5783" s="60" t="e">
        <f t="shared" si="188"/>
        <v>#REF!</v>
      </c>
      <c r="J5783" s="60" t="e">
        <f>#REF!</f>
        <v>#REF!</v>
      </c>
      <c r="K5783" s="53" t="e">
        <f>IF(OR(#REF!="管理者",#REF!="サービス管理責任者"),0,#REF!)</f>
        <v>#REF!</v>
      </c>
    </row>
    <row r="5784" spans="8:11">
      <c r="H5784" s="61"/>
      <c r="I5784" s="60" t="e">
        <f t="shared" si="188"/>
        <v>#REF!</v>
      </c>
      <c r="J5784" s="60" t="e">
        <f>#REF!</f>
        <v>#REF!</v>
      </c>
      <c r="K5784" s="53" t="e">
        <f>IF(OR(#REF!="管理者",#REF!="サービス管理責任者"),0,#REF!)</f>
        <v>#REF!</v>
      </c>
    </row>
    <row r="5785" spans="8:11">
      <c r="H5785" s="61"/>
      <c r="I5785" s="60" t="e">
        <f t="shared" si="188"/>
        <v>#REF!</v>
      </c>
      <c r="J5785" s="60" t="e">
        <f>#REF!</f>
        <v>#REF!</v>
      </c>
      <c r="K5785" s="53" t="e">
        <f>IF(OR(#REF!="管理者",#REF!="サービス管理責任者"),0,#REF!)</f>
        <v>#REF!</v>
      </c>
    </row>
    <row r="5786" spans="8:11">
      <c r="H5786" s="61"/>
      <c r="I5786" s="60" t="e">
        <f t="shared" si="188"/>
        <v>#REF!</v>
      </c>
      <c r="J5786" s="60" t="e">
        <f>#REF!</f>
        <v>#REF!</v>
      </c>
      <c r="K5786" s="53" t="e">
        <f>IF(OR(#REF!="管理者",#REF!="サービス管理責任者"),0,#REF!)</f>
        <v>#REF!</v>
      </c>
    </row>
    <row r="5787" spans="8:11">
      <c r="H5787" s="61"/>
      <c r="I5787" s="60" t="e">
        <f t="shared" si="188"/>
        <v>#REF!</v>
      </c>
      <c r="J5787" s="60" t="e">
        <f>#REF!</f>
        <v>#REF!</v>
      </c>
      <c r="K5787" s="53" t="e">
        <f>IF(OR(#REF!="管理者",#REF!="サービス管理責任者"),0,#REF!)</f>
        <v>#REF!</v>
      </c>
    </row>
    <row r="5788" spans="8:11">
      <c r="H5788" s="61"/>
      <c r="I5788" s="60" t="e">
        <f t="shared" si="188"/>
        <v>#REF!</v>
      </c>
      <c r="J5788" s="60" t="e">
        <f>#REF!</f>
        <v>#REF!</v>
      </c>
      <c r="K5788" s="53" t="e">
        <f>IF(OR(#REF!="管理者",#REF!="サービス管理責任者"),0,#REF!)</f>
        <v>#REF!</v>
      </c>
    </row>
    <row r="5789" spans="8:11">
      <c r="H5789" s="61"/>
      <c r="I5789" s="60" t="e">
        <f t="shared" si="188"/>
        <v>#REF!</v>
      </c>
      <c r="J5789" s="60" t="e">
        <f>#REF!</f>
        <v>#REF!</v>
      </c>
      <c r="K5789" s="53" t="e">
        <f>IF(OR(#REF!="管理者",#REF!="サービス管理責任者"),0,#REF!)</f>
        <v>#REF!</v>
      </c>
    </row>
    <row r="5790" spans="8:11">
      <c r="H5790" s="61"/>
      <c r="I5790" s="60" t="e">
        <f t="shared" si="188"/>
        <v>#REF!</v>
      </c>
      <c r="J5790" s="60" t="e">
        <f>#REF!</f>
        <v>#REF!</v>
      </c>
      <c r="K5790" s="53" t="e">
        <f>IF(OR(#REF!="管理者",#REF!="サービス管理責任者"),0,#REF!)</f>
        <v>#REF!</v>
      </c>
    </row>
    <row r="5791" spans="8:11">
      <c r="H5791" s="61"/>
      <c r="I5791" s="60" t="e">
        <f t="shared" si="188"/>
        <v>#REF!</v>
      </c>
      <c r="J5791" s="60" t="e">
        <f>#REF!</f>
        <v>#REF!</v>
      </c>
      <c r="K5791" s="53" t="e">
        <f>IF(OR(#REF!="管理者",#REF!="サービス管理責任者"),0,#REF!)</f>
        <v>#REF!</v>
      </c>
    </row>
    <row r="5792" spans="8:11">
      <c r="H5792" s="61"/>
      <c r="I5792" s="60" t="e">
        <f t="shared" si="188"/>
        <v>#REF!</v>
      </c>
      <c r="J5792" s="60" t="e">
        <f>#REF!</f>
        <v>#REF!</v>
      </c>
      <c r="K5792" s="53" t="e">
        <f>IF(OR(#REF!="管理者",#REF!="サービス管理責任者"),0,#REF!)</f>
        <v>#REF!</v>
      </c>
    </row>
    <row r="5793" spans="8:11">
      <c r="H5793" s="61"/>
      <c r="I5793" s="60" t="e">
        <f t="shared" si="188"/>
        <v>#REF!</v>
      </c>
      <c r="J5793" s="60" t="e">
        <f>#REF!</f>
        <v>#REF!</v>
      </c>
      <c r="K5793" s="53" t="e">
        <f>IF(OR(#REF!="管理者",#REF!="サービス管理責任者"),0,#REF!)</f>
        <v>#REF!</v>
      </c>
    </row>
    <row r="5794" spans="8:11">
      <c r="H5794" s="61"/>
      <c r="I5794" s="60" t="e">
        <f t="shared" si="188"/>
        <v>#REF!</v>
      </c>
      <c r="J5794" s="60" t="e">
        <f>#REF!</f>
        <v>#REF!</v>
      </c>
      <c r="K5794" s="53" t="e">
        <f>IF(OR(#REF!="管理者",#REF!="サービス管理責任者"),0,#REF!)</f>
        <v>#REF!</v>
      </c>
    </row>
    <row r="5795" spans="8:11">
      <c r="H5795" s="61"/>
      <c r="I5795" s="60" t="e">
        <f t="shared" si="188"/>
        <v>#REF!</v>
      </c>
      <c r="J5795" s="60" t="e">
        <f>#REF!</f>
        <v>#REF!</v>
      </c>
      <c r="K5795" s="53" t="e">
        <f>IF(OR(#REF!="管理者",#REF!="サービス管理責任者"),0,#REF!)</f>
        <v>#REF!</v>
      </c>
    </row>
    <row r="5796" spans="8:11">
      <c r="H5796" s="61"/>
      <c r="I5796" s="60" t="e">
        <f t="shared" si="188"/>
        <v>#REF!</v>
      </c>
      <c r="J5796" s="60" t="e">
        <f>#REF!</f>
        <v>#REF!</v>
      </c>
      <c r="K5796" s="53" t="e">
        <f>IF(OR(#REF!="管理者",#REF!="サービス管理責任者"),0,#REF!)</f>
        <v>#REF!</v>
      </c>
    </row>
    <row r="5797" spans="8:11">
      <c r="H5797" s="61"/>
      <c r="I5797" s="60" t="e">
        <f t="shared" si="188"/>
        <v>#REF!</v>
      </c>
      <c r="J5797" s="60" t="e">
        <f>#REF!</f>
        <v>#REF!</v>
      </c>
      <c r="K5797" s="53" t="e">
        <f>IF(OR(#REF!="管理者",#REF!="サービス管理責任者"),0,#REF!)</f>
        <v>#REF!</v>
      </c>
    </row>
    <row r="5798" spans="8:11">
      <c r="H5798" s="61"/>
      <c r="I5798" s="60" t="e">
        <f t="shared" si="188"/>
        <v>#REF!</v>
      </c>
      <c r="J5798" s="60" t="e">
        <f>#REF!</f>
        <v>#REF!</v>
      </c>
      <c r="K5798" s="53" t="e">
        <f>IF(OR(#REF!="管理者",#REF!="サービス管理責任者"),0,#REF!)</f>
        <v>#REF!</v>
      </c>
    </row>
    <row r="5799" spans="8:11">
      <c r="H5799" s="61"/>
      <c r="I5799" s="60" t="e">
        <f t="shared" si="188"/>
        <v>#REF!</v>
      </c>
      <c r="J5799" s="60" t="e">
        <f>#REF!</f>
        <v>#REF!</v>
      </c>
      <c r="K5799" s="53" t="e">
        <f>IF(OR(#REF!="管理者",#REF!="サービス管理責任者"),0,#REF!)</f>
        <v>#REF!</v>
      </c>
    </row>
    <row r="5800" spans="8:11">
      <c r="H5800" s="61"/>
      <c r="I5800" s="60" t="e">
        <f t="shared" si="188"/>
        <v>#REF!</v>
      </c>
      <c r="J5800" s="60" t="e">
        <f>#REF!</f>
        <v>#REF!</v>
      </c>
      <c r="K5800" s="53" t="e">
        <f>IF(OR(#REF!="管理者",#REF!="サービス管理責任者"),0,#REF!)</f>
        <v>#REF!</v>
      </c>
    </row>
    <row r="5801" spans="8:11">
      <c r="H5801" s="61"/>
      <c r="I5801" s="60" t="e">
        <f t="shared" si="188"/>
        <v>#REF!</v>
      </c>
      <c r="J5801" s="60" t="e">
        <f>#REF!</f>
        <v>#REF!</v>
      </c>
      <c r="K5801" s="53" t="e">
        <f>IF(OR(#REF!="管理者",#REF!="サービス管理責任者"),0,#REF!)</f>
        <v>#REF!</v>
      </c>
    </row>
    <row r="5802" spans="8:11">
      <c r="H5802" s="61"/>
      <c r="I5802" s="60" t="e">
        <f t="shared" si="188"/>
        <v>#REF!</v>
      </c>
      <c r="J5802" s="60" t="e">
        <f>#REF!</f>
        <v>#REF!</v>
      </c>
      <c r="K5802" s="53" t="e">
        <f>IF(OR(#REF!="管理者",#REF!="サービス管理責任者"),0,#REF!)</f>
        <v>#REF!</v>
      </c>
    </row>
    <row r="5803" spans="8:11">
      <c r="H5803" s="61"/>
      <c r="I5803" s="60" t="e">
        <f t="shared" si="188"/>
        <v>#REF!</v>
      </c>
      <c r="J5803" s="60" t="e">
        <f>#REF!</f>
        <v>#REF!</v>
      </c>
      <c r="K5803" s="53" t="e">
        <f>IF(OR(#REF!="管理者",#REF!="サービス管理責任者"),0,#REF!)</f>
        <v>#REF!</v>
      </c>
    </row>
    <row r="5804" spans="8:11">
      <c r="H5804" s="61"/>
      <c r="I5804" s="60" t="e">
        <f t="shared" si="188"/>
        <v>#REF!</v>
      </c>
      <c r="J5804" s="60" t="e">
        <f>#REF!</f>
        <v>#REF!</v>
      </c>
      <c r="K5804" s="53" t="e">
        <f>IF(OR(#REF!="管理者",#REF!="サービス管理責任者"),0,#REF!)</f>
        <v>#REF!</v>
      </c>
    </row>
    <row r="5805" spans="8:11">
      <c r="H5805" s="61"/>
      <c r="I5805" s="60" t="e">
        <f t="shared" si="188"/>
        <v>#REF!</v>
      </c>
      <c r="J5805" s="60" t="e">
        <f>#REF!</f>
        <v>#REF!</v>
      </c>
      <c r="K5805" s="53" t="e">
        <f>IF(OR(#REF!="管理者",#REF!="サービス管理責任者"),0,#REF!)</f>
        <v>#REF!</v>
      </c>
    </row>
    <row r="5806" spans="8:11">
      <c r="H5806" s="61"/>
      <c r="I5806" s="60" t="e">
        <f t="shared" si="188"/>
        <v>#REF!</v>
      </c>
      <c r="J5806" s="60" t="e">
        <f>#REF!</f>
        <v>#REF!</v>
      </c>
      <c r="K5806" s="53" t="e">
        <f>IF(OR(#REF!="管理者",#REF!="サービス管理責任者"),0,#REF!)</f>
        <v>#REF!</v>
      </c>
    </row>
    <row r="5807" spans="8:11">
      <c r="H5807" s="61"/>
      <c r="I5807" s="60" t="e">
        <f t="shared" si="188"/>
        <v>#REF!</v>
      </c>
      <c r="J5807" s="60" t="e">
        <f>#REF!</f>
        <v>#REF!</v>
      </c>
      <c r="K5807" s="53" t="e">
        <f>IF(OR(#REF!="管理者",#REF!="サービス管理責任者"),0,#REF!)</f>
        <v>#REF!</v>
      </c>
    </row>
    <row r="5808" spans="8:11">
      <c r="H5808" s="61"/>
      <c r="I5808" s="60" t="e">
        <f t="shared" si="188"/>
        <v>#REF!</v>
      </c>
      <c r="J5808" s="60" t="e">
        <f>#REF!</f>
        <v>#REF!</v>
      </c>
      <c r="K5808" s="53" t="e">
        <f>IF(OR(#REF!="管理者",#REF!="サービス管理責任者"),0,#REF!)</f>
        <v>#REF!</v>
      </c>
    </row>
    <row r="5809" spans="8:11">
      <c r="H5809" s="61"/>
      <c r="I5809" s="60" t="e">
        <f t="shared" si="188"/>
        <v>#REF!</v>
      </c>
      <c r="J5809" s="60" t="e">
        <f>#REF!</f>
        <v>#REF!</v>
      </c>
      <c r="K5809" s="53" t="e">
        <f>IF(OR(#REF!="管理者",#REF!="サービス管理責任者"),0,#REF!)</f>
        <v>#REF!</v>
      </c>
    </row>
    <row r="5810" spans="8:11">
      <c r="H5810" s="61"/>
      <c r="I5810" s="60" t="e">
        <f t="shared" si="188"/>
        <v>#REF!</v>
      </c>
      <c r="J5810" s="60" t="e">
        <f>#REF!</f>
        <v>#REF!</v>
      </c>
      <c r="K5810" s="53" t="e">
        <f>IF(OR(#REF!="管理者",#REF!="サービス管理責任者"),0,#REF!)</f>
        <v>#REF!</v>
      </c>
    </row>
    <row r="5811" spans="8:11">
      <c r="H5811" s="61"/>
      <c r="I5811" s="60" t="e">
        <f t="shared" si="188"/>
        <v>#REF!</v>
      </c>
      <c r="J5811" s="60" t="e">
        <f>#REF!</f>
        <v>#REF!</v>
      </c>
      <c r="K5811" s="53" t="e">
        <f>IF(OR(#REF!="管理者",#REF!="サービス管理責任者"),0,#REF!)</f>
        <v>#REF!</v>
      </c>
    </row>
    <row r="5812" spans="8:11">
      <c r="H5812" s="61"/>
      <c r="I5812" s="60" t="e">
        <f t="shared" si="188"/>
        <v>#REF!</v>
      </c>
      <c r="J5812" s="60" t="e">
        <f>#REF!</f>
        <v>#REF!</v>
      </c>
      <c r="K5812" s="53" t="e">
        <f>IF(OR(#REF!="管理者",#REF!="サービス管理責任者"),0,#REF!)</f>
        <v>#REF!</v>
      </c>
    </row>
    <row r="5813" spans="8:11">
      <c r="H5813" s="61"/>
      <c r="I5813" s="60" t="e">
        <f t="shared" si="188"/>
        <v>#REF!</v>
      </c>
      <c r="J5813" s="60" t="e">
        <f>#REF!</f>
        <v>#REF!</v>
      </c>
      <c r="K5813" s="53" t="e">
        <f>IF(OR(#REF!="管理者",#REF!="サービス管理責任者"),0,#REF!)</f>
        <v>#REF!</v>
      </c>
    </row>
    <row r="5814" spans="8:11">
      <c r="H5814" s="61"/>
      <c r="I5814" s="60" t="e">
        <f t="shared" si="188"/>
        <v>#REF!</v>
      </c>
      <c r="J5814" s="60" t="e">
        <f>#REF!</f>
        <v>#REF!</v>
      </c>
      <c r="K5814" s="53" t="e">
        <f>IF(OR(#REF!="管理者",#REF!="サービス管理責任者"),0,#REF!)</f>
        <v>#REF!</v>
      </c>
    </row>
    <row r="5815" spans="8:11">
      <c r="H5815" s="61"/>
      <c r="I5815" s="60" t="e">
        <f t="shared" si="188"/>
        <v>#REF!</v>
      </c>
      <c r="J5815" s="60" t="e">
        <f>#REF!</f>
        <v>#REF!</v>
      </c>
      <c r="K5815" s="53" t="e">
        <f>IF(OR(#REF!="管理者",#REF!="サービス管理責任者"),0,#REF!)</f>
        <v>#REF!</v>
      </c>
    </row>
    <row r="5816" spans="8:11">
      <c r="H5816" s="61"/>
      <c r="I5816" s="60" t="e">
        <f t="shared" si="188"/>
        <v>#REF!</v>
      </c>
      <c r="J5816" s="60" t="e">
        <f>#REF!</f>
        <v>#REF!</v>
      </c>
      <c r="K5816" s="53" t="e">
        <f>IF(OR(#REF!="管理者",#REF!="サービス管理責任者"),0,#REF!)</f>
        <v>#REF!</v>
      </c>
    </row>
    <row r="5817" spans="8:11">
      <c r="H5817" s="61"/>
      <c r="I5817" s="60" t="e">
        <f t="shared" si="188"/>
        <v>#REF!</v>
      </c>
      <c r="J5817" s="60" t="e">
        <f>#REF!</f>
        <v>#REF!</v>
      </c>
      <c r="K5817" s="53" t="e">
        <f>IF(OR(#REF!="管理者",#REF!="サービス管理責任者"),0,#REF!)</f>
        <v>#REF!</v>
      </c>
    </row>
    <row r="5818" spans="8:11">
      <c r="H5818" s="61"/>
      <c r="I5818" s="60" t="e">
        <f t="shared" si="188"/>
        <v>#REF!</v>
      </c>
      <c r="J5818" s="60" t="e">
        <f>#REF!</f>
        <v>#REF!</v>
      </c>
      <c r="K5818" s="53" t="e">
        <f>IF(OR(#REF!="管理者",#REF!="サービス管理責任者"),0,#REF!)</f>
        <v>#REF!</v>
      </c>
    </row>
    <row r="5819" spans="8:11">
      <c r="H5819" s="61"/>
      <c r="I5819" s="60" t="e">
        <f t="shared" si="188"/>
        <v>#REF!</v>
      </c>
      <c r="J5819" s="60" t="e">
        <f>#REF!</f>
        <v>#REF!</v>
      </c>
      <c r="K5819" s="53" t="e">
        <f>IF(OR(#REF!="管理者",#REF!="サービス管理責任者"),0,#REF!)</f>
        <v>#REF!</v>
      </c>
    </row>
    <row r="5820" spans="8:11">
      <c r="H5820" s="61"/>
      <c r="I5820" s="60" t="e">
        <f t="shared" si="188"/>
        <v>#REF!</v>
      </c>
      <c r="J5820" s="60" t="e">
        <f>#REF!</f>
        <v>#REF!</v>
      </c>
      <c r="K5820" s="53" t="e">
        <f>IF(OR(#REF!="管理者",#REF!="サービス管理責任者"),0,#REF!)</f>
        <v>#REF!</v>
      </c>
    </row>
    <row r="5821" spans="8:11">
      <c r="H5821" s="61"/>
      <c r="I5821" s="60" t="e">
        <f t="shared" si="188"/>
        <v>#REF!</v>
      </c>
      <c r="J5821" s="60" t="e">
        <f>#REF!</f>
        <v>#REF!</v>
      </c>
      <c r="K5821" s="53" t="e">
        <f>IF(OR(#REF!="管理者",#REF!="サービス管理責任者"),0,#REF!)</f>
        <v>#REF!</v>
      </c>
    </row>
    <row r="5822" spans="8:11">
      <c r="H5822" s="61"/>
      <c r="I5822" s="60" t="e">
        <f t="shared" si="188"/>
        <v>#REF!</v>
      </c>
      <c r="J5822" s="60" t="e">
        <f>#REF!</f>
        <v>#REF!</v>
      </c>
      <c r="K5822" s="53" t="e">
        <f>IF(OR(#REF!="管理者",#REF!="サービス管理責任者"),0,#REF!)</f>
        <v>#REF!</v>
      </c>
    </row>
    <row r="5823" spans="8:11">
      <c r="H5823" s="61"/>
      <c r="I5823" s="60" t="e">
        <f t="shared" si="188"/>
        <v>#REF!</v>
      </c>
      <c r="J5823" s="60" t="e">
        <f>#REF!</f>
        <v>#REF!</v>
      </c>
      <c r="K5823" s="53" t="e">
        <f>IF(OR(#REF!="管理者",#REF!="サービス管理責任者"),0,#REF!)</f>
        <v>#REF!</v>
      </c>
    </row>
    <row r="5824" spans="8:11">
      <c r="H5824" s="61"/>
      <c r="I5824" s="60" t="e">
        <f t="shared" si="188"/>
        <v>#REF!</v>
      </c>
      <c r="J5824" s="60" t="e">
        <f>#REF!</f>
        <v>#REF!</v>
      </c>
      <c r="K5824" s="53" t="e">
        <f>IF(OR(#REF!="管理者",#REF!="サービス管理責任者"),0,#REF!)</f>
        <v>#REF!</v>
      </c>
    </row>
    <row r="5825" spans="8:11">
      <c r="H5825" s="61"/>
      <c r="I5825" s="60" t="e">
        <f t="shared" si="188"/>
        <v>#REF!</v>
      </c>
      <c r="J5825" s="60" t="e">
        <f>#REF!</f>
        <v>#REF!</v>
      </c>
      <c r="K5825" s="53" t="e">
        <f>IF(OR(#REF!="管理者",#REF!="サービス管理責任者"),0,#REF!)</f>
        <v>#REF!</v>
      </c>
    </row>
    <row r="5826" spans="8:11">
      <c r="H5826" s="61"/>
      <c r="I5826" s="60" t="e">
        <f t="shared" si="188"/>
        <v>#REF!</v>
      </c>
      <c r="J5826" s="60" t="e">
        <f>#REF!</f>
        <v>#REF!</v>
      </c>
      <c r="K5826" s="53" t="e">
        <f>IF(OR(#REF!="管理者",#REF!="サービス管理責任者"),0,#REF!)</f>
        <v>#REF!</v>
      </c>
    </row>
    <row r="5827" spans="8:11">
      <c r="H5827" s="61"/>
      <c r="I5827" s="60" t="e">
        <f t="shared" si="188"/>
        <v>#REF!</v>
      </c>
      <c r="J5827" s="60" t="e">
        <f>#REF!</f>
        <v>#REF!</v>
      </c>
      <c r="K5827" s="53" t="e">
        <f>IF(OR(#REF!="管理者",#REF!="サービス管理責任者"),0,#REF!)</f>
        <v>#REF!</v>
      </c>
    </row>
    <row r="5828" spans="8:11">
      <c r="H5828" s="61"/>
      <c r="I5828" s="60" t="e">
        <f t="shared" si="188"/>
        <v>#REF!</v>
      </c>
      <c r="J5828" s="60" t="e">
        <f>#REF!</f>
        <v>#REF!</v>
      </c>
      <c r="K5828" s="53" t="e">
        <f>IF(OR(#REF!="管理者",#REF!="サービス管理責任者"),0,#REF!)</f>
        <v>#REF!</v>
      </c>
    </row>
    <row r="5829" spans="8:11">
      <c r="H5829" s="61"/>
      <c r="I5829" s="60" t="e">
        <f t="shared" ref="I5829:I5892" si="189">IF(J5829=0,I5828,I5828+1)</f>
        <v>#REF!</v>
      </c>
      <c r="J5829" s="60" t="e">
        <f>#REF!</f>
        <v>#REF!</v>
      </c>
      <c r="K5829" s="53" t="e">
        <f>IF(OR(#REF!="管理者",#REF!="サービス管理責任者"),0,#REF!)</f>
        <v>#REF!</v>
      </c>
    </row>
    <row r="5830" spans="8:11">
      <c r="H5830" s="61"/>
      <c r="I5830" s="60" t="e">
        <f t="shared" si="189"/>
        <v>#REF!</v>
      </c>
      <c r="J5830" s="60" t="e">
        <f>#REF!</f>
        <v>#REF!</v>
      </c>
      <c r="K5830" s="53" t="e">
        <f>IF(OR(#REF!="管理者",#REF!="サービス管理責任者"),0,#REF!)</f>
        <v>#REF!</v>
      </c>
    </row>
    <row r="5831" spans="8:11">
      <c r="H5831" s="61"/>
      <c r="I5831" s="60" t="e">
        <f t="shared" si="189"/>
        <v>#REF!</v>
      </c>
      <c r="J5831" s="60" t="e">
        <f>#REF!</f>
        <v>#REF!</v>
      </c>
      <c r="K5831" s="53" t="e">
        <f>IF(OR(#REF!="管理者",#REF!="サービス管理責任者"),0,#REF!)</f>
        <v>#REF!</v>
      </c>
    </row>
    <row r="5832" spans="8:11">
      <c r="H5832" s="61"/>
      <c r="I5832" s="60" t="e">
        <f t="shared" si="189"/>
        <v>#REF!</v>
      </c>
      <c r="J5832" s="60" t="e">
        <f>#REF!</f>
        <v>#REF!</v>
      </c>
      <c r="K5832" s="53" t="e">
        <f>IF(OR(#REF!="管理者",#REF!="サービス管理責任者"),0,#REF!)</f>
        <v>#REF!</v>
      </c>
    </row>
    <row r="5833" spans="8:11">
      <c r="H5833" s="61"/>
      <c r="I5833" s="60" t="e">
        <f t="shared" si="189"/>
        <v>#REF!</v>
      </c>
      <c r="J5833" s="60" t="e">
        <f>#REF!</f>
        <v>#REF!</v>
      </c>
      <c r="K5833" s="53" t="e">
        <f>IF(OR(#REF!="管理者",#REF!="サービス管理責任者"),0,#REF!)</f>
        <v>#REF!</v>
      </c>
    </row>
    <row r="5834" spans="8:11">
      <c r="H5834" s="61"/>
      <c r="I5834" s="60" t="e">
        <f t="shared" si="189"/>
        <v>#REF!</v>
      </c>
      <c r="J5834" s="60" t="e">
        <f>#REF!</f>
        <v>#REF!</v>
      </c>
      <c r="K5834" s="53" t="e">
        <f>IF(OR(#REF!="管理者",#REF!="サービス管理責任者"),0,#REF!)</f>
        <v>#REF!</v>
      </c>
    </row>
    <row r="5835" spans="8:11">
      <c r="H5835" s="61"/>
      <c r="I5835" s="60" t="e">
        <f t="shared" si="189"/>
        <v>#REF!</v>
      </c>
      <c r="J5835" s="60" t="e">
        <f>#REF!</f>
        <v>#REF!</v>
      </c>
      <c r="K5835" s="53" t="e">
        <f>IF(OR(#REF!="管理者",#REF!="サービス管理責任者"),0,#REF!)</f>
        <v>#REF!</v>
      </c>
    </row>
    <row r="5836" spans="8:11">
      <c r="H5836" s="61"/>
      <c r="I5836" s="60" t="e">
        <f t="shared" si="189"/>
        <v>#REF!</v>
      </c>
      <c r="J5836" s="60" t="e">
        <f>#REF!</f>
        <v>#REF!</v>
      </c>
      <c r="K5836" s="53" t="e">
        <f>IF(OR(#REF!="管理者",#REF!="サービス管理責任者"),0,#REF!)</f>
        <v>#REF!</v>
      </c>
    </row>
    <row r="5837" spans="8:11">
      <c r="H5837" s="61"/>
      <c r="I5837" s="60" t="e">
        <f t="shared" si="189"/>
        <v>#REF!</v>
      </c>
      <c r="J5837" s="60" t="e">
        <f>#REF!</f>
        <v>#REF!</v>
      </c>
      <c r="K5837" s="53" t="e">
        <f>IF(OR(#REF!="管理者",#REF!="サービス管理責任者"),0,#REF!)</f>
        <v>#REF!</v>
      </c>
    </row>
    <row r="5838" spans="8:11">
      <c r="H5838" s="61"/>
      <c r="I5838" s="60" t="e">
        <f t="shared" si="189"/>
        <v>#REF!</v>
      </c>
      <c r="J5838" s="60" t="e">
        <f>#REF!</f>
        <v>#REF!</v>
      </c>
      <c r="K5838" s="53" t="e">
        <f>IF(OR(#REF!="管理者",#REF!="サービス管理責任者"),0,#REF!)</f>
        <v>#REF!</v>
      </c>
    </row>
    <row r="5839" spans="8:11">
      <c r="H5839" s="61"/>
      <c r="I5839" s="60" t="e">
        <f t="shared" si="189"/>
        <v>#REF!</v>
      </c>
      <c r="J5839" s="60" t="e">
        <f>#REF!</f>
        <v>#REF!</v>
      </c>
      <c r="K5839" s="53" t="e">
        <f>IF(OR(#REF!="管理者",#REF!="サービス管理責任者"),0,#REF!)</f>
        <v>#REF!</v>
      </c>
    </row>
    <row r="5840" spans="8:11">
      <c r="H5840" s="61"/>
      <c r="I5840" s="60" t="e">
        <f t="shared" si="189"/>
        <v>#REF!</v>
      </c>
      <c r="J5840" s="60" t="e">
        <f>#REF!</f>
        <v>#REF!</v>
      </c>
      <c r="K5840" s="53" t="e">
        <f>IF(OR(#REF!="管理者",#REF!="サービス管理責任者"),0,#REF!)</f>
        <v>#REF!</v>
      </c>
    </row>
    <row r="5841" spans="8:11">
      <c r="H5841" s="61"/>
      <c r="I5841" s="60" t="e">
        <f t="shared" si="189"/>
        <v>#REF!</v>
      </c>
      <c r="J5841" s="60" t="e">
        <f>#REF!</f>
        <v>#REF!</v>
      </c>
      <c r="K5841" s="53" t="e">
        <f>IF(OR(#REF!="管理者",#REF!="サービス管理責任者"),0,#REF!)</f>
        <v>#REF!</v>
      </c>
    </row>
    <row r="5842" spans="8:11">
      <c r="H5842" s="61"/>
      <c r="I5842" s="60" t="e">
        <f t="shared" si="189"/>
        <v>#REF!</v>
      </c>
      <c r="J5842" s="60" t="e">
        <f>#REF!</f>
        <v>#REF!</v>
      </c>
      <c r="K5842" s="53" t="e">
        <f>IF(OR(#REF!="管理者",#REF!="サービス管理責任者"),0,#REF!)</f>
        <v>#REF!</v>
      </c>
    </row>
    <row r="5843" spans="8:11">
      <c r="H5843" s="61"/>
      <c r="I5843" s="60" t="e">
        <f t="shared" si="189"/>
        <v>#REF!</v>
      </c>
      <c r="J5843" s="60" t="e">
        <f>#REF!</f>
        <v>#REF!</v>
      </c>
      <c r="K5843" s="53" t="e">
        <f>IF(OR(#REF!="管理者",#REF!="サービス管理責任者"),0,#REF!)</f>
        <v>#REF!</v>
      </c>
    </row>
    <row r="5844" spans="8:11">
      <c r="H5844" s="61"/>
      <c r="I5844" s="60" t="e">
        <f t="shared" si="189"/>
        <v>#REF!</v>
      </c>
      <c r="J5844" s="60" t="e">
        <f>#REF!</f>
        <v>#REF!</v>
      </c>
      <c r="K5844" s="53" t="e">
        <f>IF(OR(#REF!="管理者",#REF!="サービス管理責任者"),0,#REF!)</f>
        <v>#REF!</v>
      </c>
    </row>
    <row r="5845" spans="8:11">
      <c r="H5845" s="61"/>
      <c r="I5845" s="60" t="e">
        <f t="shared" si="189"/>
        <v>#REF!</v>
      </c>
      <c r="J5845" s="60" t="e">
        <f>#REF!</f>
        <v>#REF!</v>
      </c>
      <c r="K5845" s="53" t="e">
        <f>IF(OR(#REF!="管理者",#REF!="サービス管理責任者"),0,#REF!)</f>
        <v>#REF!</v>
      </c>
    </row>
    <row r="5846" spans="8:11">
      <c r="H5846" s="61"/>
      <c r="I5846" s="60" t="e">
        <f t="shared" si="189"/>
        <v>#REF!</v>
      </c>
      <c r="J5846" s="60" t="e">
        <f>#REF!</f>
        <v>#REF!</v>
      </c>
      <c r="K5846" s="53" t="e">
        <f>IF(OR(#REF!="管理者",#REF!="サービス管理責任者"),0,#REF!)</f>
        <v>#REF!</v>
      </c>
    </row>
    <row r="5847" spans="8:11">
      <c r="H5847" s="61"/>
      <c r="I5847" s="60" t="e">
        <f t="shared" si="189"/>
        <v>#REF!</v>
      </c>
      <c r="J5847" s="60" t="e">
        <f>#REF!</f>
        <v>#REF!</v>
      </c>
      <c r="K5847" s="53" t="e">
        <f>IF(OR(#REF!="管理者",#REF!="サービス管理責任者"),0,#REF!)</f>
        <v>#REF!</v>
      </c>
    </row>
    <row r="5848" spans="8:11">
      <c r="H5848" s="61"/>
      <c r="I5848" s="60" t="e">
        <f t="shared" si="189"/>
        <v>#REF!</v>
      </c>
      <c r="J5848" s="60" t="e">
        <f>#REF!</f>
        <v>#REF!</v>
      </c>
      <c r="K5848" s="53" t="e">
        <f>IF(OR(#REF!="管理者",#REF!="サービス管理責任者"),0,#REF!)</f>
        <v>#REF!</v>
      </c>
    </row>
    <row r="5849" spans="8:11">
      <c r="H5849" s="61"/>
      <c r="I5849" s="60" t="e">
        <f t="shared" si="189"/>
        <v>#REF!</v>
      </c>
      <c r="J5849" s="60" t="e">
        <f>#REF!</f>
        <v>#REF!</v>
      </c>
      <c r="K5849" s="53" t="e">
        <f>IF(OR(#REF!="管理者",#REF!="サービス管理責任者"),0,#REF!)</f>
        <v>#REF!</v>
      </c>
    </row>
    <row r="5850" spans="8:11">
      <c r="H5850" s="61"/>
      <c r="I5850" s="60" t="e">
        <f t="shared" si="189"/>
        <v>#REF!</v>
      </c>
      <c r="J5850" s="60" t="e">
        <f>#REF!</f>
        <v>#REF!</v>
      </c>
      <c r="K5850" s="53" t="e">
        <f>IF(OR(#REF!="管理者",#REF!="サービス管理責任者"),0,#REF!)</f>
        <v>#REF!</v>
      </c>
    </row>
    <row r="5851" spans="8:11">
      <c r="H5851" s="61"/>
      <c r="I5851" s="60" t="e">
        <f t="shared" si="189"/>
        <v>#REF!</v>
      </c>
      <c r="J5851" s="60" t="e">
        <f>#REF!</f>
        <v>#REF!</v>
      </c>
      <c r="K5851" s="53" t="e">
        <f>IF(OR(#REF!="管理者",#REF!="サービス管理責任者"),0,#REF!)</f>
        <v>#REF!</v>
      </c>
    </row>
    <row r="5852" spans="8:11">
      <c r="H5852" s="61"/>
      <c r="I5852" s="60" t="e">
        <f t="shared" si="189"/>
        <v>#REF!</v>
      </c>
      <c r="J5852" s="60" t="e">
        <f>#REF!</f>
        <v>#REF!</v>
      </c>
      <c r="K5852" s="53" t="e">
        <f>IF(OR(#REF!="管理者",#REF!="サービス管理責任者"),0,#REF!)</f>
        <v>#REF!</v>
      </c>
    </row>
    <row r="5853" spans="8:11">
      <c r="H5853" s="61"/>
      <c r="I5853" s="60" t="e">
        <f t="shared" si="189"/>
        <v>#REF!</v>
      </c>
      <c r="J5853" s="60" t="e">
        <f>#REF!</f>
        <v>#REF!</v>
      </c>
      <c r="K5853" s="53" t="e">
        <f>IF(OR(#REF!="管理者",#REF!="サービス管理責任者"),0,#REF!)</f>
        <v>#REF!</v>
      </c>
    </row>
    <row r="5854" spans="8:11">
      <c r="H5854" s="61"/>
      <c r="I5854" s="60" t="e">
        <f t="shared" si="189"/>
        <v>#REF!</v>
      </c>
      <c r="J5854" s="60" t="e">
        <f>#REF!</f>
        <v>#REF!</v>
      </c>
      <c r="K5854" s="53" t="e">
        <f>IF(OR(#REF!="管理者",#REF!="サービス管理責任者"),0,#REF!)</f>
        <v>#REF!</v>
      </c>
    </row>
    <row r="5855" spans="8:11">
      <c r="H5855" s="61"/>
      <c r="I5855" s="60" t="e">
        <f t="shared" si="189"/>
        <v>#REF!</v>
      </c>
      <c r="J5855" s="60" t="e">
        <f>#REF!</f>
        <v>#REF!</v>
      </c>
      <c r="K5855" s="53" t="e">
        <f>IF(OR(#REF!="管理者",#REF!="サービス管理責任者"),0,#REF!)</f>
        <v>#REF!</v>
      </c>
    </row>
    <row r="5856" spans="8:11">
      <c r="H5856" s="61"/>
      <c r="I5856" s="60" t="e">
        <f t="shared" si="189"/>
        <v>#REF!</v>
      </c>
      <c r="J5856" s="60" t="e">
        <f>#REF!</f>
        <v>#REF!</v>
      </c>
      <c r="K5856" s="53" t="e">
        <f>IF(OR(#REF!="管理者",#REF!="サービス管理責任者"),0,#REF!)</f>
        <v>#REF!</v>
      </c>
    </row>
    <row r="5857" spans="8:11">
      <c r="H5857" s="61"/>
      <c r="I5857" s="60" t="e">
        <f t="shared" si="189"/>
        <v>#REF!</v>
      </c>
      <c r="J5857" s="60" t="e">
        <f>#REF!</f>
        <v>#REF!</v>
      </c>
      <c r="K5857" s="53" t="e">
        <f>IF(OR(#REF!="管理者",#REF!="サービス管理責任者"),0,#REF!)</f>
        <v>#REF!</v>
      </c>
    </row>
    <row r="5858" spans="8:11">
      <c r="H5858" s="61"/>
      <c r="I5858" s="60" t="e">
        <f t="shared" si="189"/>
        <v>#REF!</v>
      </c>
      <c r="J5858" s="60" t="e">
        <f>#REF!</f>
        <v>#REF!</v>
      </c>
      <c r="K5858" s="53" t="e">
        <f>IF(OR(#REF!="管理者",#REF!="サービス管理責任者"),0,#REF!)</f>
        <v>#REF!</v>
      </c>
    </row>
    <row r="5859" spans="8:11">
      <c r="H5859" s="61"/>
      <c r="I5859" s="60" t="e">
        <f t="shared" si="189"/>
        <v>#REF!</v>
      </c>
      <c r="J5859" s="60" t="e">
        <f>#REF!</f>
        <v>#REF!</v>
      </c>
      <c r="K5859" s="53" t="e">
        <f>IF(OR(#REF!="管理者",#REF!="サービス管理責任者"),0,#REF!)</f>
        <v>#REF!</v>
      </c>
    </row>
    <row r="5860" spans="8:11">
      <c r="H5860" s="61"/>
      <c r="I5860" s="60" t="e">
        <f t="shared" si="189"/>
        <v>#REF!</v>
      </c>
      <c r="J5860" s="60" t="e">
        <f>#REF!</f>
        <v>#REF!</v>
      </c>
      <c r="K5860" s="53" t="e">
        <f>IF(OR(#REF!="管理者",#REF!="サービス管理責任者"),0,#REF!)</f>
        <v>#REF!</v>
      </c>
    </row>
    <row r="5861" spans="8:11">
      <c r="H5861" s="61"/>
      <c r="I5861" s="60" t="e">
        <f t="shared" si="189"/>
        <v>#REF!</v>
      </c>
      <c r="J5861" s="60" t="e">
        <f>#REF!</f>
        <v>#REF!</v>
      </c>
      <c r="K5861" s="53" t="e">
        <f>IF(OR(#REF!="管理者",#REF!="サービス管理責任者"),0,#REF!)</f>
        <v>#REF!</v>
      </c>
    </row>
    <row r="5862" spans="8:11">
      <c r="H5862" s="61"/>
      <c r="I5862" s="60" t="e">
        <f t="shared" si="189"/>
        <v>#REF!</v>
      </c>
      <c r="J5862" s="60" t="e">
        <f>#REF!</f>
        <v>#REF!</v>
      </c>
      <c r="K5862" s="53" t="e">
        <f>IF(OR(#REF!="管理者",#REF!="サービス管理責任者"),0,#REF!)</f>
        <v>#REF!</v>
      </c>
    </row>
    <row r="5863" spans="8:11">
      <c r="H5863" s="61"/>
      <c r="I5863" s="60" t="e">
        <f t="shared" si="189"/>
        <v>#REF!</v>
      </c>
      <c r="J5863" s="60" t="e">
        <f>#REF!</f>
        <v>#REF!</v>
      </c>
      <c r="K5863" s="53" t="e">
        <f>IF(OR(#REF!="管理者",#REF!="サービス管理責任者"),0,#REF!)</f>
        <v>#REF!</v>
      </c>
    </row>
    <row r="5864" spans="8:11">
      <c r="H5864" s="61"/>
      <c r="I5864" s="60" t="e">
        <f t="shared" si="189"/>
        <v>#REF!</v>
      </c>
      <c r="J5864" s="60" t="e">
        <f>#REF!</f>
        <v>#REF!</v>
      </c>
      <c r="K5864" s="53" t="e">
        <f>IF(OR(#REF!="管理者",#REF!="サービス管理責任者"),0,#REF!)</f>
        <v>#REF!</v>
      </c>
    </row>
    <row r="5865" spans="8:11">
      <c r="H5865" s="61"/>
      <c r="I5865" s="60" t="e">
        <f t="shared" si="189"/>
        <v>#REF!</v>
      </c>
      <c r="J5865" s="60" t="e">
        <f>#REF!</f>
        <v>#REF!</v>
      </c>
      <c r="K5865" s="53" t="e">
        <f>IF(OR(#REF!="管理者",#REF!="サービス管理責任者"),0,#REF!)</f>
        <v>#REF!</v>
      </c>
    </row>
    <row r="5866" spans="8:11">
      <c r="H5866" s="61"/>
      <c r="I5866" s="60" t="e">
        <f t="shared" si="189"/>
        <v>#REF!</v>
      </c>
      <c r="J5866" s="60" t="e">
        <f>#REF!</f>
        <v>#REF!</v>
      </c>
      <c r="K5866" s="53" t="e">
        <f>IF(OR(#REF!="管理者",#REF!="サービス管理責任者"),0,#REF!)</f>
        <v>#REF!</v>
      </c>
    </row>
    <row r="5867" spans="8:11">
      <c r="H5867" s="61"/>
      <c r="I5867" s="60" t="e">
        <f t="shared" si="189"/>
        <v>#REF!</v>
      </c>
      <c r="J5867" s="60" t="e">
        <f>#REF!</f>
        <v>#REF!</v>
      </c>
      <c r="K5867" s="53" t="e">
        <f>IF(OR(#REF!="管理者",#REF!="サービス管理責任者"),0,#REF!)</f>
        <v>#REF!</v>
      </c>
    </row>
    <row r="5868" spans="8:11">
      <c r="H5868" s="61"/>
      <c r="I5868" s="60" t="e">
        <f t="shared" si="189"/>
        <v>#REF!</v>
      </c>
      <c r="J5868" s="60" t="e">
        <f>#REF!</f>
        <v>#REF!</v>
      </c>
      <c r="K5868" s="53" t="e">
        <f>IF(OR(#REF!="管理者",#REF!="サービス管理責任者"),0,#REF!)</f>
        <v>#REF!</v>
      </c>
    </row>
    <row r="5869" spans="8:11">
      <c r="H5869" s="61"/>
      <c r="I5869" s="60" t="e">
        <f t="shared" si="189"/>
        <v>#REF!</v>
      </c>
      <c r="J5869" s="60" t="e">
        <f>#REF!</f>
        <v>#REF!</v>
      </c>
      <c r="K5869" s="53" t="e">
        <f>IF(OR(#REF!="管理者",#REF!="サービス管理責任者"),0,#REF!)</f>
        <v>#REF!</v>
      </c>
    </row>
    <row r="5870" spans="8:11">
      <c r="H5870" s="61"/>
      <c r="I5870" s="60" t="e">
        <f t="shared" si="189"/>
        <v>#REF!</v>
      </c>
      <c r="J5870" s="60" t="e">
        <f>#REF!</f>
        <v>#REF!</v>
      </c>
      <c r="K5870" s="53" t="e">
        <f>IF(OR(#REF!="管理者",#REF!="サービス管理責任者"),0,#REF!)</f>
        <v>#REF!</v>
      </c>
    </row>
    <row r="5871" spans="8:11">
      <c r="H5871" s="61"/>
      <c r="I5871" s="60" t="e">
        <f t="shared" si="189"/>
        <v>#REF!</v>
      </c>
      <c r="J5871" s="60" t="e">
        <f>#REF!</f>
        <v>#REF!</v>
      </c>
      <c r="K5871" s="53" t="e">
        <f>IF(OR(#REF!="管理者",#REF!="サービス管理責任者"),0,#REF!)</f>
        <v>#REF!</v>
      </c>
    </row>
    <row r="5872" spans="8:11">
      <c r="H5872" s="61"/>
      <c r="I5872" s="60" t="e">
        <f t="shared" si="189"/>
        <v>#REF!</v>
      </c>
      <c r="J5872" s="60" t="e">
        <f>#REF!</f>
        <v>#REF!</v>
      </c>
      <c r="K5872" s="53" t="e">
        <f>IF(OR(#REF!="管理者",#REF!="サービス管理責任者"),0,#REF!)</f>
        <v>#REF!</v>
      </c>
    </row>
    <row r="5873" spans="8:11">
      <c r="H5873" s="61"/>
      <c r="I5873" s="60" t="e">
        <f t="shared" si="189"/>
        <v>#REF!</v>
      </c>
      <c r="J5873" s="60" t="e">
        <f>#REF!</f>
        <v>#REF!</v>
      </c>
      <c r="K5873" s="53" t="e">
        <f>IF(OR(#REF!="管理者",#REF!="サービス管理責任者"),0,#REF!)</f>
        <v>#REF!</v>
      </c>
    </row>
    <row r="5874" spans="8:11">
      <c r="H5874" s="61"/>
      <c r="I5874" s="60" t="e">
        <f t="shared" si="189"/>
        <v>#REF!</v>
      </c>
      <c r="J5874" s="60" t="e">
        <f>#REF!</f>
        <v>#REF!</v>
      </c>
      <c r="K5874" s="53" t="e">
        <f>IF(OR(#REF!="管理者",#REF!="サービス管理責任者"),0,#REF!)</f>
        <v>#REF!</v>
      </c>
    </row>
    <row r="5875" spans="8:11">
      <c r="H5875" s="61"/>
      <c r="I5875" s="60" t="e">
        <f t="shared" si="189"/>
        <v>#REF!</v>
      </c>
      <c r="J5875" s="60" t="e">
        <f>#REF!</f>
        <v>#REF!</v>
      </c>
      <c r="K5875" s="53" t="e">
        <f>IF(OR(#REF!="管理者",#REF!="サービス管理責任者"),0,#REF!)</f>
        <v>#REF!</v>
      </c>
    </row>
    <row r="5876" spans="8:11">
      <c r="H5876" s="61"/>
      <c r="I5876" s="60" t="e">
        <f t="shared" si="189"/>
        <v>#REF!</v>
      </c>
      <c r="J5876" s="60" t="e">
        <f>#REF!</f>
        <v>#REF!</v>
      </c>
      <c r="K5876" s="53" t="e">
        <f>IF(OR(#REF!="管理者",#REF!="サービス管理責任者"),0,#REF!)</f>
        <v>#REF!</v>
      </c>
    </row>
    <row r="5877" spans="8:11">
      <c r="H5877" s="61"/>
      <c r="I5877" s="60" t="e">
        <f t="shared" si="189"/>
        <v>#REF!</v>
      </c>
      <c r="J5877" s="60" t="e">
        <f>#REF!</f>
        <v>#REF!</v>
      </c>
      <c r="K5877" s="53" t="e">
        <f>IF(OR(#REF!="管理者",#REF!="サービス管理責任者"),0,#REF!)</f>
        <v>#REF!</v>
      </c>
    </row>
    <row r="5878" spans="8:11">
      <c r="H5878" s="61"/>
      <c r="I5878" s="60" t="e">
        <f t="shared" si="189"/>
        <v>#REF!</v>
      </c>
      <c r="J5878" s="60" t="e">
        <f>#REF!</f>
        <v>#REF!</v>
      </c>
      <c r="K5878" s="53" t="e">
        <f>IF(OR(#REF!="管理者",#REF!="サービス管理責任者"),0,#REF!)</f>
        <v>#REF!</v>
      </c>
    </row>
    <row r="5879" spans="8:11">
      <c r="H5879" s="61"/>
      <c r="I5879" s="60" t="e">
        <f t="shared" si="189"/>
        <v>#REF!</v>
      </c>
      <c r="J5879" s="60" t="e">
        <f>#REF!</f>
        <v>#REF!</v>
      </c>
      <c r="K5879" s="53" t="e">
        <f>IF(OR(#REF!="管理者",#REF!="サービス管理責任者"),0,#REF!)</f>
        <v>#REF!</v>
      </c>
    </row>
    <row r="5880" spans="8:11">
      <c r="H5880" s="61"/>
      <c r="I5880" s="60" t="e">
        <f t="shared" si="189"/>
        <v>#REF!</v>
      </c>
      <c r="J5880" s="60" t="e">
        <f>#REF!</f>
        <v>#REF!</v>
      </c>
      <c r="K5880" s="53" t="e">
        <f>IF(OR(#REF!="管理者",#REF!="サービス管理責任者"),0,#REF!)</f>
        <v>#REF!</v>
      </c>
    </row>
    <row r="5881" spans="8:11">
      <c r="H5881" s="61"/>
      <c r="I5881" s="60" t="e">
        <f t="shared" si="189"/>
        <v>#REF!</v>
      </c>
      <c r="J5881" s="60" t="e">
        <f>#REF!</f>
        <v>#REF!</v>
      </c>
      <c r="K5881" s="53" t="e">
        <f>IF(OR(#REF!="管理者",#REF!="サービス管理責任者"),0,#REF!)</f>
        <v>#REF!</v>
      </c>
    </row>
    <row r="5882" spans="8:11">
      <c r="H5882" s="61"/>
      <c r="I5882" s="60" t="e">
        <f t="shared" si="189"/>
        <v>#REF!</v>
      </c>
      <c r="J5882" s="60" t="e">
        <f>#REF!</f>
        <v>#REF!</v>
      </c>
      <c r="K5882" s="53" t="e">
        <f>IF(OR(#REF!="管理者",#REF!="サービス管理責任者"),0,#REF!)</f>
        <v>#REF!</v>
      </c>
    </row>
    <row r="5883" spans="8:11">
      <c r="H5883" s="61"/>
      <c r="I5883" s="60" t="e">
        <f t="shared" si="189"/>
        <v>#REF!</v>
      </c>
      <c r="J5883" s="60" t="e">
        <f>#REF!</f>
        <v>#REF!</v>
      </c>
      <c r="K5883" s="53" t="e">
        <f>IF(OR(#REF!="管理者",#REF!="サービス管理責任者"),0,#REF!)</f>
        <v>#REF!</v>
      </c>
    </row>
    <row r="5884" spans="8:11">
      <c r="H5884" s="61"/>
      <c r="I5884" s="60" t="e">
        <f t="shared" si="189"/>
        <v>#REF!</v>
      </c>
      <c r="J5884" s="60" t="e">
        <f>#REF!</f>
        <v>#REF!</v>
      </c>
      <c r="K5884" s="53" t="e">
        <f>IF(OR(#REF!="管理者",#REF!="サービス管理責任者"),0,#REF!)</f>
        <v>#REF!</v>
      </c>
    </row>
    <row r="5885" spans="8:11">
      <c r="H5885" s="61"/>
      <c r="I5885" s="60" t="e">
        <f t="shared" si="189"/>
        <v>#REF!</v>
      </c>
      <c r="J5885" s="60" t="e">
        <f>#REF!</f>
        <v>#REF!</v>
      </c>
      <c r="K5885" s="53" t="e">
        <f>IF(OR(#REF!="管理者",#REF!="サービス管理責任者"),0,#REF!)</f>
        <v>#REF!</v>
      </c>
    </row>
    <row r="5886" spans="8:11">
      <c r="H5886" s="61"/>
      <c r="I5886" s="60" t="e">
        <f t="shared" si="189"/>
        <v>#REF!</v>
      </c>
      <c r="J5886" s="60" t="e">
        <f>#REF!</f>
        <v>#REF!</v>
      </c>
      <c r="K5886" s="53" t="e">
        <f>IF(OR(#REF!="管理者",#REF!="サービス管理責任者"),0,#REF!)</f>
        <v>#REF!</v>
      </c>
    </row>
    <row r="5887" spans="8:11">
      <c r="H5887" s="61"/>
      <c r="I5887" s="60" t="e">
        <f t="shared" si="189"/>
        <v>#REF!</v>
      </c>
      <c r="J5887" s="60" t="e">
        <f>#REF!</f>
        <v>#REF!</v>
      </c>
      <c r="K5887" s="53" t="e">
        <f>IF(OR(#REF!="管理者",#REF!="サービス管理責任者"),0,#REF!)</f>
        <v>#REF!</v>
      </c>
    </row>
    <row r="5888" spans="8:11">
      <c r="H5888" s="61"/>
      <c r="I5888" s="60" t="e">
        <f t="shared" si="189"/>
        <v>#REF!</v>
      </c>
      <c r="J5888" s="60" t="e">
        <f>#REF!</f>
        <v>#REF!</v>
      </c>
      <c r="K5888" s="53" t="e">
        <f>IF(OR(#REF!="管理者",#REF!="サービス管理責任者"),0,#REF!)</f>
        <v>#REF!</v>
      </c>
    </row>
    <row r="5889" spans="8:11">
      <c r="H5889" s="61"/>
      <c r="I5889" s="60" t="e">
        <f t="shared" si="189"/>
        <v>#REF!</v>
      </c>
      <c r="J5889" s="60" t="e">
        <f>#REF!</f>
        <v>#REF!</v>
      </c>
      <c r="K5889" s="53" t="e">
        <f>IF(OR(#REF!="管理者",#REF!="サービス管理責任者"),0,#REF!)</f>
        <v>#REF!</v>
      </c>
    </row>
    <row r="5890" spans="8:11">
      <c r="H5890" s="61"/>
      <c r="I5890" s="60" t="e">
        <f t="shared" si="189"/>
        <v>#REF!</v>
      </c>
      <c r="J5890" s="60" t="e">
        <f>#REF!</f>
        <v>#REF!</v>
      </c>
      <c r="K5890" s="53" t="e">
        <f>IF(OR(#REF!="管理者",#REF!="サービス管理責任者"),0,#REF!)</f>
        <v>#REF!</v>
      </c>
    </row>
    <row r="5891" spans="8:11">
      <c r="H5891" s="61"/>
      <c r="I5891" s="60" t="e">
        <f t="shared" si="189"/>
        <v>#REF!</v>
      </c>
      <c r="J5891" s="60" t="e">
        <f>#REF!</f>
        <v>#REF!</v>
      </c>
      <c r="K5891" s="53" t="e">
        <f>IF(OR(#REF!="管理者",#REF!="サービス管理責任者"),0,#REF!)</f>
        <v>#REF!</v>
      </c>
    </row>
    <row r="5892" spans="8:11">
      <c r="H5892" s="61"/>
      <c r="I5892" s="60" t="e">
        <f t="shared" si="189"/>
        <v>#REF!</v>
      </c>
      <c r="J5892" s="60" t="e">
        <f>#REF!</f>
        <v>#REF!</v>
      </c>
      <c r="K5892" s="53" t="e">
        <f>IF(OR(#REF!="管理者",#REF!="サービス管理責任者"),0,#REF!)</f>
        <v>#REF!</v>
      </c>
    </row>
    <row r="5893" spans="8:11">
      <c r="H5893" s="61"/>
      <c r="I5893" s="60" t="e">
        <f t="shared" ref="I5893:I5956" si="190">IF(J5893=0,I5892,I5892+1)</f>
        <v>#REF!</v>
      </c>
      <c r="J5893" s="60" t="e">
        <f>#REF!</f>
        <v>#REF!</v>
      </c>
      <c r="K5893" s="53" t="e">
        <f>IF(OR(#REF!="管理者",#REF!="サービス管理責任者"),0,#REF!)</f>
        <v>#REF!</v>
      </c>
    </row>
    <row r="5894" spans="8:11">
      <c r="H5894" s="61"/>
      <c r="I5894" s="60" t="e">
        <f t="shared" si="190"/>
        <v>#REF!</v>
      </c>
      <c r="J5894" s="60" t="e">
        <f>#REF!</f>
        <v>#REF!</v>
      </c>
      <c r="K5894" s="53" t="e">
        <f>IF(OR(#REF!="管理者",#REF!="サービス管理責任者"),0,#REF!)</f>
        <v>#REF!</v>
      </c>
    </row>
    <row r="5895" spans="8:11">
      <c r="H5895" s="61"/>
      <c r="I5895" s="60" t="e">
        <f t="shared" si="190"/>
        <v>#REF!</v>
      </c>
      <c r="J5895" s="60" t="e">
        <f>#REF!</f>
        <v>#REF!</v>
      </c>
      <c r="K5895" s="53" t="e">
        <f>IF(OR(#REF!="管理者",#REF!="サービス管理責任者"),0,#REF!)</f>
        <v>#REF!</v>
      </c>
    </row>
    <row r="5896" spans="8:11">
      <c r="H5896" s="61"/>
      <c r="I5896" s="60" t="e">
        <f t="shared" si="190"/>
        <v>#REF!</v>
      </c>
      <c r="J5896" s="60" t="e">
        <f>#REF!</f>
        <v>#REF!</v>
      </c>
      <c r="K5896" s="53" t="e">
        <f>IF(OR(#REF!="管理者",#REF!="サービス管理責任者"),0,#REF!)</f>
        <v>#REF!</v>
      </c>
    </row>
    <row r="5897" spans="8:11">
      <c r="H5897" s="61"/>
      <c r="I5897" s="60" t="e">
        <f t="shared" si="190"/>
        <v>#REF!</v>
      </c>
      <c r="J5897" s="60" t="e">
        <f>#REF!</f>
        <v>#REF!</v>
      </c>
      <c r="K5897" s="53" t="e">
        <f>IF(OR(#REF!="管理者",#REF!="サービス管理責任者"),0,#REF!)</f>
        <v>#REF!</v>
      </c>
    </row>
    <row r="5898" spans="8:11">
      <c r="H5898" s="61"/>
      <c r="I5898" s="60" t="e">
        <f t="shared" si="190"/>
        <v>#REF!</v>
      </c>
      <c r="J5898" s="60" t="e">
        <f>#REF!</f>
        <v>#REF!</v>
      </c>
      <c r="K5898" s="53" t="e">
        <f>IF(OR(#REF!="管理者",#REF!="サービス管理責任者"),0,#REF!)</f>
        <v>#REF!</v>
      </c>
    </row>
    <row r="5899" spans="8:11">
      <c r="H5899" s="61"/>
      <c r="I5899" s="60" t="e">
        <f t="shared" si="190"/>
        <v>#REF!</v>
      </c>
      <c r="J5899" s="60" t="e">
        <f>#REF!</f>
        <v>#REF!</v>
      </c>
      <c r="K5899" s="53" t="e">
        <f>IF(OR(#REF!="管理者",#REF!="サービス管理責任者"),0,#REF!)</f>
        <v>#REF!</v>
      </c>
    </row>
    <row r="5900" spans="8:11">
      <c r="H5900" s="61"/>
      <c r="I5900" s="60" t="e">
        <f t="shared" si="190"/>
        <v>#REF!</v>
      </c>
      <c r="J5900" s="60" t="e">
        <f>#REF!</f>
        <v>#REF!</v>
      </c>
      <c r="K5900" s="53" t="e">
        <f>IF(OR(#REF!="管理者",#REF!="サービス管理責任者"),0,#REF!)</f>
        <v>#REF!</v>
      </c>
    </row>
    <row r="5901" spans="8:11">
      <c r="H5901" s="61"/>
      <c r="I5901" s="60" t="e">
        <f t="shared" si="190"/>
        <v>#REF!</v>
      </c>
      <c r="J5901" s="60" t="e">
        <f>#REF!</f>
        <v>#REF!</v>
      </c>
      <c r="K5901" s="53" t="e">
        <f>IF(OR(#REF!="管理者",#REF!="サービス管理責任者"),0,#REF!)</f>
        <v>#REF!</v>
      </c>
    </row>
    <row r="5902" spans="8:11">
      <c r="H5902" s="61"/>
      <c r="I5902" s="60" t="e">
        <f t="shared" si="190"/>
        <v>#REF!</v>
      </c>
      <c r="J5902" s="60" t="e">
        <f>#REF!</f>
        <v>#REF!</v>
      </c>
      <c r="K5902" s="53" t="e">
        <f>IF(OR(#REF!="管理者",#REF!="サービス管理責任者"),0,#REF!)</f>
        <v>#REF!</v>
      </c>
    </row>
    <row r="5903" spans="8:11">
      <c r="H5903" s="61"/>
      <c r="I5903" s="60" t="e">
        <f t="shared" si="190"/>
        <v>#REF!</v>
      </c>
      <c r="J5903" s="60" t="e">
        <f>#REF!</f>
        <v>#REF!</v>
      </c>
      <c r="K5903" s="53" t="e">
        <f>IF(OR(#REF!="管理者",#REF!="サービス管理責任者"),0,#REF!)</f>
        <v>#REF!</v>
      </c>
    </row>
    <row r="5904" spans="8:11">
      <c r="H5904" s="61"/>
      <c r="I5904" s="60" t="e">
        <f t="shared" si="190"/>
        <v>#REF!</v>
      </c>
      <c r="J5904" s="60" t="e">
        <f>#REF!</f>
        <v>#REF!</v>
      </c>
      <c r="K5904" s="53" t="e">
        <f>IF(OR(#REF!="管理者",#REF!="サービス管理責任者"),0,#REF!)</f>
        <v>#REF!</v>
      </c>
    </row>
    <row r="5905" spans="8:11">
      <c r="H5905" s="61"/>
      <c r="I5905" s="60" t="e">
        <f t="shared" si="190"/>
        <v>#REF!</v>
      </c>
      <c r="J5905" s="60" t="e">
        <f>#REF!</f>
        <v>#REF!</v>
      </c>
      <c r="K5905" s="53" t="e">
        <f>IF(OR(#REF!="管理者",#REF!="サービス管理責任者"),0,#REF!)</f>
        <v>#REF!</v>
      </c>
    </row>
    <row r="5906" spans="8:11">
      <c r="H5906" s="61"/>
      <c r="I5906" s="60" t="e">
        <f t="shared" si="190"/>
        <v>#REF!</v>
      </c>
      <c r="J5906" s="60" t="e">
        <f>#REF!</f>
        <v>#REF!</v>
      </c>
      <c r="K5906" s="53" t="e">
        <f>IF(OR(#REF!="管理者",#REF!="サービス管理責任者"),0,#REF!)</f>
        <v>#REF!</v>
      </c>
    </row>
    <row r="5907" spans="8:11">
      <c r="H5907" s="61"/>
      <c r="I5907" s="60" t="e">
        <f t="shared" si="190"/>
        <v>#REF!</v>
      </c>
      <c r="J5907" s="60" t="e">
        <f>#REF!</f>
        <v>#REF!</v>
      </c>
      <c r="K5907" s="53" t="e">
        <f>IF(OR(#REF!="管理者",#REF!="サービス管理責任者"),0,#REF!)</f>
        <v>#REF!</v>
      </c>
    </row>
    <row r="5908" spans="8:11">
      <c r="H5908" s="61"/>
      <c r="I5908" s="60" t="e">
        <f t="shared" si="190"/>
        <v>#REF!</v>
      </c>
      <c r="J5908" s="60" t="e">
        <f>#REF!</f>
        <v>#REF!</v>
      </c>
      <c r="K5908" s="53" t="e">
        <f>IF(OR(#REF!="管理者",#REF!="サービス管理責任者"),0,#REF!)</f>
        <v>#REF!</v>
      </c>
    </row>
    <row r="5909" spans="8:11">
      <c r="H5909" s="61"/>
      <c r="I5909" s="60" t="e">
        <f t="shared" si="190"/>
        <v>#REF!</v>
      </c>
      <c r="J5909" s="60" t="e">
        <f>#REF!</f>
        <v>#REF!</v>
      </c>
      <c r="K5909" s="53" t="e">
        <f>IF(OR(#REF!="管理者",#REF!="サービス管理責任者"),0,#REF!)</f>
        <v>#REF!</v>
      </c>
    </row>
    <row r="5910" spans="8:11">
      <c r="H5910" s="61"/>
      <c r="I5910" s="60" t="e">
        <f t="shared" si="190"/>
        <v>#REF!</v>
      </c>
      <c r="J5910" s="60" t="e">
        <f>#REF!</f>
        <v>#REF!</v>
      </c>
      <c r="K5910" s="53" t="e">
        <f>IF(OR(#REF!="管理者",#REF!="サービス管理責任者"),0,#REF!)</f>
        <v>#REF!</v>
      </c>
    </row>
    <row r="5911" spans="8:11">
      <c r="H5911" s="61"/>
      <c r="I5911" s="60" t="e">
        <f t="shared" si="190"/>
        <v>#REF!</v>
      </c>
      <c r="J5911" s="60" t="e">
        <f>#REF!</f>
        <v>#REF!</v>
      </c>
      <c r="K5911" s="53" t="e">
        <f>IF(OR(#REF!="管理者",#REF!="サービス管理責任者"),0,#REF!)</f>
        <v>#REF!</v>
      </c>
    </row>
    <row r="5912" spans="8:11">
      <c r="H5912" s="61"/>
      <c r="I5912" s="60" t="e">
        <f t="shared" si="190"/>
        <v>#REF!</v>
      </c>
      <c r="J5912" s="60" t="e">
        <f>#REF!</f>
        <v>#REF!</v>
      </c>
      <c r="K5912" s="53" t="e">
        <f>IF(OR(#REF!="管理者",#REF!="サービス管理責任者"),0,#REF!)</f>
        <v>#REF!</v>
      </c>
    </row>
    <row r="5913" spans="8:11">
      <c r="H5913" s="61"/>
      <c r="I5913" s="60" t="e">
        <f t="shared" si="190"/>
        <v>#REF!</v>
      </c>
      <c r="J5913" s="60" t="e">
        <f>#REF!</f>
        <v>#REF!</v>
      </c>
      <c r="K5913" s="53" t="e">
        <f>IF(OR(#REF!="管理者",#REF!="サービス管理責任者"),0,#REF!)</f>
        <v>#REF!</v>
      </c>
    </row>
    <row r="5914" spans="8:11">
      <c r="H5914" s="61"/>
      <c r="I5914" s="60" t="e">
        <f t="shared" si="190"/>
        <v>#REF!</v>
      </c>
      <c r="J5914" s="60" t="e">
        <f>#REF!</f>
        <v>#REF!</v>
      </c>
      <c r="K5914" s="53" t="e">
        <f>IF(OR(#REF!="管理者",#REF!="サービス管理責任者"),0,#REF!)</f>
        <v>#REF!</v>
      </c>
    </row>
    <row r="5915" spans="8:11">
      <c r="H5915" s="61"/>
      <c r="I5915" s="60" t="e">
        <f t="shared" si="190"/>
        <v>#REF!</v>
      </c>
      <c r="J5915" s="60" t="e">
        <f>#REF!</f>
        <v>#REF!</v>
      </c>
      <c r="K5915" s="53" t="e">
        <f>IF(OR(#REF!="管理者",#REF!="サービス管理責任者"),0,#REF!)</f>
        <v>#REF!</v>
      </c>
    </row>
    <row r="5916" spans="8:11">
      <c r="H5916" s="61"/>
      <c r="I5916" s="60" t="e">
        <f t="shared" si="190"/>
        <v>#REF!</v>
      </c>
      <c r="J5916" s="60" t="e">
        <f>#REF!</f>
        <v>#REF!</v>
      </c>
      <c r="K5916" s="53" t="e">
        <f>IF(OR(#REF!="管理者",#REF!="サービス管理責任者"),0,#REF!)</f>
        <v>#REF!</v>
      </c>
    </row>
    <row r="5917" spans="8:11">
      <c r="H5917" s="61"/>
      <c r="I5917" s="60" t="e">
        <f t="shared" si="190"/>
        <v>#REF!</v>
      </c>
      <c r="J5917" s="60" t="e">
        <f>#REF!</f>
        <v>#REF!</v>
      </c>
      <c r="K5917" s="53" t="e">
        <f>IF(OR(#REF!="管理者",#REF!="サービス管理責任者"),0,#REF!)</f>
        <v>#REF!</v>
      </c>
    </row>
    <row r="5918" spans="8:11">
      <c r="H5918" s="61"/>
      <c r="I5918" s="60" t="e">
        <f t="shared" si="190"/>
        <v>#REF!</v>
      </c>
      <c r="J5918" s="60" t="e">
        <f>#REF!</f>
        <v>#REF!</v>
      </c>
      <c r="K5918" s="53" t="e">
        <f>IF(OR(#REF!="管理者",#REF!="サービス管理責任者"),0,#REF!)</f>
        <v>#REF!</v>
      </c>
    </row>
    <row r="5919" spans="8:11">
      <c r="H5919" s="61"/>
      <c r="I5919" s="60" t="e">
        <f t="shared" si="190"/>
        <v>#REF!</v>
      </c>
      <c r="J5919" s="60" t="e">
        <f>#REF!</f>
        <v>#REF!</v>
      </c>
      <c r="K5919" s="53" t="e">
        <f>IF(OR(#REF!="管理者",#REF!="サービス管理責任者"),0,#REF!)</f>
        <v>#REF!</v>
      </c>
    </row>
    <row r="5920" spans="8:11">
      <c r="H5920" s="61"/>
      <c r="I5920" s="60" t="e">
        <f t="shared" si="190"/>
        <v>#REF!</v>
      </c>
      <c r="J5920" s="60" t="e">
        <f>#REF!</f>
        <v>#REF!</v>
      </c>
      <c r="K5920" s="53" t="e">
        <f>IF(OR(#REF!="管理者",#REF!="サービス管理責任者"),0,#REF!)</f>
        <v>#REF!</v>
      </c>
    </row>
    <row r="5921" spans="8:11">
      <c r="H5921" s="61"/>
      <c r="I5921" s="60" t="e">
        <f t="shared" si="190"/>
        <v>#REF!</v>
      </c>
      <c r="J5921" s="60" t="e">
        <f>#REF!</f>
        <v>#REF!</v>
      </c>
      <c r="K5921" s="53" t="e">
        <f>IF(OR(#REF!="管理者",#REF!="サービス管理責任者"),0,#REF!)</f>
        <v>#REF!</v>
      </c>
    </row>
    <row r="5922" spans="8:11">
      <c r="H5922" s="61"/>
      <c r="I5922" s="60" t="e">
        <f t="shared" si="190"/>
        <v>#REF!</v>
      </c>
      <c r="J5922" s="60" t="e">
        <f>#REF!</f>
        <v>#REF!</v>
      </c>
      <c r="K5922" s="53" t="e">
        <f>IF(OR(#REF!="管理者",#REF!="サービス管理責任者"),0,#REF!)</f>
        <v>#REF!</v>
      </c>
    </row>
    <row r="5923" spans="8:11">
      <c r="H5923" s="61"/>
      <c r="I5923" s="60" t="e">
        <f t="shared" si="190"/>
        <v>#REF!</v>
      </c>
      <c r="J5923" s="60" t="e">
        <f>#REF!</f>
        <v>#REF!</v>
      </c>
      <c r="K5923" s="53" t="e">
        <f>IF(OR(#REF!="管理者",#REF!="サービス管理責任者"),0,#REF!)</f>
        <v>#REF!</v>
      </c>
    </row>
    <row r="5924" spans="8:11">
      <c r="H5924" s="61"/>
      <c r="I5924" s="60" t="e">
        <f t="shared" si="190"/>
        <v>#REF!</v>
      </c>
      <c r="J5924" s="60" t="e">
        <f>#REF!</f>
        <v>#REF!</v>
      </c>
      <c r="K5924" s="53" t="e">
        <f>IF(OR(#REF!="管理者",#REF!="サービス管理責任者"),0,#REF!)</f>
        <v>#REF!</v>
      </c>
    </row>
    <row r="5925" spans="8:11">
      <c r="H5925" s="61"/>
      <c r="I5925" s="60" t="e">
        <f t="shared" si="190"/>
        <v>#REF!</v>
      </c>
      <c r="J5925" s="60" t="e">
        <f>#REF!</f>
        <v>#REF!</v>
      </c>
      <c r="K5925" s="53" t="e">
        <f>IF(OR(#REF!="管理者",#REF!="サービス管理責任者"),0,#REF!)</f>
        <v>#REF!</v>
      </c>
    </row>
    <row r="5926" spans="8:11">
      <c r="H5926" s="61"/>
      <c r="I5926" s="60" t="e">
        <f t="shared" si="190"/>
        <v>#REF!</v>
      </c>
      <c r="J5926" s="60" t="e">
        <f>#REF!</f>
        <v>#REF!</v>
      </c>
      <c r="K5926" s="53" t="e">
        <f>IF(OR(#REF!="管理者",#REF!="サービス管理責任者"),0,#REF!)</f>
        <v>#REF!</v>
      </c>
    </row>
    <row r="5927" spans="8:11">
      <c r="H5927" s="61"/>
      <c r="I5927" s="60" t="e">
        <f t="shared" si="190"/>
        <v>#REF!</v>
      </c>
      <c r="J5927" s="60" t="e">
        <f>#REF!</f>
        <v>#REF!</v>
      </c>
      <c r="K5927" s="53" t="e">
        <f>IF(OR(#REF!="管理者",#REF!="サービス管理責任者"),0,#REF!)</f>
        <v>#REF!</v>
      </c>
    </row>
    <row r="5928" spans="8:11">
      <c r="H5928" s="61"/>
      <c r="I5928" s="60" t="e">
        <f t="shared" si="190"/>
        <v>#REF!</v>
      </c>
      <c r="J5928" s="60" t="e">
        <f>#REF!</f>
        <v>#REF!</v>
      </c>
      <c r="K5928" s="53" t="e">
        <f>IF(OR(#REF!="管理者",#REF!="サービス管理責任者"),0,#REF!)</f>
        <v>#REF!</v>
      </c>
    </row>
    <row r="5929" spans="8:11">
      <c r="H5929" s="61"/>
      <c r="I5929" s="60" t="e">
        <f t="shared" si="190"/>
        <v>#REF!</v>
      </c>
      <c r="J5929" s="60" t="e">
        <f>#REF!</f>
        <v>#REF!</v>
      </c>
      <c r="K5929" s="53" t="e">
        <f>IF(OR(#REF!="管理者",#REF!="サービス管理責任者"),0,#REF!)</f>
        <v>#REF!</v>
      </c>
    </row>
    <row r="5930" spans="8:11">
      <c r="H5930" s="61"/>
      <c r="I5930" s="60" t="e">
        <f t="shared" si="190"/>
        <v>#REF!</v>
      </c>
      <c r="J5930" s="60" t="e">
        <f>#REF!</f>
        <v>#REF!</v>
      </c>
      <c r="K5930" s="53" t="e">
        <f>IF(OR(#REF!="管理者",#REF!="サービス管理責任者"),0,#REF!)</f>
        <v>#REF!</v>
      </c>
    </row>
    <row r="5931" spans="8:11">
      <c r="H5931" s="61"/>
      <c r="I5931" s="60" t="e">
        <f t="shared" si="190"/>
        <v>#REF!</v>
      </c>
      <c r="J5931" s="60" t="e">
        <f>#REF!</f>
        <v>#REF!</v>
      </c>
      <c r="K5931" s="53" t="e">
        <f>IF(OR(#REF!="管理者",#REF!="サービス管理責任者"),0,#REF!)</f>
        <v>#REF!</v>
      </c>
    </row>
    <row r="5932" spans="8:11">
      <c r="H5932" s="61"/>
      <c r="I5932" s="60" t="e">
        <f t="shared" si="190"/>
        <v>#REF!</v>
      </c>
      <c r="J5932" s="60" t="e">
        <f>#REF!</f>
        <v>#REF!</v>
      </c>
      <c r="K5932" s="53" t="e">
        <f>IF(OR(#REF!="管理者",#REF!="サービス管理責任者"),0,#REF!)</f>
        <v>#REF!</v>
      </c>
    </row>
    <row r="5933" spans="8:11">
      <c r="H5933" s="61"/>
      <c r="I5933" s="60" t="e">
        <f t="shared" si="190"/>
        <v>#REF!</v>
      </c>
      <c r="J5933" s="60" t="e">
        <f>#REF!</f>
        <v>#REF!</v>
      </c>
      <c r="K5933" s="53" t="e">
        <f>IF(OR(#REF!="管理者",#REF!="サービス管理責任者"),0,#REF!)</f>
        <v>#REF!</v>
      </c>
    </row>
    <row r="5934" spans="8:11">
      <c r="H5934" s="61"/>
      <c r="I5934" s="60" t="e">
        <f t="shared" si="190"/>
        <v>#REF!</v>
      </c>
      <c r="J5934" s="60" t="e">
        <f>#REF!</f>
        <v>#REF!</v>
      </c>
      <c r="K5934" s="53" t="e">
        <f>IF(OR(#REF!="管理者",#REF!="サービス管理責任者"),0,#REF!)</f>
        <v>#REF!</v>
      </c>
    </row>
    <row r="5935" spans="8:11">
      <c r="H5935" s="61"/>
      <c r="I5935" s="60" t="e">
        <f t="shared" si="190"/>
        <v>#REF!</v>
      </c>
      <c r="J5935" s="60" t="e">
        <f>#REF!</f>
        <v>#REF!</v>
      </c>
      <c r="K5935" s="53" t="e">
        <f>IF(OR(#REF!="管理者",#REF!="サービス管理責任者"),0,#REF!)</f>
        <v>#REF!</v>
      </c>
    </row>
    <row r="5936" spans="8:11">
      <c r="H5936" s="61"/>
      <c r="I5936" s="60" t="e">
        <f t="shared" si="190"/>
        <v>#REF!</v>
      </c>
      <c r="J5936" s="60" t="e">
        <f>#REF!</f>
        <v>#REF!</v>
      </c>
      <c r="K5936" s="53" t="e">
        <f>IF(OR(#REF!="管理者",#REF!="サービス管理責任者"),0,#REF!)</f>
        <v>#REF!</v>
      </c>
    </row>
    <row r="5937" spans="8:11">
      <c r="H5937" s="61"/>
      <c r="I5937" s="60" t="e">
        <f t="shared" si="190"/>
        <v>#REF!</v>
      </c>
      <c r="J5937" s="60" t="e">
        <f>#REF!</f>
        <v>#REF!</v>
      </c>
      <c r="K5937" s="53" t="e">
        <f>IF(OR(#REF!="管理者",#REF!="サービス管理責任者"),0,#REF!)</f>
        <v>#REF!</v>
      </c>
    </row>
    <row r="5938" spans="8:11">
      <c r="H5938" s="61"/>
      <c r="I5938" s="60" t="e">
        <f t="shared" si="190"/>
        <v>#REF!</v>
      </c>
      <c r="J5938" s="60" t="e">
        <f>#REF!</f>
        <v>#REF!</v>
      </c>
      <c r="K5938" s="53" t="e">
        <f>IF(OR(#REF!="管理者",#REF!="サービス管理責任者"),0,#REF!)</f>
        <v>#REF!</v>
      </c>
    </row>
    <row r="5939" spans="8:11">
      <c r="H5939" s="61"/>
      <c r="I5939" s="60" t="e">
        <f t="shared" si="190"/>
        <v>#REF!</v>
      </c>
      <c r="J5939" s="60" t="e">
        <f>#REF!</f>
        <v>#REF!</v>
      </c>
      <c r="K5939" s="53" t="e">
        <f>IF(OR(#REF!="管理者",#REF!="サービス管理責任者"),0,#REF!)</f>
        <v>#REF!</v>
      </c>
    </row>
    <row r="5940" spans="8:11">
      <c r="H5940" s="61"/>
      <c r="I5940" s="60" t="e">
        <f t="shared" si="190"/>
        <v>#REF!</v>
      </c>
      <c r="J5940" s="60" t="e">
        <f>#REF!</f>
        <v>#REF!</v>
      </c>
      <c r="K5940" s="53" t="e">
        <f>IF(OR(#REF!="管理者",#REF!="サービス管理責任者"),0,#REF!)</f>
        <v>#REF!</v>
      </c>
    </row>
    <row r="5941" spans="8:11">
      <c r="H5941" s="61"/>
      <c r="I5941" s="60" t="e">
        <f t="shared" si="190"/>
        <v>#REF!</v>
      </c>
      <c r="J5941" s="60" t="e">
        <f>#REF!</f>
        <v>#REF!</v>
      </c>
      <c r="K5941" s="53" t="e">
        <f>IF(OR(#REF!="管理者",#REF!="サービス管理責任者"),0,#REF!)</f>
        <v>#REF!</v>
      </c>
    </row>
    <row r="5942" spans="8:11">
      <c r="H5942" s="61"/>
      <c r="I5942" s="60" t="e">
        <f t="shared" si="190"/>
        <v>#REF!</v>
      </c>
      <c r="J5942" s="60" t="e">
        <f>#REF!</f>
        <v>#REF!</v>
      </c>
      <c r="K5942" s="53" t="e">
        <f>IF(OR(#REF!="管理者",#REF!="サービス管理責任者"),0,#REF!)</f>
        <v>#REF!</v>
      </c>
    </row>
    <row r="5943" spans="8:11">
      <c r="H5943" s="61"/>
      <c r="I5943" s="60" t="e">
        <f t="shared" si="190"/>
        <v>#REF!</v>
      </c>
      <c r="J5943" s="60" t="e">
        <f>#REF!</f>
        <v>#REF!</v>
      </c>
      <c r="K5943" s="53" t="e">
        <f>IF(OR(#REF!="管理者",#REF!="サービス管理責任者"),0,#REF!)</f>
        <v>#REF!</v>
      </c>
    </row>
    <row r="5944" spans="8:11">
      <c r="H5944" s="61"/>
      <c r="I5944" s="60" t="e">
        <f t="shared" si="190"/>
        <v>#REF!</v>
      </c>
      <c r="J5944" s="60" t="e">
        <f>#REF!</f>
        <v>#REF!</v>
      </c>
      <c r="K5944" s="53" t="e">
        <f>IF(OR(#REF!="管理者",#REF!="サービス管理責任者"),0,#REF!)</f>
        <v>#REF!</v>
      </c>
    </row>
    <row r="5945" spans="8:11">
      <c r="H5945" s="61"/>
      <c r="I5945" s="60" t="e">
        <f t="shared" si="190"/>
        <v>#REF!</v>
      </c>
      <c r="J5945" s="60" t="e">
        <f>#REF!</f>
        <v>#REF!</v>
      </c>
      <c r="K5945" s="53" t="e">
        <f>IF(OR(#REF!="管理者",#REF!="サービス管理責任者"),0,#REF!)</f>
        <v>#REF!</v>
      </c>
    </row>
    <row r="5946" spans="8:11">
      <c r="H5946" s="61"/>
      <c r="I5946" s="60" t="e">
        <f t="shared" si="190"/>
        <v>#REF!</v>
      </c>
      <c r="J5946" s="60" t="e">
        <f>#REF!</f>
        <v>#REF!</v>
      </c>
      <c r="K5946" s="53" t="e">
        <f>IF(OR(#REF!="管理者",#REF!="サービス管理責任者"),0,#REF!)</f>
        <v>#REF!</v>
      </c>
    </row>
    <row r="5947" spans="8:11">
      <c r="H5947" s="61"/>
      <c r="I5947" s="60" t="e">
        <f t="shared" si="190"/>
        <v>#REF!</v>
      </c>
      <c r="J5947" s="60" t="e">
        <f>#REF!</f>
        <v>#REF!</v>
      </c>
      <c r="K5947" s="53" t="e">
        <f>IF(OR(#REF!="管理者",#REF!="サービス管理責任者"),0,#REF!)</f>
        <v>#REF!</v>
      </c>
    </row>
    <row r="5948" spans="8:11">
      <c r="H5948" s="61"/>
      <c r="I5948" s="60" t="e">
        <f t="shared" si="190"/>
        <v>#REF!</v>
      </c>
      <c r="J5948" s="60" t="e">
        <f>#REF!</f>
        <v>#REF!</v>
      </c>
      <c r="K5948" s="53" t="e">
        <f>IF(OR(#REF!="管理者",#REF!="サービス管理責任者"),0,#REF!)</f>
        <v>#REF!</v>
      </c>
    </row>
    <row r="5949" spans="8:11">
      <c r="H5949" s="61"/>
      <c r="I5949" s="60" t="e">
        <f t="shared" si="190"/>
        <v>#REF!</v>
      </c>
      <c r="J5949" s="60" t="e">
        <f>#REF!</f>
        <v>#REF!</v>
      </c>
      <c r="K5949" s="53" t="e">
        <f>IF(OR(#REF!="管理者",#REF!="サービス管理責任者"),0,#REF!)</f>
        <v>#REF!</v>
      </c>
    </row>
    <row r="5950" spans="8:11">
      <c r="H5950" s="61"/>
      <c r="I5950" s="60" t="e">
        <f t="shared" si="190"/>
        <v>#REF!</v>
      </c>
      <c r="J5950" s="60" t="e">
        <f>#REF!</f>
        <v>#REF!</v>
      </c>
      <c r="K5950" s="53" t="e">
        <f>IF(OR(#REF!="管理者",#REF!="サービス管理責任者"),0,#REF!)</f>
        <v>#REF!</v>
      </c>
    </row>
    <row r="5951" spans="8:11">
      <c r="H5951" s="61"/>
      <c r="I5951" s="60" t="e">
        <f t="shared" si="190"/>
        <v>#REF!</v>
      </c>
      <c r="J5951" s="60" t="e">
        <f>#REF!</f>
        <v>#REF!</v>
      </c>
      <c r="K5951" s="53" t="e">
        <f>IF(OR(#REF!="管理者",#REF!="サービス管理責任者"),0,#REF!)</f>
        <v>#REF!</v>
      </c>
    </row>
    <row r="5952" spans="8:11">
      <c r="H5952" s="61"/>
      <c r="I5952" s="60" t="e">
        <f t="shared" si="190"/>
        <v>#REF!</v>
      </c>
      <c r="J5952" s="60" t="e">
        <f>#REF!</f>
        <v>#REF!</v>
      </c>
      <c r="K5952" s="53" t="e">
        <f>IF(OR(#REF!="管理者",#REF!="サービス管理責任者"),0,#REF!)</f>
        <v>#REF!</v>
      </c>
    </row>
    <row r="5953" spans="8:11">
      <c r="H5953" s="61"/>
      <c r="I5953" s="60" t="e">
        <f t="shared" si="190"/>
        <v>#REF!</v>
      </c>
      <c r="J5953" s="60" t="e">
        <f>#REF!</f>
        <v>#REF!</v>
      </c>
      <c r="K5953" s="53" t="e">
        <f>IF(OR(#REF!="管理者",#REF!="サービス管理責任者"),0,#REF!)</f>
        <v>#REF!</v>
      </c>
    </row>
    <row r="5954" spans="8:11">
      <c r="H5954" s="61"/>
      <c r="I5954" s="60" t="e">
        <f t="shared" si="190"/>
        <v>#REF!</v>
      </c>
      <c r="J5954" s="60" t="e">
        <f>#REF!</f>
        <v>#REF!</v>
      </c>
      <c r="K5954" s="53" t="e">
        <f>IF(OR(#REF!="管理者",#REF!="サービス管理責任者"),0,#REF!)</f>
        <v>#REF!</v>
      </c>
    </row>
    <row r="5955" spans="8:11">
      <c r="H5955" s="61"/>
      <c r="I5955" s="60" t="e">
        <f t="shared" si="190"/>
        <v>#REF!</v>
      </c>
      <c r="J5955" s="60" t="e">
        <f>#REF!</f>
        <v>#REF!</v>
      </c>
      <c r="K5955" s="53" t="e">
        <f>IF(OR(#REF!="管理者",#REF!="サービス管理責任者"),0,#REF!)</f>
        <v>#REF!</v>
      </c>
    </row>
    <row r="5956" spans="8:11">
      <c r="H5956" s="61"/>
      <c r="I5956" s="60" t="e">
        <f t="shared" si="190"/>
        <v>#REF!</v>
      </c>
      <c r="J5956" s="60" t="e">
        <f>#REF!</f>
        <v>#REF!</v>
      </c>
      <c r="K5956" s="53" t="e">
        <f>IF(OR(#REF!="管理者",#REF!="サービス管理責任者"),0,#REF!)</f>
        <v>#REF!</v>
      </c>
    </row>
    <row r="5957" spans="8:11">
      <c r="H5957" s="61"/>
      <c r="I5957" s="60" t="e">
        <f t="shared" ref="I5957:I6003" si="191">IF(J5957=0,I5956,I5956+1)</f>
        <v>#REF!</v>
      </c>
      <c r="J5957" s="60" t="e">
        <f>#REF!</f>
        <v>#REF!</v>
      </c>
      <c r="K5957" s="53" t="e">
        <f>IF(OR(#REF!="管理者",#REF!="サービス管理責任者"),0,#REF!)</f>
        <v>#REF!</v>
      </c>
    </row>
    <row r="5958" spans="8:11">
      <c r="H5958" s="61"/>
      <c r="I5958" s="60" t="e">
        <f t="shared" si="191"/>
        <v>#REF!</v>
      </c>
      <c r="J5958" s="60" t="e">
        <f>#REF!</f>
        <v>#REF!</v>
      </c>
      <c r="K5958" s="53" t="e">
        <f>IF(OR(#REF!="管理者",#REF!="サービス管理責任者"),0,#REF!)</f>
        <v>#REF!</v>
      </c>
    </row>
    <row r="5959" spans="8:11">
      <c r="H5959" s="61"/>
      <c r="I5959" s="60" t="e">
        <f t="shared" si="191"/>
        <v>#REF!</v>
      </c>
      <c r="J5959" s="60" t="e">
        <f>#REF!</f>
        <v>#REF!</v>
      </c>
      <c r="K5959" s="53" t="e">
        <f>IF(OR(#REF!="管理者",#REF!="サービス管理責任者"),0,#REF!)</f>
        <v>#REF!</v>
      </c>
    </row>
    <row r="5960" spans="8:11">
      <c r="H5960" s="61"/>
      <c r="I5960" s="60" t="e">
        <f t="shared" si="191"/>
        <v>#REF!</v>
      </c>
      <c r="J5960" s="60" t="e">
        <f>#REF!</f>
        <v>#REF!</v>
      </c>
      <c r="K5960" s="53" t="e">
        <f>IF(OR(#REF!="管理者",#REF!="サービス管理責任者"),0,#REF!)</f>
        <v>#REF!</v>
      </c>
    </row>
    <row r="5961" spans="8:11">
      <c r="H5961" s="61"/>
      <c r="I5961" s="60" t="e">
        <f t="shared" si="191"/>
        <v>#REF!</v>
      </c>
      <c r="J5961" s="60" t="e">
        <f>#REF!</f>
        <v>#REF!</v>
      </c>
      <c r="K5961" s="53" t="e">
        <f>IF(OR(#REF!="管理者",#REF!="サービス管理責任者"),0,#REF!)</f>
        <v>#REF!</v>
      </c>
    </row>
    <row r="5962" spans="8:11">
      <c r="H5962" s="61"/>
      <c r="I5962" s="60" t="e">
        <f t="shared" si="191"/>
        <v>#REF!</v>
      </c>
      <c r="J5962" s="60" t="e">
        <f>#REF!</f>
        <v>#REF!</v>
      </c>
      <c r="K5962" s="53" t="e">
        <f>IF(OR(#REF!="管理者",#REF!="サービス管理責任者"),0,#REF!)</f>
        <v>#REF!</v>
      </c>
    </row>
    <row r="5963" spans="8:11">
      <c r="H5963" s="61"/>
      <c r="I5963" s="60" t="e">
        <f t="shared" si="191"/>
        <v>#REF!</v>
      </c>
      <c r="J5963" s="60" t="e">
        <f>#REF!</f>
        <v>#REF!</v>
      </c>
      <c r="K5963" s="53" t="e">
        <f>IF(OR(#REF!="管理者",#REF!="サービス管理責任者"),0,#REF!)</f>
        <v>#REF!</v>
      </c>
    </row>
    <row r="5964" spans="8:11">
      <c r="H5964" s="61"/>
      <c r="I5964" s="60" t="e">
        <f t="shared" si="191"/>
        <v>#REF!</v>
      </c>
      <c r="J5964" s="60" t="e">
        <f>#REF!</f>
        <v>#REF!</v>
      </c>
      <c r="K5964" s="53" t="e">
        <f>IF(OR(#REF!="管理者",#REF!="サービス管理責任者"),0,#REF!)</f>
        <v>#REF!</v>
      </c>
    </row>
    <row r="5965" spans="8:11">
      <c r="H5965" s="61"/>
      <c r="I5965" s="60" t="e">
        <f t="shared" si="191"/>
        <v>#REF!</v>
      </c>
      <c r="J5965" s="60" t="e">
        <f>#REF!</f>
        <v>#REF!</v>
      </c>
      <c r="K5965" s="53" t="e">
        <f>IF(OR(#REF!="管理者",#REF!="サービス管理責任者"),0,#REF!)</f>
        <v>#REF!</v>
      </c>
    </row>
    <row r="5966" spans="8:11">
      <c r="H5966" s="61"/>
      <c r="I5966" s="60" t="e">
        <f t="shared" si="191"/>
        <v>#REF!</v>
      </c>
      <c r="J5966" s="60" t="e">
        <f>#REF!</f>
        <v>#REF!</v>
      </c>
      <c r="K5966" s="53" t="e">
        <f>IF(OR(#REF!="管理者",#REF!="サービス管理責任者"),0,#REF!)</f>
        <v>#REF!</v>
      </c>
    </row>
    <row r="5967" spans="8:11">
      <c r="H5967" s="61"/>
      <c r="I5967" s="60" t="e">
        <f t="shared" si="191"/>
        <v>#REF!</v>
      </c>
      <c r="J5967" s="60" t="e">
        <f>#REF!</f>
        <v>#REF!</v>
      </c>
      <c r="K5967" s="53" t="e">
        <f>IF(OR(#REF!="管理者",#REF!="サービス管理責任者"),0,#REF!)</f>
        <v>#REF!</v>
      </c>
    </row>
    <row r="5968" spans="8:11">
      <c r="H5968" s="61"/>
      <c r="I5968" s="60" t="e">
        <f t="shared" si="191"/>
        <v>#REF!</v>
      </c>
      <c r="J5968" s="60" t="e">
        <f>#REF!</f>
        <v>#REF!</v>
      </c>
      <c r="K5968" s="53" t="e">
        <f>IF(OR(#REF!="管理者",#REF!="サービス管理責任者"),0,#REF!)</f>
        <v>#REF!</v>
      </c>
    </row>
    <row r="5969" spans="8:11">
      <c r="H5969" s="61"/>
      <c r="I5969" s="60" t="e">
        <f t="shared" si="191"/>
        <v>#REF!</v>
      </c>
      <c r="J5969" s="60" t="e">
        <f>#REF!</f>
        <v>#REF!</v>
      </c>
      <c r="K5969" s="53" t="e">
        <f>IF(OR(#REF!="管理者",#REF!="サービス管理責任者"),0,#REF!)</f>
        <v>#REF!</v>
      </c>
    </row>
    <row r="5970" spans="8:11">
      <c r="H5970" s="61"/>
      <c r="I5970" s="60" t="e">
        <f t="shared" si="191"/>
        <v>#REF!</v>
      </c>
      <c r="J5970" s="60" t="e">
        <f>#REF!</f>
        <v>#REF!</v>
      </c>
      <c r="K5970" s="53" t="e">
        <f>IF(OR(#REF!="管理者",#REF!="サービス管理責任者"),0,#REF!)</f>
        <v>#REF!</v>
      </c>
    </row>
    <row r="5971" spans="8:11">
      <c r="H5971" s="61"/>
      <c r="I5971" s="60" t="e">
        <f t="shared" si="191"/>
        <v>#REF!</v>
      </c>
      <c r="J5971" s="60" t="e">
        <f>#REF!</f>
        <v>#REF!</v>
      </c>
      <c r="K5971" s="53" t="e">
        <f>IF(OR(#REF!="管理者",#REF!="サービス管理責任者"),0,#REF!)</f>
        <v>#REF!</v>
      </c>
    </row>
    <row r="5972" spans="8:11">
      <c r="H5972" s="61"/>
      <c r="I5972" s="60" t="e">
        <f t="shared" si="191"/>
        <v>#REF!</v>
      </c>
      <c r="J5972" s="60" t="e">
        <f>#REF!</f>
        <v>#REF!</v>
      </c>
      <c r="K5972" s="53" t="e">
        <f>IF(OR(#REF!="管理者",#REF!="サービス管理責任者"),0,#REF!)</f>
        <v>#REF!</v>
      </c>
    </row>
    <row r="5973" spans="8:11">
      <c r="H5973" s="61"/>
      <c r="I5973" s="60" t="e">
        <f t="shared" si="191"/>
        <v>#REF!</v>
      </c>
      <c r="J5973" s="60" t="e">
        <f>#REF!</f>
        <v>#REF!</v>
      </c>
      <c r="K5973" s="53" t="e">
        <f>IF(OR(#REF!="管理者",#REF!="サービス管理責任者"),0,#REF!)</f>
        <v>#REF!</v>
      </c>
    </row>
    <row r="5974" spans="8:11">
      <c r="H5974" s="61"/>
      <c r="I5974" s="60" t="e">
        <f t="shared" si="191"/>
        <v>#REF!</v>
      </c>
      <c r="J5974" s="60" t="e">
        <f>#REF!</f>
        <v>#REF!</v>
      </c>
      <c r="K5974" s="53" t="e">
        <f>IF(OR(#REF!="管理者",#REF!="サービス管理責任者"),0,#REF!)</f>
        <v>#REF!</v>
      </c>
    </row>
    <row r="5975" spans="8:11">
      <c r="H5975" s="61"/>
      <c r="I5975" s="60" t="e">
        <f t="shared" si="191"/>
        <v>#REF!</v>
      </c>
      <c r="J5975" s="60" t="e">
        <f>#REF!</f>
        <v>#REF!</v>
      </c>
      <c r="K5975" s="53" t="e">
        <f>IF(OR(#REF!="管理者",#REF!="サービス管理責任者"),0,#REF!)</f>
        <v>#REF!</v>
      </c>
    </row>
    <row r="5976" spans="8:11">
      <c r="H5976" s="61"/>
      <c r="I5976" s="60" t="e">
        <f t="shared" si="191"/>
        <v>#REF!</v>
      </c>
      <c r="J5976" s="60" t="e">
        <f>#REF!</f>
        <v>#REF!</v>
      </c>
      <c r="K5976" s="53" t="e">
        <f>IF(OR(#REF!="管理者",#REF!="サービス管理責任者"),0,#REF!)</f>
        <v>#REF!</v>
      </c>
    </row>
    <row r="5977" spans="8:11">
      <c r="H5977" s="61"/>
      <c r="I5977" s="60" t="e">
        <f t="shared" si="191"/>
        <v>#REF!</v>
      </c>
      <c r="J5977" s="60" t="e">
        <f>#REF!</f>
        <v>#REF!</v>
      </c>
      <c r="K5977" s="53" t="e">
        <f>IF(OR(#REF!="管理者",#REF!="サービス管理責任者"),0,#REF!)</f>
        <v>#REF!</v>
      </c>
    </row>
    <row r="5978" spans="8:11">
      <c r="H5978" s="61"/>
      <c r="I5978" s="60" t="e">
        <f t="shared" si="191"/>
        <v>#REF!</v>
      </c>
      <c r="J5978" s="60" t="e">
        <f>#REF!</f>
        <v>#REF!</v>
      </c>
      <c r="K5978" s="53" t="e">
        <f>IF(OR(#REF!="管理者",#REF!="サービス管理責任者"),0,#REF!)</f>
        <v>#REF!</v>
      </c>
    </row>
    <row r="5979" spans="8:11">
      <c r="H5979" s="61"/>
      <c r="I5979" s="60" t="e">
        <f t="shared" si="191"/>
        <v>#REF!</v>
      </c>
      <c r="J5979" s="60" t="e">
        <f>#REF!</f>
        <v>#REF!</v>
      </c>
      <c r="K5979" s="53" t="e">
        <f>IF(OR(#REF!="管理者",#REF!="サービス管理責任者"),0,#REF!)</f>
        <v>#REF!</v>
      </c>
    </row>
    <row r="5980" spans="8:11">
      <c r="H5980" s="61"/>
      <c r="I5980" s="60" t="e">
        <f t="shared" si="191"/>
        <v>#REF!</v>
      </c>
      <c r="J5980" s="60" t="e">
        <f>#REF!</f>
        <v>#REF!</v>
      </c>
      <c r="K5980" s="53" t="e">
        <f>IF(OR(#REF!="管理者",#REF!="サービス管理責任者"),0,#REF!)</f>
        <v>#REF!</v>
      </c>
    </row>
    <row r="5981" spans="8:11">
      <c r="H5981" s="61"/>
      <c r="I5981" s="60" t="e">
        <f t="shared" si="191"/>
        <v>#REF!</v>
      </c>
      <c r="J5981" s="60" t="e">
        <f>#REF!</f>
        <v>#REF!</v>
      </c>
      <c r="K5981" s="53" t="e">
        <f>IF(OR(#REF!="管理者",#REF!="サービス管理責任者"),0,#REF!)</f>
        <v>#REF!</v>
      </c>
    </row>
    <row r="5982" spans="8:11">
      <c r="H5982" s="61"/>
      <c r="I5982" s="60" t="e">
        <f t="shared" si="191"/>
        <v>#REF!</v>
      </c>
      <c r="J5982" s="60" t="e">
        <f>#REF!</f>
        <v>#REF!</v>
      </c>
      <c r="K5982" s="53" t="e">
        <f>IF(OR(#REF!="管理者",#REF!="サービス管理責任者"),0,#REF!)</f>
        <v>#REF!</v>
      </c>
    </row>
    <row r="5983" spans="8:11">
      <c r="H5983" s="61"/>
      <c r="I5983" s="60" t="e">
        <f t="shared" si="191"/>
        <v>#REF!</v>
      </c>
      <c r="J5983" s="60" t="e">
        <f>#REF!</f>
        <v>#REF!</v>
      </c>
      <c r="K5983" s="53" t="e">
        <f>IF(OR(#REF!="管理者",#REF!="サービス管理責任者"),0,#REF!)</f>
        <v>#REF!</v>
      </c>
    </row>
    <row r="5984" spans="8:11">
      <c r="H5984" s="61"/>
      <c r="I5984" s="60" t="e">
        <f t="shared" si="191"/>
        <v>#REF!</v>
      </c>
      <c r="J5984" s="60" t="e">
        <f>#REF!</f>
        <v>#REF!</v>
      </c>
      <c r="K5984" s="53" t="e">
        <f>IF(OR(#REF!="管理者",#REF!="サービス管理責任者"),0,#REF!)</f>
        <v>#REF!</v>
      </c>
    </row>
    <row r="5985" spans="8:11">
      <c r="H5985" s="61"/>
      <c r="I5985" s="60" t="e">
        <f t="shared" si="191"/>
        <v>#REF!</v>
      </c>
      <c r="J5985" s="60" t="e">
        <f>#REF!</f>
        <v>#REF!</v>
      </c>
      <c r="K5985" s="53" t="e">
        <f>IF(OR(#REF!="管理者",#REF!="サービス管理責任者"),0,#REF!)</f>
        <v>#REF!</v>
      </c>
    </row>
    <row r="5986" spans="8:11">
      <c r="H5986" s="61"/>
      <c r="I5986" s="60" t="e">
        <f t="shared" si="191"/>
        <v>#REF!</v>
      </c>
      <c r="J5986" s="60" t="e">
        <f>#REF!</f>
        <v>#REF!</v>
      </c>
      <c r="K5986" s="53" t="e">
        <f>IF(OR(#REF!="管理者",#REF!="サービス管理責任者"),0,#REF!)</f>
        <v>#REF!</v>
      </c>
    </row>
    <row r="5987" spans="8:11">
      <c r="H5987" s="61"/>
      <c r="I5987" s="60" t="e">
        <f t="shared" si="191"/>
        <v>#REF!</v>
      </c>
      <c r="J5987" s="60" t="e">
        <f>#REF!</f>
        <v>#REF!</v>
      </c>
      <c r="K5987" s="53" t="e">
        <f>IF(OR(#REF!="管理者",#REF!="サービス管理責任者"),0,#REF!)</f>
        <v>#REF!</v>
      </c>
    </row>
    <row r="5988" spans="8:11">
      <c r="H5988" s="61"/>
      <c r="I5988" s="60" t="e">
        <f t="shared" si="191"/>
        <v>#REF!</v>
      </c>
      <c r="J5988" s="60" t="e">
        <f>#REF!</f>
        <v>#REF!</v>
      </c>
      <c r="K5988" s="53" t="e">
        <f>IF(OR(#REF!="管理者",#REF!="サービス管理責任者"),0,#REF!)</f>
        <v>#REF!</v>
      </c>
    </row>
    <row r="5989" spans="8:11">
      <c r="H5989" s="61"/>
      <c r="I5989" s="60" t="e">
        <f t="shared" si="191"/>
        <v>#REF!</v>
      </c>
      <c r="J5989" s="60" t="e">
        <f>#REF!</f>
        <v>#REF!</v>
      </c>
      <c r="K5989" s="53" t="e">
        <f>IF(OR(#REF!="管理者",#REF!="サービス管理責任者"),0,#REF!)</f>
        <v>#REF!</v>
      </c>
    </row>
    <row r="5990" spans="8:11">
      <c r="H5990" s="61"/>
      <c r="I5990" s="60" t="e">
        <f t="shared" si="191"/>
        <v>#REF!</v>
      </c>
      <c r="J5990" s="60" t="e">
        <f>#REF!</f>
        <v>#REF!</v>
      </c>
      <c r="K5990" s="53" t="e">
        <f>IF(OR(#REF!="管理者",#REF!="サービス管理責任者"),0,#REF!)</f>
        <v>#REF!</v>
      </c>
    </row>
    <row r="5991" spans="8:11">
      <c r="H5991" s="61"/>
      <c r="I5991" s="60" t="e">
        <f t="shared" si="191"/>
        <v>#REF!</v>
      </c>
      <c r="J5991" s="60" t="e">
        <f>#REF!</f>
        <v>#REF!</v>
      </c>
      <c r="K5991" s="53" t="e">
        <f>IF(OR(#REF!="管理者",#REF!="サービス管理責任者"),0,#REF!)</f>
        <v>#REF!</v>
      </c>
    </row>
    <row r="5992" spans="8:11">
      <c r="H5992" s="61"/>
      <c r="I5992" s="60" t="e">
        <f t="shared" si="191"/>
        <v>#REF!</v>
      </c>
      <c r="J5992" s="60" t="e">
        <f>#REF!</f>
        <v>#REF!</v>
      </c>
      <c r="K5992" s="53" t="e">
        <f>IF(OR(#REF!="管理者",#REF!="サービス管理責任者"),0,#REF!)</f>
        <v>#REF!</v>
      </c>
    </row>
    <row r="5993" spans="8:11">
      <c r="H5993" s="61"/>
      <c r="I5993" s="60" t="e">
        <f t="shared" si="191"/>
        <v>#REF!</v>
      </c>
      <c r="J5993" s="60" t="e">
        <f>#REF!</f>
        <v>#REF!</v>
      </c>
      <c r="K5993" s="53" t="e">
        <f>IF(OR(#REF!="管理者",#REF!="サービス管理責任者"),0,#REF!)</f>
        <v>#REF!</v>
      </c>
    </row>
    <row r="5994" spans="8:11">
      <c r="H5994" s="61"/>
      <c r="I5994" s="60" t="e">
        <f t="shared" si="191"/>
        <v>#REF!</v>
      </c>
      <c r="J5994" s="60" t="e">
        <f>#REF!</f>
        <v>#REF!</v>
      </c>
      <c r="K5994" s="53" t="e">
        <f>IF(OR(#REF!="管理者",#REF!="サービス管理責任者"),0,#REF!)</f>
        <v>#REF!</v>
      </c>
    </row>
    <row r="5995" spans="8:11">
      <c r="H5995" s="61"/>
      <c r="I5995" s="60" t="e">
        <f t="shared" si="191"/>
        <v>#REF!</v>
      </c>
      <c r="J5995" s="60" t="e">
        <f>#REF!</f>
        <v>#REF!</v>
      </c>
      <c r="K5995" s="53" t="e">
        <f>IF(OR(#REF!="管理者",#REF!="サービス管理責任者"),0,#REF!)</f>
        <v>#REF!</v>
      </c>
    </row>
    <row r="5996" spans="8:11">
      <c r="H5996" s="61"/>
      <c r="I5996" s="60" t="e">
        <f t="shared" si="191"/>
        <v>#REF!</v>
      </c>
      <c r="J5996" s="60" t="e">
        <f>#REF!</f>
        <v>#REF!</v>
      </c>
      <c r="K5996" s="53" t="e">
        <f>IF(OR(#REF!="管理者",#REF!="サービス管理責任者"),0,#REF!)</f>
        <v>#REF!</v>
      </c>
    </row>
    <row r="5997" spans="8:11">
      <c r="H5997" s="61"/>
      <c r="I5997" s="60" t="e">
        <f t="shared" si="191"/>
        <v>#REF!</v>
      </c>
      <c r="J5997" s="60" t="e">
        <f>#REF!</f>
        <v>#REF!</v>
      </c>
      <c r="K5997" s="53" t="e">
        <f>IF(OR(#REF!="管理者",#REF!="サービス管理責任者"),0,#REF!)</f>
        <v>#REF!</v>
      </c>
    </row>
    <row r="5998" spans="8:11">
      <c r="H5998" s="61"/>
      <c r="I5998" s="60" t="e">
        <f t="shared" si="191"/>
        <v>#REF!</v>
      </c>
      <c r="J5998" s="60" t="e">
        <f>#REF!</f>
        <v>#REF!</v>
      </c>
      <c r="K5998" s="53" t="e">
        <f>IF(OR(#REF!="管理者",#REF!="サービス管理責任者"),0,#REF!)</f>
        <v>#REF!</v>
      </c>
    </row>
    <row r="5999" spans="8:11">
      <c r="H5999" s="61"/>
      <c r="I5999" s="60" t="e">
        <f t="shared" si="191"/>
        <v>#REF!</v>
      </c>
      <c r="J5999" s="60" t="e">
        <f>#REF!</f>
        <v>#REF!</v>
      </c>
      <c r="K5999" s="53" t="e">
        <f>IF(OR(#REF!="管理者",#REF!="サービス管理責任者"),0,#REF!)</f>
        <v>#REF!</v>
      </c>
    </row>
    <row r="6000" spans="8:11">
      <c r="H6000" s="61"/>
      <c r="I6000" s="60" t="e">
        <f t="shared" si="191"/>
        <v>#REF!</v>
      </c>
      <c r="J6000" s="60" t="e">
        <f>#REF!</f>
        <v>#REF!</v>
      </c>
      <c r="K6000" s="53" t="e">
        <f>IF(OR(#REF!="管理者",#REF!="サービス管理責任者"),0,#REF!)</f>
        <v>#REF!</v>
      </c>
    </row>
    <row r="6001" spans="8:11">
      <c r="H6001" s="61"/>
      <c r="I6001" s="60" t="e">
        <f t="shared" si="191"/>
        <v>#REF!</v>
      </c>
      <c r="J6001" s="60" t="e">
        <f>#REF!</f>
        <v>#REF!</v>
      </c>
      <c r="K6001" s="53" t="e">
        <f>IF(OR(#REF!="管理者",#REF!="サービス管理責任者"),0,#REF!)</f>
        <v>#REF!</v>
      </c>
    </row>
    <row r="6002" spans="8:11">
      <c r="H6002" s="61"/>
      <c r="I6002" s="60" t="e">
        <f t="shared" si="191"/>
        <v>#REF!</v>
      </c>
      <c r="J6002" s="60" t="e">
        <f>#REF!</f>
        <v>#REF!</v>
      </c>
      <c r="K6002" s="53" t="e">
        <f>IF(OR(#REF!="管理者",#REF!="サービス管理責任者"),0,#REF!)</f>
        <v>#REF!</v>
      </c>
    </row>
    <row r="6003" spans="8:11">
      <c r="H6003" s="62"/>
      <c r="I6003" s="60" t="e">
        <f t="shared" si="191"/>
        <v>#REF!</v>
      </c>
      <c r="J6003" s="60" t="e">
        <f>#REF!</f>
        <v>#REF!</v>
      </c>
      <c r="K6003" s="53" t="e">
        <f>IF(OR(#REF!="管理者",#REF!="サービス管理責任者"),0,#REF!)</f>
        <v>#REF!</v>
      </c>
    </row>
  </sheetData>
  <sheetProtection password="C6C5" sheet="1" objects="1" scenarios="1"/>
  <phoneticPr fontId="2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48"/>
  <sheetViews>
    <sheetView showGridLines="0" view="pageBreakPreview" zoomScale="90" zoomScaleNormal="90" zoomScaleSheetLayoutView="90" workbookViewId="0">
      <selection activeCell="J16" sqref="J16:O16"/>
    </sheetView>
  </sheetViews>
  <sheetFormatPr defaultColWidth="8.25" defaultRowHeight="21" customHeight="1"/>
  <cols>
    <col min="1" max="1" width="2.625" style="146" customWidth="1"/>
    <col min="2" max="2" width="17.25" style="159" customWidth="1"/>
    <col min="3" max="3" width="7.5" style="146" bestFit="1" customWidth="1"/>
    <col min="4" max="4" width="3.25" style="146" customWidth="1"/>
    <col min="5" max="7" width="7.625" style="146" customWidth="1"/>
    <col min="8" max="8" width="5.25" style="146" customWidth="1"/>
    <col min="9" max="39" width="2.625" style="146" customWidth="1"/>
    <col min="40" max="41" width="7.625" style="146" customWidth="1"/>
    <col min="42" max="43" width="7.875" style="146" customWidth="1"/>
    <col min="44" max="45" width="7.625" style="146" customWidth="1"/>
    <col min="46" max="46" width="8.25" style="153"/>
    <col min="47" max="48" width="10.5" style="143" hidden="1" customWidth="1"/>
    <col min="49" max="49" width="3.125" style="143" hidden="1" customWidth="1"/>
    <col min="50" max="51" width="15.625" style="143" hidden="1" customWidth="1"/>
    <col min="52" max="16384" width="8.25" style="143"/>
  </cols>
  <sheetData>
    <row r="1" spans="1:46" s="3" customFormat="1" ht="18" customHeight="1">
      <c r="A1" s="82" t="s">
        <v>0</v>
      </c>
      <c r="B1" s="1"/>
      <c r="C1" s="83"/>
      <c r="D1" s="83"/>
      <c r="E1" s="83"/>
      <c r="F1" s="83"/>
      <c r="G1" s="83"/>
      <c r="H1" s="83"/>
      <c r="I1" s="83"/>
      <c r="J1" s="83"/>
      <c r="K1" s="83"/>
      <c r="L1" s="83"/>
      <c r="M1" s="83"/>
      <c r="N1" s="83"/>
      <c r="O1" s="83"/>
      <c r="P1" s="83"/>
      <c r="Q1" s="83"/>
      <c r="R1" s="83"/>
      <c r="S1" s="83"/>
      <c r="T1" s="83"/>
      <c r="U1" s="83"/>
      <c r="V1" s="83"/>
      <c r="W1" s="83"/>
      <c r="X1" s="83"/>
      <c r="Y1" s="83"/>
      <c r="Z1" s="83"/>
      <c r="AA1" s="84"/>
      <c r="AB1" s="84"/>
      <c r="AC1" s="85"/>
      <c r="AD1" s="85"/>
      <c r="AE1" s="85"/>
      <c r="AF1" s="85"/>
      <c r="AG1" s="86"/>
      <c r="AH1" s="86"/>
      <c r="AI1" s="86"/>
      <c r="AJ1" s="86"/>
      <c r="AK1" s="86"/>
      <c r="AL1" s="87" t="s">
        <v>1</v>
      </c>
      <c r="AM1" s="87"/>
      <c r="AN1" s="315" t="s">
        <v>2</v>
      </c>
      <c r="AO1" s="316"/>
      <c r="AP1" s="316"/>
      <c r="AQ1" s="317"/>
      <c r="AT1" s="65"/>
    </row>
    <row r="2" spans="1:46" s="3" customFormat="1" ht="18" customHeight="1">
      <c r="A2" s="85" t="s">
        <v>140</v>
      </c>
      <c r="B2" s="88"/>
      <c r="C2" s="88"/>
      <c r="D2" s="88"/>
      <c r="E2" s="88"/>
      <c r="F2" s="88"/>
      <c r="G2" s="88"/>
      <c r="H2" s="88"/>
      <c r="I2" s="88"/>
      <c r="J2" s="88"/>
      <c r="K2" s="88"/>
      <c r="L2" s="88"/>
      <c r="M2" s="88"/>
      <c r="N2" s="88"/>
      <c r="O2" s="88"/>
      <c r="P2" s="328">
        <v>2025</v>
      </c>
      <c r="Q2" s="328"/>
      <c r="R2" s="328"/>
      <c r="S2" s="328"/>
      <c r="T2" s="329" t="s">
        <v>3</v>
      </c>
      <c r="U2" s="329"/>
      <c r="V2" s="328"/>
      <c r="W2" s="328"/>
      <c r="X2" s="329" t="s">
        <v>4</v>
      </c>
      <c r="Y2" s="329"/>
      <c r="Z2" s="88"/>
      <c r="AA2" s="88"/>
      <c r="AB2" s="88"/>
      <c r="AC2" s="85"/>
      <c r="AD2" s="85"/>
      <c r="AE2" s="2"/>
      <c r="AF2" s="87"/>
      <c r="AG2" s="88"/>
      <c r="AH2" s="88"/>
      <c r="AI2" s="88"/>
      <c r="AJ2" s="88"/>
      <c r="AK2" s="88"/>
      <c r="AL2" s="87" t="s">
        <v>5</v>
      </c>
      <c r="AM2" s="87"/>
      <c r="AN2" s="318"/>
      <c r="AO2" s="319"/>
      <c r="AP2" s="319"/>
      <c r="AQ2" s="320"/>
      <c r="AT2" s="65"/>
    </row>
    <row r="3" spans="1:46" s="3" customFormat="1" ht="18" customHeight="1">
      <c r="A3" s="89"/>
      <c r="B3" s="88"/>
      <c r="C3" s="89"/>
      <c r="D3" s="89"/>
      <c r="E3" s="89"/>
      <c r="F3" s="89"/>
      <c r="G3" s="89"/>
      <c r="H3" s="89"/>
      <c r="I3" s="89"/>
      <c r="J3" s="89"/>
      <c r="K3" s="89"/>
      <c r="L3" s="89"/>
      <c r="M3" s="89"/>
      <c r="N3" s="89"/>
      <c r="O3" s="89"/>
      <c r="P3" s="89"/>
      <c r="Q3" s="89"/>
      <c r="R3" s="89"/>
      <c r="S3" s="89"/>
      <c r="T3" s="89"/>
      <c r="U3" s="89"/>
      <c r="V3" s="89"/>
      <c r="W3" s="89"/>
      <c r="X3" s="89"/>
      <c r="Y3" s="89"/>
      <c r="Z3" s="89"/>
      <c r="AA3" s="2"/>
      <c r="AB3" s="90"/>
      <c r="AC3" s="90"/>
      <c r="AD3" s="90"/>
      <c r="AE3" s="85"/>
      <c r="AF3" s="90"/>
      <c r="AG3" s="90"/>
      <c r="AH3" s="90"/>
      <c r="AI3" s="90"/>
      <c r="AJ3" s="90"/>
      <c r="AK3" s="90"/>
      <c r="AL3" s="91" t="s">
        <v>6</v>
      </c>
      <c r="AM3" s="87"/>
      <c r="AN3" s="321" t="str">
        <f>IF(AN4="","予定/実績の別を選択",IF(AN4="予定","４週","暦月"))</f>
        <v>予定/実績の別を選択</v>
      </c>
      <c r="AO3" s="322"/>
      <c r="AP3" s="322"/>
      <c r="AQ3" s="323"/>
      <c r="AT3" s="65"/>
    </row>
    <row r="4" spans="1:46" s="3" customFormat="1" ht="18" customHeight="1">
      <c r="A4" s="89"/>
      <c r="B4" s="88"/>
      <c r="C4" s="89"/>
      <c r="D4" s="89"/>
      <c r="E4" s="89"/>
      <c r="F4" s="89"/>
      <c r="G4" s="89"/>
      <c r="H4" s="89"/>
      <c r="I4" s="89"/>
      <c r="J4" s="89"/>
      <c r="K4" s="89"/>
      <c r="L4" s="89"/>
      <c r="M4" s="89"/>
      <c r="N4" s="89"/>
      <c r="O4" s="89"/>
      <c r="P4" s="89"/>
      <c r="Q4" s="89"/>
      <c r="R4" s="89"/>
      <c r="S4" s="89"/>
      <c r="T4" s="89"/>
      <c r="U4" s="89"/>
      <c r="V4" s="89"/>
      <c r="W4" s="89"/>
      <c r="X4" s="89"/>
      <c r="Y4" s="89"/>
      <c r="Z4" s="89"/>
      <c r="AA4" s="2"/>
      <c r="AB4" s="90"/>
      <c r="AC4" s="90"/>
      <c r="AD4" s="90"/>
      <c r="AE4" s="85"/>
      <c r="AF4" s="90"/>
      <c r="AG4" s="90"/>
      <c r="AH4" s="90"/>
      <c r="AI4" s="90"/>
      <c r="AJ4" s="90"/>
      <c r="AK4" s="90"/>
      <c r="AL4" s="91" t="s">
        <v>7</v>
      </c>
      <c r="AM4" s="87"/>
      <c r="AN4" s="324"/>
      <c r="AO4" s="325"/>
      <c r="AP4" s="325"/>
      <c r="AQ4" s="326"/>
      <c r="AT4" s="65"/>
    </row>
    <row r="5" spans="1:46" s="3" customFormat="1" ht="6.75" customHeight="1">
      <c r="A5" s="89"/>
      <c r="B5" s="88"/>
      <c r="C5" s="89"/>
      <c r="D5" s="89"/>
      <c r="E5" s="89"/>
      <c r="F5" s="89"/>
      <c r="G5" s="89"/>
      <c r="H5" s="89"/>
      <c r="I5" s="89"/>
      <c r="J5" s="89"/>
      <c r="K5" s="89"/>
      <c r="L5" s="89"/>
      <c r="M5" s="89"/>
      <c r="N5" s="89"/>
      <c r="O5" s="89"/>
      <c r="P5" s="89"/>
      <c r="Q5" s="89"/>
      <c r="R5" s="89"/>
      <c r="S5" s="89"/>
      <c r="T5" s="89"/>
      <c r="U5" s="89"/>
      <c r="V5" s="89"/>
      <c r="W5" s="89"/>
      <c r="X5" s="89"/>
      <c r="Y5" s="89"/>
      <c r="Z5" s="89"/>
      <c r="AA5" s="2"/>
      <c r="AB5" s="90"/>
      <c r="AC5" s="90"/>
      <c r="AD5" s="90"/>
      <c r="AE5" s="85"/>
      <c r="AF5" s="90"/>
      <c r="AG5" s="90"/>
      <c r="AH5" s="90"/>
      <c r="AI5" s="90"/>
      <c r="AJ5" s="90"/>
      <c r="AK5" s="90"/>
      <c r="AL5" s="91"/>
      <c r="AM5" s="87"/>
      <c r="AN5" s="88"/>
      <c r="AO5" s="88"/>
      <c r="AP5" s="88"/>
      <c r="AQ5" s="88"/>
      <c r="AT5" s="65"/>
    </row>
    <row r="6" spans="1:46" s="3" customFormat="1" ht="18" customHeight="1">
      <c r="A6" s="89"/>
      <c r="B6" s="88"/>
      <c r="C6" s="89"/>
      <c r="D6" s="89"/>
      <c r="E6" s="89"/>
      <c r="F6" s="89"/>
      <c r="G6" s="89"/>
      <c r="H6" s="89"/>
      <c r="I6" s="89"/>
      <c r="J6" s="89"/>
      <c r="K6" s="89"/>
      <c r="L6" s="89"/>
      <c r="M6" s="89"/>
      <c r="N6" s="89"/>
      <c r="O6" s="89"/>
      <c r="P6" s="89"/>
      <c r="Q6" s="89"/>
      <c r="R6" s="89"/>
      <c r="S6" s="89"/>
      <c r="T6" s="89"/>
      <c r="U6" s="89"/>
      <c r="V6" s="89"/>
      <c r="W6" s="2"/>
      <c r="X6" s="89"/>
      <c r="Y6" s="89"/>
      <c r="Z6" s="89"/>
      <c r="AA6" s="2"/>
      <c r="AB6" s="90"/>
      <c r="AC6" s="90"/>
      <c r="AD6" s="90"/>
      <c r="AE6" s="85"/>
      <c r="AF6" s="90"/>
      <c r="AG6" s="90"/>
      <c r="AH6" s="90"/>
      <c r="AI6" s="90"/>
      <c r="AJ6" s="91" t="s">
        <v>78</v>
      </c>
      <c r="AK6" s="327"/>
      <c r="AL6" s="327"/>
      <c r="AM6" s="327"/>
      <c r="AN6" s="90" t="s">
        <v>8</v>
      </c>
      <c r="AO6" s="229"/>
      <c r="AP6" s="90" t="s">
        <v>9</v>
      </c>
      <c r="AQ6" s="85"/>
      <c r="AT6" s="65"/>
    </row>
    <row r="7" spans="1:46" s="3" customFormat="1" ht="7.5" customHeight="1">
      <c r="A7" s="89"/>
      <c r="B7" s="88"/>
      <c r="C7" s="89"/>
      <c r="D7" s="89"/>
      <c r="E7" s="89"/>
      <c r="F7" s="89"/>
      <c r="G7" s="89"/>
      <c r="H7" s="89"/>
      <c r="I7" s="89"/>
      <c r="J7" s="89"/>
      <c r="K7" s="89"/>
      <c r="L7" s="89"/>
      <c r="M7" s="89"/>
      <c r="N7" s="89"/>
      <c r="O7" s="89"/>
      <c r="P7" s="89"/>
      <c r="Q7" s="89"/>
      <c r="R7" s="89"/>
      <c r="S7" s="89"/>
      <c r="T7" s="89"/>
      <c r="U7" s="89"/>
      <c r="V7" s="89"/>
      <c r="W7" s="2"/>
      <c r="X7" s="89"/>
      <c r="Y7" s="89"/>
      <c r="Z7" s="89"/>
      <c r="AA7" s="2"/>
      <c r="AB7" s="90"/>
      <c r="AC7" s="90"/>
      <c r="AD7" s="90"/>
      <c r="AE7" s="85"/>
      <c r="AF7" s="90"/>
      <c r="AG7" s="90"/>
      <c r="AH7" s="90"/>
      <c r="AI7" s="90"/>
      <c r="AJ7" s="91"/>
      <c r="AK7" s="90"/>
      <c r="AL7" s="90"/>
      <c r="AM7" s="90"/>
      <c r="AN7" s="90"/>
      <c r="AO7" s="90"/>
      <c r="AP7" s="90"/>
      <c r="AQ7" s="85"/>
      <c r="AT7" s="65"/>
    </row>
    <row r="8" spans="1:46" s="3" customFormat="1" ht="18" customHeight="1">
      <c r="A8" s="89"/>
      <c r="B8" s="89"/>
      <c r="C8" s="89"/>
      <c r="D8" s="89"/>
      <c r="E8" s="89"/>
      <c r="F8" s="89"/>
      <c r="G8" s="89"/>
      <c r="H8" s="89"/>
      <c r="I8" s="89"/>
      <c r="J8" s="89"/>
      <c r="K8" s="89"/>
      <c r="L8" s="89"/>
      <c r="M8" s="89"/>
      <c r="N8" s="89"/>
      <c r="O8" s="89"/>
      <c r="P8" s="89"/>
      <c r="Q8" s="89"/>
      <c r="R8" s="89"/>
      <c r="S8" s="89"/>
      <c r="T8" s="89"/>
      <c r="U8" s="89"/>
      <c r="V8" s="89"/>
      <c r="W8" s="2"/>
      <c r="X8" s="89"/>
      <c r="Y8" s="89"/>
      <c r="Z8" s="89"/>
      <c r="AA8" s="2"/>
      <c r="AB8" s="90"/>
      <c r="AC8" s="90"/>
      <c r="AD8" s="90"/>
      <c r="AE8" s="85"/>
      <c r="AF8" s="90"/>
      <c r="AG8" s="90"/>
      <c r="AH8" s="90"/>
      <c r="AI8" s="90"/>
      <c r="AJ8" s="91" t="s">
        <v>79</v>
      </c>
      <c r="AK8" s="327"/>
      <c r="AL8" s="327"/>
      <c r="AM8" s="327"/>
      <c r="AN8" s="90" t="s">
        <v>8</v>
      </c>
      <c r="AO8" s="229"/>
      <c r="AP8" s="90" t="s">
        <v>9</v>
      </c>
      <c r="AQ8" s="85"/>
      <c r="AT8" s="65"/>
    </row>
    <row r="9" spans="1:46" s="3" customFormat="1" ht="5.25" customHeight="1">
      <c r="A9" s="89"/>
      <c r="B9" s="89"/>
      <c r="C9" s="89"/>
      <c r="D9" s="89"/>
      <c r="E9" s="89"/>
      <c r="F9" s="89"/>
      <c r="G9" s="89"/>
      <c r="H9" s="89"/>
      <c r="I9" s="89"/>
      <c r="J9" s="89"/>
      <c r="K9" s="89"/>
      <c r="L9" s="89"/>
      <c r="M9" s="89"/>
      <c r="N9" s="89"/>
      <c r="O9" s="89"/>
      <c r="P9" s="89"/>
      <c r="Q9" s="89"/>
      <c r="R9" s="89"/>
      <c r="S9" s="89"/>
      <c r="T9" s="89"/>
      <c r="U9" s="89"/>
      <c r="V9" s="89"/>
      <c r="W9" s="2"/>
      <c r="X9" s="89"/>
      <c r="Y9" s="89"/>
      <c r="Z9" s="89"/>
      <c r="AA9" s="2"/>
      <c r="AB9" s="90"/>
      <c r="AC9" s="90"/>
      <c r="AD9" s="90"/>
      <c r="AE9" s="85"/>
      <c r="AF9" s="90"/>
      <c r="AG9" s="90"/>
      <c r="AH9" s="90"/>
      <c r="AI9" s="90"/>
      <c r="AJ9" s="91"/>
      <c r="AK9" s="90"/>
      <c r="AL9" s="90"/>
      <c r="AM9" s="90"/>
      <c r="AN9" s="90"/>
      <c r="AO9" s="90"/>
      <c r="AP9" s="90"/>
      <c r="AQ9" s="85"/>
      <c r="AT9" s="65"/>
    </row>
    <row r="10" spans="1:46" s="3" customFormat="1" ht="21" customHeight="1">
      <c r="A10" s="89"/>
      <c r="B10" s="89"/>
      <c r="C10" s="89"/>
      <c r="D10" s="89"/>
      <c r="E10" s="245" t="str">
        <f>IF(E16="","",IF(E15&lt;E16,"ＮＧ",""))</f>
        <v/>
      </c>
      <c r="F10" s="245"/>
      <c r="G10" s="245" t="str">
        <f>IF(G16="","",IF(G11="職業指導員",IF((G15+J15)&lt;(G16+J16),"ＮＧ",""),IF(G15&lt;G16,"ＮＧ","")))</f>
        <v/>
      </c>
      <c r="H10" s="245"/>
      <c r="I10" s="245"/>
      <c r="J10" s="245" t="str">
        <f>IF(J16="","",IF(J11="職業指導員",IF((J15+P15)&lt;(J16+P16),"ＮＧ",""),IF(J15&lt;J16,"ＮＧ","")))</f>
        <v/>
      </c>
      <c r="K10" s="245"/>
      <c r="L10" s="245"/>
      <c r="M10" s="245"/>
      <c r="N10" s="245"/>
      <c r="O10" s="245"/>
      <c r="P10" s="245" t="str">
        <f>IF(P16="","",IF(P15&lt;P16,"ＮＧ",""))</f>
        <v/>
      </c>
      <c r="Q10" s="245"/>
      <c r="R10" s="245"/>
      <c r="S10" s="245"/>
      <c r="T10" s="245"/>
      <c r="U10" s="245"/>
      <c r="V10" s="245" t="str">
        <f>IF(V16="","",IF(V15&lt;V16,"ＮＧ",""))</f>
        <v/>
      </c>
      <c r="W10" s="245"/>
      <c r="X10" s="245"/>
      <c r="Y10" s="245"/>
      <c r="Z10" s="245"/>
      <c r="AA10" s="245"/>
      <c r="AB10" s="246" t="str">
        <f>IF(AB16="","",IF(AB15&lt;AB16,"ＮＧ",""))</f>
        <v/>
      </c>
      <c r="AC10" s="246"/>
      <c r="AD10" s="246"/>
      <c r="AE10" s="246"/>
      <c r="AF10" s="246"/>
      <c r="AG10" s="246"/>
      <c r="AH10" s="246" t="str">
        <f>IF(AH16="","",IF(AH15&lt;AH16,"ＮＧ",""))</f>
        <v/>
      </c>
      <c r="AI10" s="246"/>
      <c r="AJ10" s="246"/>
      <c r="AK10" s="246"/>
      <c r="AL10" s="246"/>
      <c r="AM10" s="246"/>
      <c r="AN10" s="246" t="str">
        <f>IF(AN16="","",IF(AN15&lt;AN16,"ＮＧ",""))</f>
        <v/>
      </c>
      <c r="AO10" s="246"/>
      <c r="AP10" s="246" t="str">
        <f>IF(AP16="","",IF(AP15&lt;AP16,"ＮＧ",""))</f>
        <v/>
      </c>
      <c r="AQ10" s="246"/>
      <c r="AR10" s="247" t="str">
        <f>IF(AR16="","",IF(AR15&lt;AR16,"ＮＧ",""))</f>
        <v/>
      </c>
      <c r="AS10" s="247"/>
      <c r="AT10" s="65"/>
    </row>
    <row r="11" spans="1:46" s="2" customFormat="1" ht="21" customHeight="1">
      <c r="A11" s="84"/>
      <c r="B11" s="304"/>
      <c r="C11" s="300" t="s">
        <v>119</v>
      </c>
      <c r="D11" s="301"/>
      <c r="E11" s="271" t="str">
        <f>IFERROR(IF(VLOOKUP($AN$1,選択肢!$A:$L,3,FALSE)="","---",(VLOOKUP($AN$1,選択肢!$A:$L,3,FALSE))),"サービス種別未選択")</f>
        <v>職種②</v>
      </c>
      <c r="F11" s="271"/>
      <c r="G11" s="271" t="str">
        <f>IFERROR(IF(VLOOKUP($AN$1,選択肢!$A:$L,4,FALSE)="","---",(VLOOKUP($AN$1,選択肢!$A:$L,4,FALSE))),"サービス種別"&amp;CHAR(10)&amp;"未選択")</f>
        <v>職種③</v>
      </c>
      <c r="H11" s="271"/>
      <c r="I11" s="271"/>
      <c r="J11" s="261" t="str">
        <f>IFERROR(IF(VLOOKUP($AN$1,選択肢!$A:$L,5,FALSE)="","---",(VLOOKUP($AN$1,選択肢!$A:$L,5,FALSE))),"サービス種別未選択")</f>
        <v>職種④</v>
      </c>
      <c r="K11" s="264"/>
      <c r="L11" s="264"/>
      <c r="M11" s="264"/>
      <c r="N11" s="264"/>
      <c r="O11" s="262"/>
      <c r="P11" s="261" t="str">
        <f>IFERROR(IF(VLOOKUP($AN$1,選択肢!$A:$L,6,FALSE)="","---",(VLOOKUP($AN$1,選択肢!$A:$L,6,FALSE))),"サービス種別未選択")</f>
        <v>職種⑤</v>
      </c>
      <c r="Q11" s="264"/>
      <c r="R11" s="264"/>
      <c r="S11" s="264"/>
      <c r="T11" s="264"/>
      <c r="U11" s="262"/>
      <c r="V11" s="261" t="str">
        <f>IFERROR(IF(VLOOKUP($AN$1,選択肢!$A:$L,7,FALSE)="","---",(VLOOKUP($AN$1,選択肢!$A:$L,7,FALSE))),"サービス種別未選択")</f>
        <v>職種⑥</v>
      </c>
      <c r="W11" s="264"/>
      <c r="X11" s="264"/>
      <c r="Y11" s="264"/>
      <c r="Z11" s="264"/>
      <c r="AA11" s="262"/>
      <c r="AB11" s="261" t="str">
        <f>IFERROR(IF(VLOOKUP($AN$1,選択肢!$A:$L,8,FALSE)="","---",(VLOOKUP($AN$1,選択肢!$A:$L,8,FALSE))),"サービス種別未選択")</f>
        <v>職種⑦</v>
      </c>
      <c r="AC11" s="264"/>
      <c r="AD11" s="264"/>
      <c r="AE11" s="264"/>
      <c r="AF11" s="264"/>
      <c r="AG11" s="262"/>
      <c r="AH11" s="261" t="str">
        <f>IFERROR(IF(VLOOKUP($AN$1,選択肢!$A:$L,9,FALSE)="","---",(VLOOKUP($AN$1,選択肢!$A:$L,9,FALSE))),"サービス種別未選択")</f>
        <v>職種⑧</v>
      </c>
      <c r="AI11" s="264"/>
      <c r="AJ11" s="264"/>
      <c r="AK11" s="264"/>
      <c r="AL11" s="264"/>
      <c r="AM11" s="262"/>
      <c r="AN11" s="259" t="str">
        <f>IFERROR(IF(VLOOKUP($AN$1,選択肢!$A:$L,10,FALSE)="","---",(VLOOKUP($AN$1,選択肢!$A:$L,10,FALSE))),"サービス種別未選択")</f>
        <v>職種⑨</v>
      </c>
      <c r="AO11" s="260"/>
      <c r="AP11" s="271" t="str">
        <f>IFERROR(IF(VLOOKUP($AN$1,選択肢!$A:$L,11,FALSE)="","---",(VLOOKUP($AN$1,選択肢!$A:$L,11,FALSE))),"サービス種別未選択")</f>
        <v>職種⑩</v>
      </c>
      <c r="AQ11" s="271"/>
      <c r="AR11" s="271" t="str">
        <f>IFERROR(IF(VLOOKUP($AN$1,選択肢!$A:$L,12,FALSE)="","---",(VLOOKUP($AN$1,選択肢!$A:$L,12,FALSE))),"サービス種別未選択")</f>
        <v>---</v>
      </c>
      <c r="AS11" s="271"/>
      <c r="AT11" s="92"/>
    </row>
    <row r="12" spans="1:46" s="2" customFormat="1" ht="24.95" customHeight="1">
      <c r="A12" s="85"/>
      <c r="B12" s="305"/>
      <c r="C12" s="302"/>
      <c r="D12" s="303"/>
      <c r="E12" s="95" t="s">
        <v>110</v>
      </c>
      <c r="F12" s="95" t="s">
        <v>111</v>
      </c>
      <c r="G12" s="93" t="s">
        <v>117</v>
      </c>
      <c r="H12" s="263" t="s">
        <v>118</v>
      </c>
      <c r="I12" s="263"/>
      <c r="J12" s="256" t="s">
        <v>108</v>
      </c>
      <c r="K12" s="257"/>
      <c r="L12" s="258"/>
      <c r="M12" s="256" t="s">
        <v>109</v>
      </c>
      <c r="N12" s="257"/>
      <c r="O12" s="258"/>
      <c r="P12" s="256" t="s">
        <v>108</v>
      </c>
      <c r="Q12" s="257"/>
      <c r="R12" s="258"/>
      <c r="S12" s="256" t="s">
        <v>109</v>
      </c>
      <c r="T12" s="257"/>
      <c r="U12" s="258"/>
      <c r="V12" s="256" t="s">
        <v>108</v>
      </c>
      <c r="W12" s="257"/>
      <c r="X12" s="258"/>
      <c r="Y12" s="256" t="s">
        <v>109</v>
      </c>
      <c r="Z12" s="257"/>
      <c r="AA12" s="258"/>
      <c r="AB12" s="256" t="s">
        <v>108</v>
      </c>
      <c r="AC12" s="257"/>
      <c r="AD12" s="258"/>
      <c r="AE12" s="256" t="s">
        <v>109</v>
      </c>
      <c r="AF12" s="257"/>
      <c r="AG12" s="258"/>
      <c r="AH12" s="256" t="s">
        <v>108</v>
      </c>
      <c r="AI12" s="257"/>
      <c r="AJ12" s="258"/>
      <c r="AK12" s="256" t="s">
        <v>109</v>
      </c>
      <c r="AL12" s="257"/>
      <c r="AM12" s="258"/>
      <c r="AN12" s="95" t="s">
        <v>110</v>
      </c>
      <c r="AO12" s="95" t="s">
        <v>111</v>
      </c>
      <c r="AP12" s="95" t="s">
        <v>110</v>
      </c>
      <c r="AQ12" s="95" t="s">
        <v>111</v>
      </c>
      <c r="AR12" s="95" t="s">
        <v>110</v>
      </c>
      <c r="AS12" s="95" t="s">
        <v>111</v>
      </c>
      <c r="AT12" s="92"/>
    </row>
    <row r="13" spans="1:46" s="2" customFormat="1" ht="18" customHeight="1">
      <c r="A13" s="85"/>
      <c r="B13" s="94" t="s">
        <v>114</v>
      </c>
      <c r="C13" s="259">
        <f>SUM(E13:AS13)</f>
        <v>0</v>
      </c>
      <c r="D13" s="260"/>
      <c r="E13" s="95">
        <f>COUNTIFS($B:$B,$E$11,$C:$C,"(A)常/専")</f>
        <v>0</v>
      </c>
      <c r="F13" s="95">
        <f>COUNTIFS($B:$B,$E$11,$C:$C,"(B)常/兼")</f>
        <v>0</v>
      </c>
      <c r="G13" s="95">
        <f>COUNTIFS($B:$B,$G$11,$C:$C,"(A)常/専")</f>
        <v>0</v>
      </c>
      <c r="H13" s="263">
        <f>COUNTIFS($B:$B,$G$11,$C:$C,"(B)常/兼")</f>
        <v>0</v>
      </c>
      <c r="I13" s="263"/>
      <c r="J13" s="256">
        <f>COUNTIFS($B:$B,$J$11,$C:$C,"(A)常/専")</f>
        <v>0</v>
      </c>
      <c r="K13" s="257"/>
      <c r="L13" s="258"/>
      <c r="M13" s="256">
        <f>COUNTIFS($B:$B,$J$11,$C:$C,"(B)常/兼")</f>
        <v>0</v>
      </c>
      <c r="N13" s="257"/>
      <c r="O13" s="258"/>
      <c r="P13" s="256">
        <f>COUNTIFS($B:$B,$P$11,$C:$C,"(A)常/専")</f>
        <v>0</v>
      </c>
      <c r="Q13" s="257"/>
      <c r="R13" s="258"/>
      <c r="S13" s="256">
        <f>COUNTIFS($B:$B,$P$11,$C:$C,"(B)常/兼")</f>
        <v>0</v>
      </c>
      <c r="T13" s="257"/>
      <c r="U13" s="258"/>
      <c r="V13" s="256">
        <f>COUNTIFS($B:$B,$V$11,$C:$C,"(A)常/専")</f>
        <v>0</v>
      </c>
      <c r="W13" s="257"/>
      <c r="X13" s="258"/>
      <c r="Y13" s="256">
        <f>COUNTIFS($B:$B,$V$11,$C:$C,"(B)常/兼")</f>
        <v>0</v>
      </c>
      <c r="Z13" s="257"/>
      <c r="AA13" s="258"/>
      <c r="AB13" s="256">
        <f>COUNTIFS($B:$B,$AB$11,$C:$C,"(A)常/専")</f>
        <v>0</v>
      </c>
      <c r="AC13" s="257"/>
      <c r="AD13" s="258"/>
      <c r="AE13" s="256">
        <f>COUNTIFS($B:$B,$AB$11,$C:$C,"(B)常/兼")</f>
        <v>0</v>
      </c>
      <c r="AF13" s="257"/>
      <c r="AG13" s="258"/>
      <c r="AH13" s="256">
        <f>COUNTIFS($B:$B,$AH$11,$C:$C,"(A)常/専")</f>
        <v>0</v>
      </c>
      <c r="AI13" s="257"/>
      <c r="AJ13" s="258"/>
      <c r="AK13" s="256">
        <f>COUNTIFS($B:$B,$AH$11,$C:$C,"(B)常/兼")</f>
        <v>0</v>
      </c>
      <c r="AL13" s="257"/>
      <c r="AM13" s="258"/>
      <c r="AN13" s="95">
        <f>COUNTIFS($B:$B,$AN$11,$C:$C,"(A)常/専")</f>
        <v>0</v>
      </c>
      <c r="AO13" s="95">
        <f>COUNTIFS($B:$B,$AN$11,$C:$C,"(B)常/兼")</f>
        <v>0</v>
      </c>
      <c r="AP13" s="95">
        <f>COUNTIFS($B:$B,$AP$11,$C:$C,"(A)常/専")</f>
        <v>0</v>
      </c>
      <c r="AQ13" s="95">
        <f>COUNTIFS($B:$B,$AP$11,$C:$C,"(B)常/兼")</f>
        <v>0</v>
      </c>
      <c r="AR13" s="95">
        <f>COUNTIFS($B:$B,$AR$11,$C:$C,"(A)常/専")</f>
        <v>0</v>
      </c>
      <c r="AS13" s="95">
        <f>COUNTIFS($B:$B,$AR$11,$C:$C,"(B)常/兼")</f>
        <v>0</v>
      </c>
      <c r="AT13" s="92"/>
    </row>
    <row r="14" spans="1:46" s="2" customFormat="1" ht="18" customHeight="1">
      <c r="A14" s="85"/>
      <c r="B14" s="94" t="s">
        <v>115</v>
      </c>
      <c r="C14" s="259">
        <f>SUM(E14:AS14)</f>
        <v>0</v>
      </c>
      <c r="D14" s="260"/>
      <c r="E14" s="95">
        <f>COUNTIFS($B:$B,$E$11,$C:$C,"(C)非/専")</f>
        <v>0</v>
      </c>
      <c r="F14" s="95">
        <f>COUNTIFS($B:$B,$E$11,$C:$C,"(D)非/兼")</f>
        <v>0</v>
      </c>
      <c r="G14" s="95">
        <f>COUNTIFS($B:$B,$G$11,$C:$C,"(C)非/専")</f>
        <v>0</v>
      </c>
      <c r="H14" s="263">
        <f>COUNTIFS($B:$B,$G$11,$C:$C,"(D)非/兼")</f>
        <v>0</v>
      </c>
      <c r="I14" s="263"/>
      <c r="J14" s="256">
        <f>COUNTIFS($B:$B,$J$11,$C:$C,"(C)非/専")</f>
        <v>0</v>
      </c>
      <c r="K14" s="257"/>
      <c r="L14" s="258"/>
      <c r="M14" s="256">
        <f>COUNTIFS($B:$B,$J$11,$C:$C,"(D)非/兼")</f>
        <v>0</v>
      </c>
      <c r="N14" s="257"/>
      <c r="O14" s="258"/>
      <c r="P14" s="256">
        <f>COUNTIFS($B:$B,$P$11,$C:$C,"(C)非/専")</f>
        <v>0</v>
      </c>
      <c r="Q14" s="257"/>
      <c r="R14" s="258"/>
      <c r="S14" s="256">
        <f>COUNTIFS($B:$B,$P$11,$C:$C,"(D)非/兼")</f>
        <v>0</v>
      </c>
      <c r="T14" s="257"/>
      <c r="U14" s="258"/>
      <c r="V14" s="256">
        <f>COUNTIFS($B:$B,$V$11,$C:$C,"(C)非/専")</f>
        <v>0</v>
      </c>
      <c r="W14" s="257"/>
      <c r="X14" s="258"/>
      <c r="Y14" s="256">
        <f>COUNTIFS($B:$B,$V$11,$C:$C,"(D)非/兼")</f>
        <v>0</v>
      </c>
      <c r="Z14" s="257"/>
      <c r="AA14" s="258"/>
      <c r="AB14" s="256">
        <f>COUNTIFS($B:$B,$AB$11,$C:$C,"(C)非/専")</f>
        <v>0</v>
      </c>
      <c r="AC14" s="257"/>
      <c r="AD14" s="258"/>
      <c r="AE14" s="256">
        <f>COUNTIFS($B:$B,$AB$11,$C:$C,"(D)非/兼")</f>
        <v>0</v>
      </c>
      <c r="AF14" s="257"/>
      <c r="AG14" s="258"/>
      <c r="AH14" s="256">
        <f>COUNTIFS($B:$B,$AH$11,$C:$C,"(C)非/専")</f>
        <v>0</v>
      </c>
      <c r="AI14" s="257"/>
      <c r="AJ14" s="258"/>
      <c r="AK14" s="256">
        <f>COUNTIFS($B:$B,$AH$11,$C:$C,"(D)非/兼")</f>
        <v>0</v>
      </c>
      <c r="AL14" s="257"/>
      <c r="AM14" s="258"/>
      <c r="AN14" s="95">
        <f>COUNTIFS($B:$B,$AN$11,$C:$C,"(C)非/専")</f>
        <v>0</v>
      </c>
      <c r="AO14" s="95">
        <f>COUNTIFS($B:$B,$AN$11,$C:$C,"(D)非/兼")</f>
        <v>0</v>
      </c>
      <c r="AP14" s="95">
        <f>COUNTIFS($B:$B,$AP$11,$C:$C,"(C)非/専")</f>
        <v>0</v>
      </c>
      <c r="AQ14" s="95">
        <f>COUNTIFS($B:$B,$AP$11,$C:$C,"(D)非/兼")</f>
        <v>0</v>
      </c>
      <c r="AR14" s="95">
        <f>COUNTIFS($B:$B,$AR$11,$C:$C,"(C)非/専")</f>
        <v>0</v>
      </c>
      <c r="AS14" s="95">
        <f>COUNTIFS($B:$B,$AR$11,$C:$C,"(D)非/兼")</f>
        <v>0</v>
      </c>
      <c r="AT14" s="92"/>
    </row>
    <row r="15" spans="1:46" s="2" customFormat="1" ht="18" customHeight="1">
      <c r="A15" s="85"/>
      <c r="B15" s="94" t="s">
        <v>116</v>
      </c>
      <c r="C15" s="259">
        <f>SUM(E15:AS15)-(SUMIFS($AR:$AR,$B:$B,"サービス管理責任者")+SUMIFS($AR:$AR,$B:$B,"医師")+SUMIFS($AR:$AR,$B:$B,"その他職員"))</f>
        <v>0</v>
      </c>
      <c r="D15" s="260"/>
      <c r="E15" s="261">
        <f>ROUND(SUMIF($B:$B,E11,$AR:$AR),1)</f>
        <v>0</v>
      </c>
      <c r="F15" s="262"/>
      <c r="G15" s="308">
        <f>ROUND(SUMIF($B:$B,G11,$AR:$AR),1)</f>
        <v>0</v>
      </c>
      <c r="H15" s="308"/>
      <c r="I15" s="308"/>
      <c r="J15" s="261">
        <f>ROUND(SUMIF($B:$B,J11,$AR:$AR),1)</f>
        <v>0</v>
      </c>
      <c r="K15" s="264"/>
      <c r="L15" s="264"/>
      <c r="M15" s="264"/>
      <c r="N15" s="264"/>
      <c r="O15" s="262"/>
      <c r="P15" s="261">
        <f>ROUND(SUMIF($B:$B,P11,$AR:$AR),1)</f>
        <v>0</v>
      </c>
      <c r="Q15" s="264"/>
      <c r="R15" s="264"/>
      <c r="S15" s="264"/>
      <c r="T15" s="264"/>
      <c r="U15" s="262"/>
      <c r="V15" s="261">
        <f>ROUND(SUMIF($B:$B,V11,$AR:$AR),1)</f>
        <v>0</v>
      </c>
      <c r="W15" s="264"/>
      <c r="X15" s="264"/>
      <c r="Y15" s="264"/>
      <c r="Z15" s="264"/>
      <c r="AA15" s="262"/>
      <c r="AB15" s="261">
        <f>ROUND(SUMIF($B:$B,AB11,$AR:$AR),1)</f>
        <v>0</v>
      </c>
      <c r="AC15" s="264"/>
      <c r="AD15" s="264"/>
      <c r="AE15" s="264"/>
      <c r="AF15" s="264"/>
      <c r="AG15" s="262"/>
      <c r="AH15" s="261">
        <f>ROUND(SUMIF($B:$B,AH11,$AR:$AR),1)</f>
        <v>0</v>
      </c>
      <c r="AI15" s="264"/>
      <c r="AJ15" s="264"/>
      <c r="AK15" s="264"/>
      <c r="AL15" s="264"/>
      <c r="AM15" s="262"/>
      <c r="AN15" s="261">
        <f>ROUND(SUMIF($B:$B,AN11,$AR:$AR),1)</f>
        <v>0</v>
      </c>
      <c r="AO15" s="262"/>
      <c r="AP15" s="261">
        <f>ROUND(SUMIF($B:$B,AP11,$AR:$AR),1)</f>
        <v>0</v>
      </c>
      <c r="AQ15" s="262"/>
      <c r="AR15" s="261">
        <f>SUMIF($B:$B,AR11,$AR:$AR)</f>
        <v>0</v>
      </c>
      <c r="AS15" s="262"/>
      <c r="AT15" s="92"/>
    </row>
    <row r="16" spans="1:46" s="2" customFormat="1" ht="18" customHeight="1">
      <c r="A16" s="85"/>
      <c r="B16" s="94" t="s">
        <v>194</v>
      </c>
      <c r="C16" s="248"/>
      <c r="D16" s="249"/>
      <c r="E16" s="250"/>
      <c r="F16" s="251"/>
      <c r="G16" s="252"/>
      <c r="H16" s="252"/>
      <c r="I16" s="252"/>
      <c r="J16" s="253"/>
      <c r="K16" s="254"/>
      <c r="L16" s="254"/>
      <c r="M16" s="254"/>
      <c r="N16" s="254"/>
      <c r="O16" s="255"/>
      <c r="P16" s="253"/>
      <c r="Q16" s="254"/>
      <c r="R16" s="254"/>
      <c r="S16" s="254"/>
      <c r="T16" s="254"/>
      <c r="U16" s="255"/>
      <c r="V16" s="253"/>
      <c r="W16" s="254"/>
      <c r="X16" s="254"/>
      <c r="Y16" s="254"/>
      <c r="Z16" s="254"/>
      <c r="AA16" s="255"/>
      <c r="AB16" s="253"/>
      <c r="AC16" s="254"/>
      <c r="AD16" s="254"/>
      <c r="AE16" s="254"/>
      <c r="AF16" s="254"/>
      <c r="AG16" s="255"/>
      <c r="AH16" s="253"/>
      <c r="AI16" s="254"/>
      <c r="AJ16" s="254"/>
      <c r="AK16" s="254"/>
      <c r="AL16" s="254"/>
      <c r="AM16" s="255"/>
      <c r="AN16" s="253"/>
      <c r="AO16" s="255"/>
      <c r="AP16" s="253"/>
      <c r="AQ16" s="255"/>
      <c r="AR16" s="253"/>
      <c r="AS16" s="255"/>
      <c r="AT16" s="92"/>
    </row>
    <row r="17" spans="1:51" s="2" customFormat="1" ht="7.5" customHeight="1">
      <c r="A17" s="85"/>
      <c r="B17" s="306" t="s">
        <v>120</v>
      </c>
      <c r="C17" s="306"/>
      <c r="D17" s="306"/>
      <c r="E17" s="306"/>
      <c r="F17" s="306"/>
      <c r="G17" s="306"/>
      <c r="H17" s="306"/>
      <c r="I17" s="96"/>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2"/>
    </row>
    <row r="18" spans="1:51" s="3" customFormat="1" ht="30" customHeight="1">
      <c r="A18" s="85"/>
      <c r="B18" s="307"/>
      <c r="C18" s="307"/>
      <c r="D18" s="307"/>
      <c r="E18" s="307"/>
      <c r="F18" s="307"/>
      <c r="G18" s="307"/>
      <c r="H18" s="307"/>
      <c r="I18" s="172" t="str">
        <f t="shared" ref="I18:AM18" si="0">IFERROR(IF(SUMIF($H:$H,"夜間　　",I:I)&gt;0,"🌙"&amp;CHAR(10)&amp;COUNTIFS($H:$H,"夜間　　",I:I,"&gt;0"),""),"")</f>
        <v/>
      </c>
      <c r="J18" s="172" t="str">
        <f t="shared" si="0"/>
        <v/>
      </c>
      <c r="K18" s="172" t="str">
        <f t="shared" si="0"/>
        <v/>
      </c>
      <c r="L18" s="172" t="str">
        <f t="shared" si="0"/>
        <v/>
      </c>
      <c r="M18" s="172" t="str">
        <f t="shared" si="0"/>
        <v/>
      </c>
      <c r="N18" s="172" t="str">
        <f t="shared" si="0"/>
        <v/>
      </c>
      <c r="O18" s="172" t="str">
        <f t="shared" si="0"/>
        <v/>
      </c>
      <c r="P18" s="172" t="str">
        <f t="shared" si="0"/>
        <v/>
      </c>
      <c r="Q18" s="172" t="str">
        <f t="shared" si="0"/>
        <v/>
      </c>
      <c r="R18" s="172" t="str">
        <f t="shared" si="0"/>
        <v/>
      </c>
      <c r="S18" s="172" t="str">
        <f t="shared" si="0"/>
        <v/>
      </c>
      <c r="T18" s="172" t="str">
        <f t="shared" si="0"/>
        <v/>
      </c>
      <c r="U18" s="172" t="str">
        <f t="shared" si="0"/>
        <v/>
      </c>
      <c r="V18" s="172" t="str">
        <f t="shared" si="0"/>
        <v/>
      </c>
      <c r="W18" s="172" t="str">
        <f t="shared" si="0"/>
        <v/>
      </c>
      <c r="X18" s="172" t="str">
        <f t="shared" si="0"/>
        <v/>
      </c>
      <c r="Y18" s="172" t="str">
        <f t="shared" si="0"/>
        <v/>
      </c>
      <c r="Z18" s="172" t="str">
        <f t="shared" si="0"/>
        <v/>
      </c>
      <c r="AA18" s="172" t="str">
        <f t="shared" si="0"/>
        <v/>
      </c>
      <c r="AB18" s="172" t="str">
        <f t="shared" si="0"/>
        <v/>
      </c>
      <c r="AC18" s="172" t="str">
        <f t="shared" si="0"/>
        <v/>
      </c>
      <c r="AD18" s="172" t="str">
        <f t="shared" si="0"/>
        <v/>
      </c>
      <c r="AE18" s="172" t="str">
        <f t="shared" si="0"/>
        <v/>
      </c>
      <c r="AF18" s="172" t="str">
        <f t="shared" si="0"/>
        <v/>
      </c>
      <c r="AG18" s="172" t="str">
        <f t="shared" si="0"/>
        <v/>
      </c>
      <c r="AH18" s="172" t="str">
        <f t="shared" si="0"/>
        <v/>
      </c>
      <c r="AI18" s="172" t="str">
        <f t="shared" si="0"/>
        <v/>
      </c>
      <c r="AJ18" s="172" t="str">
        <f t="shared" si="0"/>
        <v/>
      </c>
      <c r="AK18" s="172" t="str">
        <f t="shared" si="0"/>
        <v/>
      </c>
      <c r="AL18" s="172" t="str">
        <f t="shared" si="0"/>
        <v/>
      </c>
      <c r="AM18" s="172" t="str">
        <f t="shared" si="0"/>
        <v/>
      </c>
      <c r="AN18" s="84"/>
      <c r="AO18" s="88"/>
      <c r="AP18" s="85"/>
      <c r="AQ18" s="85"/>
      <c r="AR18" s="88"/>
      <c r="AS18" s="88"/>
      <c r="AT18" s="65"/>
    </row>
    <row r="19" spans="1:51" s="3" customFormat="1" ht="15" customHeight="1">
      <c r="A19" s="270" t="s">
        <v>10</v>
      </c>
      <c r="B19" s="271" t="s">
        <v>11</v>
      </c>
      <c r="C19" s="309" t="s">
        <v>73</v>
      </c>
      <c r="D19" s="310"/>
      <c r="E19" s="269" t="s">
        <v>206</v>
      </c>
      <c r="F19" s="300" t="s">
        <v>12</v>
      </c>
      <c r="G19" s="337"/>
      <c r="H19" s="301"/>
      <c r="I19" s="272" t="s">
        <v>13</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4"/>
      <c r="AN19" s="275" t="s">
        <v>14</v>
      </c>
      <c r="AO19" s="269" t="s">
        <v>15</v>
      </c>
      <c r="AP19" s="330" t="s">
        <v>209</v>
      </c>
      <c r="AQ19" s="331"/>
      <c r="AR19" s="269" t="s">
        <v>112</v>
      </c>
      <c r="AS19" s="269"/>
      <c r="AT19" s="65"/>
    </row>
    <row r="20" spans="1:51" s="3" customFormat="1" ht="15" customHeight="1">
      <c r="A20" s="270"/>
      <c r="B20" s="271"/>
      <c r="C20" s="311"/>
      <c r="D20" s="312"/>
      <c r="E20" s="269"/>
      <c r="F20" s="338"/>
      <c r="G20" s="339"/>
      <c r="H20" s="340"/>
      <c r="I20" s="259" t="s">
        <v>16</v>
      </c>
      <c r="J20" s="336"/>
      <c r="K20" s="336"/>
      <c r="L20" s="336"/>
      <c r="M20" s="336"/>
      <c r="N20" s="336"/>
      <c r="O20" s="260"/>
      <c r="P20" s="271" t="s">
        <v>17</v>
      </c>
      <c r="Q20" s="271"/>
      <c r="R20" s="271"/>
      <c r="S20" s="271"/>
      <c r="T20" s="271"/>
      <c r="U20" s="271"/>
      <c r="V20" s="271"/>
      <c r="W20" s="271" t="s">
        <v>18</v>
      </c>
      <c r="X20" s="271"/>
      <c r="Y20" s="271"/>
      <c r="Z20" s="271"/>
      <c r="AA20" s="271"/>
      <c r="AB20" s="271"/>
      <c r="AC20" s="271"/>
      <c r="AD20" s="271" t="s">
        <v>19</v>
      </c>
      <c r="AE20" s="271"/>
      <c r="AF20" s="271"/>
      <c r="AG20" s="271"/>
      <c r="AH20" s="271"/>
      <c r="AI20" s="271"/>
      <c r="AJ20" s="271"/>
      <c r="AK20" s="271" t="str">
        <f>IF(AN3="暦月","第５週","")</f>
        <v/>
      </c>
      <c r="AL20" s="271"/>
      <c r="AM20" s="271"/>
      <c r="AN20" s="275"/>
      <c r="AO20" s="269"/>
      <c r="AP20" s="332"/>
      <c r="AQ20" s="333"/>
      <c r="AR20" s="269"/>
      <c r="AS20" s="269"/>
      <c r="AT20" s="65"/>
    </row>
    <row r="21" spans="1:51" s="3" customFormat="1" ht="15" customHeight="1">
      <c r="A21" s="270"/>
      <c r="B21" s="271"/>
      <c r="C21" s="311"/>
      <c r="D21" s="312"/>
      <c r="E21" s="269"/>
      <c r="F21" s="338"/>
      <c r="G21" s="339"/>
      <c r="H21" s="340"/>
      <c r="I21" s="98">
        <f>DATE($P$2,$V$2,1)</f>
        <v>45627</v>
      </c>
      <c r="J21" s="98">
        <f>DATE($P$2,$V$2,2)</f>
        <v>45628</v>
      </c>
      <c r="K21" s="98">
        <f>DATE($P$2,$V$2,3)</f>
        <v>45629</v>
      </c>
      <c r="L21" s="98">
        <f>DATE($P$2,$V$2,4)</f>
        <v>45630</v>
      </c>
      <c r="M21" s="98">
        <f>DATE($P$2,$V$2,5)</f>
        <v>45631</v>
      </c>
      <c r="N21" s="98">
        <f>DATE($P$2,$V$2,6)</f>
        <v>45632</v>
      </c>
      <c r="O21" s="98">
        <f>DATE($P$2,$V$2,7)</f>
        <v>45633</v>
      </c>
      <c r="P21" s="98">
        <f>DATE($P$2,$V$2,8)</f>
        <v>45634</v>
      </c>
      <c r="Q21" s="98">
        <f>DATE($P$2,$V$2,9)</f>
        <v>45635</v>
      </c>
      <c r="R21" s="98">
        <f>DATE($P$2,$V$2,10)</f>
        <v>45636</v>
      </c>
      <c r="S21" s="98">
        <f>DATE($P$2,$V$2,11)</f>
        <v>45637</v>
      </c>
      <c r="T21" s="98">
        <f>DATE($P$2,$V$2,12)</f>
        <v>45638</v>
      </c>
      <c r="U21" s="98">
        <f>DATE($P$2,$V$2,13)</f>
        <v>45639</v>
      </c>
      <c r="V21" s="98">
        <f>DATE($P$2,$V$2,14)</f>
        <v>45640</v>
      </c>
      <c r="W21" s="98">
        <f>DATE($P$2,$V$2,15)</f>
        <v>45641</v>
      </c>
      <c r="X21" s="98">
        <f>DATE($P$2,$V$2,16)</f>
        <v>45642</v>
      </c>
      <c r="Y21" s="98">
        <f>DATE($P$2,$V$2,17)</f>
        <v>45643</v>
      </c>
      <c r="Z21" s="98">
        <f>DATE($P$2,$V$2,18)</f>
        <v>45644</v>
      </c>
      <c r="AA21" s="98">
        <f>DATE($P$2,$V$2,19)</f>
        <v>45645</v>
      </c>
      <c r="AB21" s="98">
        <f>DATE($P$2,$V$2,20)</f>
        <v>45646</v>
      </c>
      <c r="AC21" s="98">
        <f>DATE($P$2,$V$2,21)</f>
        <v>45647</v>
      </c>
      <c r="AD21" s="98">
        <f>DATE($P$2,$V$2,22)</f>
        <v>45648</v>
      </c>
      <c r="AE21" s="98">
        <f>DATE($P$2,$V$2,23)</f>
        <v>45649</v>
      </c>
      <c r="AF21" s="98">
        <f>DATE($P$2,$V$2,24)</f>
        <v>45650</v>
      </c>
      <c r="AG21" s="98">
        <f>DATE($P$2,$V$2,25)</f>
        <v>45651</v>
      </c>
      <c r="AH21" s="98">
        <f>DATE($P$2,$V$2,26)</f>
        <v>45652</v>
      </c>
      <c r="AI21" s="98">
        <f>DATE($P$2,$V$2,27)</f>
        <v>45653</v>
      </c>
      <c r="AJ21" s="98">
        <f>DATE($P$2,$V$2,28)</f>
        <v>45654</v>
      </c>
      <c r="AK21" s="98" t="str">
        <f>IF(AN3="暦月",IF(DAY(EOMONTH(I21,0))&lt;29,"",DATE($P$2,$V$2,29)),"")</f>
        <v/>
      </c>
      <c r="AL21" s="98" t="str">
        <f>IF(AN3="暦月",IF(DAY(EOMONTH(I21,0))&lt;30,"",DATE($P$2,$V$2,30)),"")</f>
        <v/>
      </c>
      <c r="AM21" s="98" t="str">
        <f>IF(AN3="暦月",IF(DAY(EOMONTH(I21,0))&lt;31,"",DATE($P$2,$V$2,31)),"")</f>
        <v/>
      </c>
      <c r="AN21" s="275"/>
      <c r="AO21" s="269"/>
      <c r="AP21" s="332"/>
      <c r="AQ21" s="333"/>
      <c r="AR21" s="269"/>
      <c r="AS21" s="269"/>
      <c r="AT21" s="65"/>
    </row>
    <row r="22" spans="1:51" s="3" customFormat="1" ht="15" customHeight="1">
      <c r="A22" s="270"/>
      <c r="B22" s="271"/>
      <c r="C22" s="313"/>
      <c r="D22" s="314"/>
      <c r="E22" s="269"/>
      <c r="F22" s="302"/>
      <c r="G22" s="341"/>
      <c r="H22" s="303"/>
      <c r="I22" s="99">
        <f>DATE($P$2,$V$2,1)</f>
        <v>45627</v>
      </c>
      <c r="J22" s="99">
        <f>DATE($P$2,$V$2,2)</f>
        <v>45628</v>
      </c>
      <c r="K22" s="99">
        <f>DATE($P$2,$V$2,3)</f>
        <v>45629</v>
      </c>
      <c r="L22" s="99">
        <f>DATE($P$2,$V$2,4)</f>
        <v>45630</v>
      </c>
      <c r="M22" s="99">
        <f>DATE($P$2,$V$2,5)</f>
        <v>45631</v>
      </c>
      <c r="N22" s="99">
        <f>DATE($P$2,$V$2,6)</f>
        <v>45632</v>
      </c>
      <c r="O22" s="99">
        <f>DATE($P$2,$V$2,7)</f>
        <v>45633</v>
      </c>
      <c r="P22" s="99">
        <f>DATE($P$2,$V$2,8)</f>
        <v>45634</v>
      </c>
      <c r="Q22" s="99">
        <f>DATE($P$2,$V$2,9)</f>
        <v>45635</v>
      </c>
      <c r="R22" s="99">
        <f>DATE($P$2,$V$2,10)</f>
        <v>45636</v>
      </c>
      <c r="S22" s="99">
        <f>DATE($P$2,$V$2,11)</f>
        <v>45637</v>
      </c>
      <c r="T22" s="99">
        <f>DATE($P$2,$V$2,12)</f>
        <v>45638</v>
      </c>
      <c r="U22" s="99">
        <f>DATE($P$2,$V$2,13)</f>
        <v>45639</v>
      </c>
      <c r="V22" s="99">
        <f>DATE($P$2,$V$2,14)</f>
        <v>45640</v>
      </c>
      <c r="W22" s="99">
        <f>DATE($P$2,$V$2,15)</f>
        <v>45641</v>
      </c>
      <c r="X22" s="99">
        <f>DATE($P$2,$V$2,16)</f>
        <v>45642</v>
      </c>
      <c r="Y22" s="99">
        <f>DATE($P$2,$V$2,17)</f>
        <v>45643</v>
      </c>
      <c r="Z22" s="99">
        <f>DATE($P$2,$V$2,18)</f>
        <v>45644</v>
      </c>
      <c r="AA22" s="99">
        <f>DATE($P$2,$V$2,19)</f>
        <v>45645</v>
      </c>
      <c r="AB22" s="99">
        <f>DATE($P$2,$V$2,20)</f>
        <v>45646</v>
      </c>
      <c r="AC22" s="99">
        <f>DATE($P$2,$V$2,21)</f>
        <v>45647</v>
      </c>
      <c r="AD22" s="99">
        <f>DATE($P$2,$V$2,22)</f>
        <v>45648</v>
      </c>
      <c r="AE22" s="99">
        <f>DATE($P$2,$V$2,23)</f>
        <v>45649</v>
      </c>
      <c r="AF22" s="99">
        <f>DATE($P$2,$V$2,24)</f>
        <v>45650</v>
      </c>
      <c r="AG22" s="99">
        <f>DATE($P$2,$V$2,25)</f>
        <v>45651</v>
      </c>
      <c r="AH22" s="99">
        <f>DATE($P$2,$V$2,26)</f>
        <v>45652</v>
      </c>
      <c r="AI22" s="99">
        <f>DATE($P$2,$V$2,27)</f>
        <v>45653</v>
      </c>
      <c r="AJ22" s="99">
        <f>DATE($P$2,$V$2,28)</f>
        <v>45654</v>
      </c>
      <c r="AK22" s="99" t="str">
        <f>IF(AN3="暦月",IF(DAY(EOMONTH(I22,0))&lt;29,"",DATE($P$2,$V$2,29)),"")</f>
        <v/>
      </c>
      <c r="AL22" s="99" t="str">
        <f>IF(AN3="暦月",IF(DAY(EOMONTH(I22,0))&lt;30,"",DATE($P$2,$V$2,30)),"")</f>
        <v/>
      </c>
      <c r="AM22" s="99" t="str">
        <f>IF(AN3="暦月",IF(DAY(EOMONTH(I22,0))&lt;31,"",DATE($P$2,$V$2,31)),"")</f>
        <v/>
      </c>
      <c r="AN22" s="275"/>
      <c r="AO22" s="269"/>
      <c r="AP22" s="334"/>
      <c r="AQ22" s="335"/>
      <c r="AR22" s="269"/>
      <c r="AS22" s="269"/>
      <c r="AT22" s="65"/>
      <c r="AU22" s="259" t="s">
        <v>139</v>
      </c>
      <c r="AV22" s="260"/>
      <c r="AX22" s="259" t="s">
        <v>138</v>
      </c>
      <c r="AY22" s="260"/>
    </row>
    <row r="23" spans="1:51" s="3" customFormat="1" ht="12" customHeight="1">
      <c r="A23" s="276">
        <v>1</v>
      </c>
      <c r="B23" s="279"/>
      <c r="C23" s="282"/>
      <c r="D23" s="285" t="s">
        <v>113</v>
      </c>
      <c r="E23" s="170"/>
      <c r="F23" s="291"/>
      <c r="G23" s="292"/>
      <c r="H23" s="103" t="s">
        <v>80</v>
      </c>
      <c r="I23" s="228"/>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288">
        <f>+SUM(I24:AM25)</f>
        <v>0</v>
      </c>
      <c r="AO23" s="266">
        <f>IF($AN$3="４週",AN23/4,AN23/(DAY(EOMONTH($I$21,0))/7))</f>
        <v>0</v>
      </c>
      <c r="AP23" s="342"/>
      <c r="AQ23" s="343"/>
      <c r="AR23" s="266" t="str">
        <f>IF($AN$3="４週",AU24,AV24)</f>
        <v/>
      </c>
      <c r="AS23" s="266"/>
      <c r="AT23" s="265" t="str">
        <f>IF(AX24&lt;=1.1,"",IF(AY24&lt;=1.1,"",IF(F23="","","勤務時間"&amp;CHAR(10)&amp;"OVER")))</f>
        <v/>
      </c>
      <c r="AU23" s="48" t="s">
        <v>192</v>
      </c>
      <c r="AV23" s="48" t="s">
        <v>107</v>
      </c>
      <c r="AX23" s="48" t="s">
        <v>136</v>
      </c>
      <c r="AY23" s="48" t="s">
        <v>137</v>
      </c>
    </row>
    <row r="24" spans="1:51" s="3" customFormat="1" ht="12" customHeight="1">
      <c r="A24" s="277"/>
      <c r="B24" s="280"/>
      <c r="C24" s="283"/>
      <c r="D24" s="286"/>
      <c r="E24" s="171"/>
      <c r="F24" s="293"/>
      <c r="G24" s="294"/>
      <c r="H24" s="100" t="s">
        <v>105</v>
      </c>
      <c r="I24" s="101" t="str">
        <f>IFERROR(VLOOKUP(I23,シフト記号表!$B:$AP,41,FALSE),"")</f>
        <v/>
      </c>
      <c r="J24" s="101" t="str">
        <f>IFERROR(VLOOKUP(J23,シフト記号表!$B:$AP,41,FALSE),"")</f>
        <v/>
      </c>
      <c r="K24" s="101" t="str">
        <f>IFERROR(VLOOKUP(K23,シフト記号表!$B:$AP,41,FALSE),"")</f>
        <v/>
      </c>
      <c r="L24" s="101" t="str">
        <f>IFERROR(VLOOKUP(L23,シフト記号表!$B:$AP,41,FALSE),"")</f>
        <v/>
      </c>
      <c r="M24" s="101" t="str">
        <f>IFERROR(VLOOKUP(M23,シフト記号表!$B:$AP,41,FALSE),"")</f>
        <v/>
      </c>
      <c r="N24" s="101" t="str">
        <f>IFERROR(VLOOKUP(N23,シフト記号表!$B:$AP,41,FALSE),"")</f>
        <v/>
      </c>
      <c r="O24" s="101" t="str">
        <f>IFERROR(VLOOKUP(O23,シフト記号表!$B:$AP,41,FALSE),"")</f>
        <v/>
      </c>
      <c r="P24" s="101" t="str">
        <f>IFERROR(VLOOKUP(P23,シフト記号表!$B:$AP,41,FALSE),"")</f>
        <v/>
      </c>
      <c r="Q24" s="101" t="str">
        <f>IFERROR(VLOOKUP(Q23,シフト記号表!$B:$AP,41,FALSE),"")</f>
        <v/>
      </c>
      <c r="R24" s="101" t="str">
        <f>IFERROR(VLOOKUP(R23,シフト記号表!$B:$AP,41,FALSE),"")</f>
        <v/>
      </c>
      <c r="S24" s="101" t="str">
        <f>IFERROR(VLOOKUP(S23,シフト記号表!$B:$AP,41,FALSE),"")</f>
        <v/>
      </c>
      <c r="T24" s="101" t="str">
        <f>IFERROR(VLOOKUP(T23,シフト記号表!$B:$AP,41,FALSE),"")</f>
        <v/>
      </c>
      <c r="U24" s="101" t="str">
        <f>IFERROR(VLOOKUP(U23,シフト記号表!$B:$AP,41,FALSE),"")</f>
        <v/>
      </c>
      <c r="V24" s="101" t="str">
        <f>IFERROR(VLOOKUP(V23,シフト記号表!$B:$AP,41,FALSE),"")</f>
        <v/>
      </c>
      <c r="W24" s="101" t="str">
        <f>IFERROR(VLOOKUP(W23,シフト記号表!$B:$AP,41,FALSE),"")</f>
        <v/>
      </c>
      <c r="X24" s="101" t="str">
        <f>IFERROR(VLOOKUP(X23,シフト記号表!$B:$AP,41,FALSE),"")</f>
        <v/>
      </c>
      <c r="Y24" s="101" t="str">
        <f>IFERROR(VLOOKUP(Y23,シフト記号表!$B:$AP,41,FALSE),"")</f>
        <v/>
      </c>
      <c r="Z24" s="101" t="str">
        <f>IFERROR(VLOOKUP(Z23,シフト記号表!$B:$AP,41,FALSE),"")</f>
        <v/>
      </c>
      <c r="AA24" s="101" t="str">
        <f>IFERROR(VLOOKUP(AA23,シフト記号表!$B:$AP,41,FALSE),"")</f>
        <v/>
      </c>
      <c r="AB24" s="101" t="str">
        <f>IFERROR(VLOOKUP(AB23,シフト記号表!$B:$AP,41,FALSE),"")</f>
        <v/>
      </c>
      <c r="AC24" s="101" t="str">
        <f>IFERROR(VLOOKUP(AC23,シフト記号表!$B:$AP,41,FALSE),"")</f>
        <v/>
      </c>
      <c r="AD24" s="101" t="str">
        <f>IFERROR(VLOOKUP(AD23,シフト記号表!$B:$AP,41,FALSE),"")</f>
        <v/>
      </c>
      <c r="AE24" s="101" t="str">
        <f>IFERROR(VLOOKUP(AE23,シフト記号表!$B:$AP,41,FALSE),"")</f>
        <v/>
      </c>
      <c r="AF24" s="101" t="str">
        <f>IFERROR(VLOOKUP(AF23,シフト記号表!$B:$AP,41,FALSE),"")</f>
        <v/>
      </c>
      <c r="AG24" s="101" t="str">
        <f>IFERROR(VLOOKUP(AG23,シフト記号表!$B:$AP,41,FALSE),"")</f>
        <v/>
      </c>
      <c r="AH24" s="101" t="str">
        <f>IFERROR(VLOOKUP(AH23,シフト記号表!$B:$AP,41,FALSE),"")</f>
        <v/>
      </c>
      <c r="AI24" s="101" t="str">
        <f>IFERROR(VLOOKUP(AI23,シフト記号表!$B:$AP,41,FALSE),"")</f>
        <v/>
      </c>
      <c r="AJ24" s="101" t="str">
        <f>IFERROR(VLOOKUP(AJ23,シフト記号表!$B:$AP,41,FALSE),"")</f>
        <v/>
      </c>
      <c r="AK24" s="101" t="str">
        <f>IFERROR(VLOOKUP(AK23,シフト記号表!$B:$AP,41,FALSE),"")</f>
        <v/>
      </c>
      <c r="AL24" s="101" t="str">
        <f>IFERROR(VLOOKUP(AL23,シフト記号表!$B:$AP,41,FALSE),"")</f>
        <v/>
      </c>
      <c r="AM24" s="101" t="str">
        <f>IFERROR(VLOOKUP(AM23,シフト記号表!$B:$AP,41,FALSE),"")</f>
        <v/>
      </c>
      <c r="AN24" s="289"/>
      <c r="AO24" s="267"/>
      <c r="AP24" s="344"/>
      <c r="AQ24" s="345"/>
      <c r="AR24" s="267"/>
      <c r="AS24" s="267"/>
      <c r="AT24" s="265"/>
      <c r="AU24" s="49" t="str">
        <f>IFERROR(IF($D23="□",($AO23/$AK$6),($AO23/$AK$8)),"")</f>
        <v/>
      </c>
      <c r="AV24" s="49" t="str">
        <f>IFERROR(IF($D23="□",($AN23/$AO$6),($AN23/$AO$8)),"")</f>
        <v/>
      </c>
      <c r="AX24" s="49" t="str">
        <f>IFERROR(IF($D23="□",(VLOOKUP(F23,'ますた君 '!$C:$E,3,FALSE)/($AK$6*4)),(VLOOKUP(F23,'ますた君 '!$C:$E,3,FALSE)/($AK$8*4))),"")</f>
        <v/>
      </c>
      <c r="AY24" s="49" t="str">
        <f>IFERROR(IF($D23="□",(VLOOKUP(F23,'ますた君 '!$C:$E,3,FALSE)/$AO$6),(VLOOKUP(F23,'ますた君 '!$C:$E,3,FALSE)/$AO$8)),"")</f>
        <v/>
      </c>
    </row>
    <row r="25" spans="1:51" s="3" customFormat="1" ht="12" customHeight="1">
      <c r="A25" s="278"/>
      <c r="B25" s="281"/>
      <c r="C25" s="284"/>
      <c r="D25" s="287"/>
      <c r="E25" s="171"/>
      <c r="F25" s="295"/>
      <c r="G25" s="296"/>
      <c r="H25" s="102" t="s">
        <v>106</v>
      </c>
      <c r="I25" s="190" t="str">
        <f>IFERROR(VLOOKUP(I23,シフト記号表!$B:$AP,31,FALSE),"")</f>
        <v/>
      </c>
      <c r="J25" s="190" t="str">
        <f>IFERROR(VLOOKUP(J23,シフト記号表!$B:$AP,31,FALSE),"")</f>
        <v/>
      </c>
      <c r="K25" s="190" t="str">
        <f>IFERROR(VLOOKUP(K23,シフト記号表!$B:$AP,31,FALSE),"")</f>
        <v/>
      </c>
      <c r="L25" s="190" t="str">
        <f>IFERROR(VLOOKUP(L23,シフト記号表!$B:$AP,31,FALSE),"")</f>
        <v/>
      </c>
      <c r="M25" s="190" t="str">
        <f>IFERROR(VLOOKUP(M23,シフト記号表!$B:$AP,31,FALSE),"")</f>
        <v/>
      </c>
      <c r="N25" s="190" t="str">
        <f>IFERROR(VLOOKUP(N23,シフト記号表!$B:$AP,31,FALSE),"")</f>
        <v/>
      </c>
      <c r="O25" s="190" t="str">
        <f>IFERROR(VLOOKUP(O23,シフト記号表!$B:$AP,31,FALSE),"")</f>
        <v/>
      </c>
      <c r="P25" s="190" t="str">
        <f>IFERROR(VLOOKUP(P23,シフト記号表!$B:$AP,31,FALSE),"")</f>
        <v/>
      </c>
      <c r="Q25" s="190" t="str">
        <f>IFERROR(VLOOKUP(Q23,シフト記号表!$B:$AP,31,FALSE),"")</f>
        <v/>
      </c>
      <c r="R25" s="190" t="str">
        <f>IFERROR(VLOOKUP(R23,シフト記号表!$B:$AP,31,FALSE),"")</f>
        <v/>
      </c>
      <c r="S25" s="190" t="str">
        <f>IFERROR(VLOOKUP(S23,シフト記号表!$B:$AP,31,FALSE),"")</f>
        <v/>
      </c>
      <c r="T25" s="190" t="str">
        <f>IFERROR(VLOOKUP(T23,シフト記号表!$B:$AP,31,FALSE),"")</f>
        <v/>
      </c>
      <c r="U25" s="190" t="str">
        <f>IFERROR(VLOOKUP(U23,シフト記号表!$B:$AP,31,FALSE),"")</f>
        <v/>
      </c>
      <c r="V25" s="190" t="str">
        <f>IFERROR(VLOOKUP(V23,シフト記号表!$B:$AP,31,FALSE),"")</f>
        <v/>
      </c>
      <c r="W25" s="190" t="str">
        <f>IFERROR(VLOOKUP(W23,シフト記号表!$B:$AP,31,FALSE),"")</f>
        <v/>
      </c>
      <c r="X25" s="190" t="str">
        <f>IFERROR(VLOOKUP(X23,シフト記号表!$B:$AP,31,FALSE),"")</f>
        <v/>
      </c>
      <c r="Y25" s="190" t="str">
        <f>IFERROR(VLOOKUP(Y23,シフト記号表!$B:$AP,31,FALSE),"")</f>
        <v/>
      </c>
      <c r="Z25" s="190" t="str">
        <f>IFERROR(VLOOKUP(Z23,シフト記号表!$B:$AP,31,FALSE),"")</f>
        <v/>
      </c>
      <c r="AA25" s="190" t="str">
        <f>IFERROR(VLOOKUP(AA23,シフト記号表!$B:$AP,31,FALSE),"")</f>
        <v/>
      </c>
      <c r="AB25" s="190" t="str">
        <f>IFERROR(VLOOKUP(AB23,シフト記号表!$B:$AP,31,FALSE),"")</f>
        <v/>
      </c>
      <c r="AC25" s="190" t="str">
        <f>IFERROR(VLOOKUP(AC23,シフト記号表!$B:$AP,31,FALSE),"")</f>
        <v/>
      </c>
      <c r="AD25" s="190" t="str">
        <f>IFERROR(VLOOKUP(AD23,シフト記号表!$B:$AP,31,FALSE),"")</f>
        <v/>
      </c>
      <c r="AE25" s="190" t="str">
        <f>IFERROR(VLOOKUP(AE23,シフト記号表!$B:$AP,31,FALSE),"")</f>
        <v/>
      </c>
      <c r="AF25" s="190" t="str">
        <f>IFERROR(VLOOKUP(AF23,シフト記号表!$B:$AP,31,FALSE),"")</f>
        <v/>
      </c>
      <c r="AG25" s="190" t="str">
        <f>IFERROR(VLOOKUP(AG23,シフト記号表!$B:$AP,31,FALSE),"")</f>
        <v/>
      </c>
      <c r="AH25" s="190" t="str">
        <f>IFERROR(VLOOKUP(AH23,シフト記号表!$B:$AP,31,FALSE),"")</f>
        <v/>
      </c>
      <c r="AI25" s="190" t="str">
        <f>IFERROR(VLOOKUP(AI23,シフト記号表!$B:$AP,31,FALSE),"")</f>
        <v/>
      </c>
      <c r="AJ25" s="190" t="str">
        <f>IFERROR(VLOOKUP(AJ23,シフト記号表!$B:$AP,31,FALSE),"")</f>
        <v/>
      </c>
      <c r="AK25" s="190" t="str">
        <f>IFERROR(VLOOKUP(AK23,シフト記号表!$B:$AP,31,FALSE),"")</f>
        <v/>
      </c>
      <c r="AL25" s="190" t="str">
        <f>IFERROR(VLOOKUP(AL23,シフト記号表!$B:$AP,31,FALSE),"")</f>
        <v/>
      </c>
      <c r="AM25" s="190" t="str">
        <f>IFERROR(VLOOKUP(AM23,シフト記号表!$B:$AP,31,FALSE),"")</f>
        <v/>
      </c>
      <c r="AN25" s="290"/>
      <c r="AO25" s="268"/>
      <c r="AP25" s="346"/>
      <c r="AQ25" s="347"/>
      <c r="AR25" s="268"/>
      <c r="AS25" s="268"/>
      <c r="AT25" s="265"/>
      <c r="AU25" s="50"/>
      <c r="AV25" s="50"/>
      <c r="AX25" s="50"/>
      <c r="AY25" s="50"/>
    </row>
    <row r="26" spans="1:51" s="3" customFormat="1" ht="12" customHeight="1">
      <c r="A26" s="276">
        <v>2</v>
      </c>
      <c r="B26" s="279"/>
      <c r="C26" s="282"/>
      <c r="D26" s="285" t="s">
        <v>113</v>
      </c>
      <c r="E26" s="170"/>
      <c r="F26" s="291"/>
      <c r="G26" s="292"/>
      <c r="H26" s="103" t="s">
        <v>80</v>
      </c>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288">
        <f>+SUM(I27:AM28)</f>
        <v>0</v>
      </c>
      <c r="AO26" s="266">
        <f>IF($AN$3="４週",AN26/4,AN26/(DAY(EOMONTH($I$21,0))/7))</f>
        <v>0</v>
      </c>
      <c r="AP26" s="342"/>
      <c r="AQ26" s="343"/>
      <c r="AR26" s="266" t="str">
        <f t="shared" ref="AR26" si="1">IF($AN$3="４週",AU27,AV27)</f>
        <v/>
      </c>
      <c r="AS26" s="266"/>
      <c r="AT26" s="265" t="str">
        <f t="shared" ref="AT26" si="2">IF(AX27&lt;=1.1,"",IF(AY27&lt;=1.1,"",IF(F26="","","勤務時間"&amp;CHAR(10)&amp;"OVER")))</f>
        <v/>
      </c>
      <c r="AU26" s="48" t="s">
        <v>192</v>
      </c>
      <c r="AV26" s="48" t="s">
        <v>107</v>
      </c>
      <c r="AX26" s="48" t="s">
        <v>136</v>
      </c>
      <c r="AY26" s="48" t="s">
        <v>137</v>
      </c>
    </row>
    <row r="27" spans="1:51" s="3" customFormat="1" ht="12" customHeight="1">
      <c r="A27" s="277"/>
      <c r="B27" s="280"/>
      <c r="C27" s="283"/>
      <c r="D27" s="286"/>
      <c r="E27" s="171"/>
      <c r="F27" s="293"/>
      <c r="G27" s="294"/>
      <c r="H27" s="100" t="s">
        <v>105</v>
      </c>
      <c r="I27" s="101" t="str">
        <f>IFERROR(VLOOKUP(I26,シフト記号表!$B:$AP,41,FALSE),"")</f>
        <v/>
      </c>
      <c r="J27" s="101" t="str">
        <f>IFERROR(VLOOKUP(J26,シフト記号表!$B:$AP,41,FALSE),"")</f>
        <v/>
      </c>
      <c r="K27" s="101" t="str">
        <f>IFERROR(VLOOKUP(K26,シフト記号表!$B:$AP,41,FALSE),"")</f>
        <v/>
      </c>
      <c r="L27" s="101" t="str">
        <f>IFERROR(VLOOKUP(L26,シフト記号表!$B:$AP,41,FALSE),"")</f>
        <v/>
      </c>
      <c r="M27" s="101" t="str">
        <f>IFERROR(VLOOKUP(M26,シフト記号表!$B:$AP,41,FALSE),"")</f>
        <v/>
      </c>
      <c r="N27" s="101" t="str">
        <f>IFERROR(VLOOKUP(N26,シフト記号表!$B:$AP,41,FALSE),"")</f>
        <v/>
      </c>
      <c r="O27" s="101" t="str">
        <f>IFERROR(VLOOKUP(O26,シフト記号表!$B:$AP,41,FALSE),"")</f>
        <v/>
      </c>
      <c r="P27" s="101" t="str">
        <f>IFERROR(VLOOKUP(P26,シフト記号表!$B:$AP,41,FALSE),"")</f>
        <v/>
      </c>
      <c r="Q27" s="101" t="str">
        <f>IFERROR(VLOOKUP(Q26,シフト記号表!$B:$AP,41,FALSE),"")</f>
        <v/>
      </c>
      <c r="R27" s="101" t="str">
        <f>IFERROR(VLOOKUP(R26,シフト記号表!$B:$AP,41,FALSE),"")</f>
        <v/>
      </c>
      <c r="S27" s="101" t="str">
        <f>IFERROR(VLOOKUP(S26,シフト記号表!$B:$AP,41,FALSE),"")</f>
        <v/>
      </c>
      <c r="T27" s="101" t="str">
        <f>IFERROR(VLOOKUP(T26,シフト記号表!$B:$AP,41,FALSE),"")</f>
        <v/>
      </c>
      <c r="U27" s="101" t="str">
        <f>IFERROR(VLOOKUP(U26,シフト記号表!$B:$AP,41,FALSE),"")</f>
        <v/>
      </c>
      <c r="V27" s="101" t="str">
        <f>IFERROR(VLOOKUP(V26,シフト記号表!$B:$AP,41,FALSE),"")</f>
        <v/>
      </c>
      <c r="W27" s="101" t="str">
        <f>IFERROR(VLOOKUP(W26,シフト記号表!$B:$AP,41,FALSE),"")</f>
        <v/>
      </c>
      <c r="X27" s="101" t="str">
        <f>IFERROR(VLOOKUP(X26,シフト記号表!$B:$AP,41,FALSE),"")</f>
        <v/>
      </c>
      <c r="Y27" s="101" t="str">
        <f>IFERROR(VLOOKUP(Y26,シフト記号表!$B:$AP,41,FALSE),"")</f>
        <v/>
      </c>
      <c r="Z27" s="101" t="str">
        <f>IFERROR(VLOOKUP(Z26,シフト記号表!$B:$AP,41,FALSE),"")</f>
        <v/>
      </c>
      <c r="AA27" s="101" t="str">
        <f>IFERROR(VLOOKUP(AA26,シフト記号表!$B:$AP,41,FALSE),"")</f>
        <v/>
      </c>
      <c r="AB27" s="101" t="str">
        <f>IFERROR(VLOOKUP(AB26,シフト記号表!$B:$AP,41,FALSE),"")</f>
        <v/>
      </c>
      <c r="AC27" s="101" t="str">
        <f>IFERROR(VLOOKUP(AC26,シフト記号表!$B:$AP,41,FALSE),"")</f>
        <v/>
      </c>
      <c r="AD27" s="101" t="str">
        <f>IFERROR(VLOOKUP(AD26,シフト記号表!$B:$AP,41,FALSE),"")</f>
        <v/>
      </c>
      <c r="AE27" s="101" t="str">
        <f>IFERROR(VLOOKUP(AE26,シフト記号表!$B:$AP,41,FALSE),"")</f>
        <v/>
      </c>
      <c r="AF27" s="101" t="str">
        <f>IFERROR(VLOOKUP(AF26,シフト記号表!$B:$AP,41,FALSE),"")</f>
        <v/>
      </c>
      <c r="AG27" s="101" t="str">
        <f>IFERROR(VLOOKUP(AG26,シフト記号表!$B:$AP,41,FALSE),"")</f>
        <v/>
      </c>
      <c r="AH27" s="101" t="str">
        <f>IFERROR(VLOOKUP(AH26,シフト記号表!$B:$AP,41,FALSE),"")</f>
        <v/>
      </c>
      <c r="AI27" s="101" t="str">
        <f>IFERROR(VLOOKUP(AI26,シフト記号表!$B:$AP,41,FALSE),"")</f>
        <v/>
      </c>
      <c r="AJ27" s="101" t="str">
        <f>IFERROR(VLOOKUP(AJ26,シフト記号表!$B:$AP,41,FALSE),"")</f>
        <v/>
      </c>
      <c r="AK27" s="101" t="str">
        <f>IFERROR(VLOOKUP(AK26,シフト記号表!$B:$AP,41,FALSE),"")</f>
        <v/>
      </c>
      <c r="AL27" s="101" t="str">
        <f>IFERROR(VLOOKUP(AL26,シフト記号表!$B:$AP,41,FALSE),"")</f>
        <v/>
      </c>
      <c r="AM27" s="101" t="str">
        <f>IFERROR(VLOOKUP(AM26,シフト記号表!$B:$AP,41,FALSE),"")</f>
        <v/>
      </c>
      <c r="AN27" s="289"/>
      <c r="AO27" s="267"/>
      <c r="AP27" s="344"/>
      <c r="AQ27" s="345"/>
      <c r="AR27" s="267"/>
      <c r="AS27" s="267"/>
      <c r="AT27" s="265"/>
      <c r="AU27" s="49" t="str">
        <f t="shared" ref="AU27" si="3">IFERROR(IF($D26="□",($AO26/$AK$6),($AO26/$AK$8)),"")</f>
        <v/>
      </c>
      <c r="AV27" s="49" t="str">
        <f t="shared" ref="AV27" si="4">IFERROR(IF($D26="□",($AN26/$AO$6),($AN26/$AO$8)),"")</f>
        <v/>
      </c>
      <c r="AX27" s="49" t="str">
        <f>IFERROR(IF($D26="□",(VLOOKUP(F26,'ますた君 '!$C:$E,3,FALSE)/($AK$6*4)),(VLOOKUP(F26,'ますた君 '!$C:$E,3,FALSE)/($AK$8*4))),"")</f>
        <v/>
      </c>
      <c r="AY27" s="49" t="str">
        <f>IFERROR(IF($D26="□",(VLOOKUP(F26,'ますた君 '!$C:$E,3,FALSE)/$AO$6),(VLOOKUP(F26,'ますた君 '!$C:$E,3,FALSE)/$AO$8)),"")</f>
        <v/>
      </c>
    </row>
    <row r="28" spans="1:51" s="3" customFormat="1" ht="12" customHeight="1">
      <c r="A28" s="278"/>
      <c r="B28" s="281"/>
      <c r="C28" s="284"/>
      <c r="D28" s="287"/>
      <c r="E28" s="171"/>
      <c r="F28" s="295"/>
      <c r="G28" s="296"/>
      <c r="H28" s="102" t="s">
        <v>106</v>
      </c>
      <c r="I28" s="190" t="str">
        <f>IFERROR(VLOOKUP(I26,シフト記号表!$B:$AP,31,FALSE),"")</f>
        <v/>
      </c>
      <c r="J28" s="190" t="str">
        <f>IFERROR(VLOOKUP(J26,シフト記号表!$B:$AP,31,FALSE),"")</f>
        <v/>
      </c>
      <c r="K28" s="190" t="str">
        <f>IFERROR(VLOOKUP(K26,シフト記号表!$B:$AP,31,FALSE),"")</f>
        <v/>
      </c>
      <c r="L28" s="190" t="str">
        <f>IFERROR(VLOOKUP(L26,シフト記号表!$B:$AP,31,FALSE),"")</f>
        <v/>
      </c>
      <c r="M28" s="190" t="str">
        <f>IFERROR(VLOOKUP(M26,シフト記号表!$B:$AP,31,FALSE),"")</f>
        <v/>
      </c>
      <c r="N28" s="190" t="str">
        <f>IFERROR(VLOOKUP(N26,シフト記号表!$B:$AP,31,FALSE),"")</f>
        <v/>
      </c>
      <c r="O28" s="190" t="str">
        <f>IFERROR(VLOOKUP(O26,シフト記号表!$B:$AP,31,FALSE),"")</f>
        <v/>
      </c>
      <c r="P28" s="190" t="str">
        <f>IFERROR(VLOOKUP(P26,シフト記号表!$B:$AP,31,FALSE),"")</f>
        <v/>
      </c>
      <c r="Q28" s="190" t="str">
        <f>IFERROR(VLOOKUP(Q26,シフト記号表!$B:$AP,31,FALSE),"")</f>
        <v/>
      </c>
      <c r="R28" s="190" t="str">
        <f>IFERROR(VLOOKUP(R26,シフト記号表!$B:$AP,31,FALSE),"")</f>
        <v/>
      </c>
      <c r="S28" s="190" t="str">
        <f>IFERROR(VLOOKUP(S26,シフト記号表!$B:$AP,31,FALSE),"")</f>
        <v/>
      </c>
      <c r="T28" s="190" t="str">
        <f>IFERROR(VLOOKUP(T26,シフト記号表!$B:$AP,31,FALSE),"")</f>
        <v/>
      </c>
      <c r="U28" s="190" t="str">
        <f>IFERROR(VLOOKUP(U26,シフト記号表!$B:$AP,31,FALSE),"")</f>
        <v/>
      </c>
      <c r="V28" s="190" t="str">
        <f>IFERROR(VLOOKUP(V26,シフト記号表!$B:$AP,31,FALSE),"")</f>
        <v/>
      </c>
      <c r="W28" s="190" t="str">
        <f>IFERROR(VLOOKUP(W26,シフト記号表!$B:$AP,31,FALSE),"")</f>
        <v/>
      </c>
      <c r="X28" s="190" t="str">
        <f>IFERROR(VLOOKUP(X26,シフト記号表!$B:$AP,31,FALSE),"")</f>
        <v/>
      </c>
      <c r="Y28" s="190" t="str">
        <f>IFERROR(VLOOKUP(Y26,シフト記号表!$B:$AP,31,FALSE),"")</f>
        <v/>
      </c>
      <c r="Z28" s="190" t="str">
        <f>IFERROR(VLOOKUP(Z26,シフト記号表!$B:$AP,31,FALSE),"")</f>
        <v/>
      </c>
      <c r="AA28" s="190" t="str">
        <f>IFERROR(VLOOKUP(AA26,シフト記号表!$B:$AP,31,FALSE),"")</f>
        <v/>
      </c>
      <c r="AB28" s="190" t="str">
        <f>IFERROR(VLOOKUP(AB26,シフト記号表!$B:$AP,31,FALSE),"")</f>
        <v/>
      </c>
      <c r="AC28" s="190" t="str">
        <f>IFERROR(VLOOKUP(AC26,シフト記号表!$B:$AP,31,FALSE),"")</f>
        <v/>
      </c>
      <c r="AD28" s="190" t="str">
        <f>IFERROR(VLOOKUP(AD26,シフト記号表!$B:$AP,31,FALSE),"")</f>
        <v/>
      </c>
      <c r="AE28" s="190" t="str">
        <f>IFERROR(VLOOKUP(AE26,シフト記号表!$B:$AP,31,FALSE),"")</f>
        <v/>
      </c>
      <c r="AF28" s="190" t="str">
        <f>IFERROR(VLOOKUP(AF26,シフト記号表!$B:$AP,31,FALSE),"")</f>
        <v/>
      </c>
      <c r="AG28" s="190" t="str">
        <f>IFERROR(VLOOKUP(AG26,シフト記号表!$B:$AP,31,FALSE),"")</f>
        <v/>
      </c>
      <c r="AH28" s="190" t="str">
        <f>IFERROR(VLOOKUP(AH26,シフト記号表!$B:$AP,31,FALSE),"")</f>
        <v/>
      </c>
      <c r="AI28" s="190" t="str">
        <f>IFERROR(VLOOKUP(AI26,シフト記号表!$B:$AP,31,FALSE),"")</f>
        <v/>
      </c>
      <c r="AJ28" s="190" t="str">
        <f>IFERROR(VLOOKUP(AJ26,シフト記号表!$B:$AP,31,FALSE),"")</f>
        <v/>
      </c>
      <c r="AK28" s="190" t="str">
        <f>IFERROR(VLOOKUP(AK26,シフト記号表!$B:$AP,31,FALSE),"")</f>
        <v/>
      </c>
      <c r="AL28" s="190" t="str">
        <f>IFERROR(VLOOKUP(AL26,シフト記号表!$B:$AP,31,FALSE),"")</f>
        <v/>
      </c>
      <c r="AM28" s="190" t="str">
        <f>IFERROR(VLOOKUP(AM26,シフト記号表!$B:$AP,31,FALSE),"")</f>
        <v/>
      </c>
      <c r="AN28" s="290"/>
      <c r="AO28" s="268"/>
      <c r="AP28" s="346"/>
      <c r="AQ28" s="347"/>
      <c r="AR28" s="268"/>
      <c r="AS28" s="268"/>
      <c r="AT28" s="265"/>
      <c r="AU28" s="50"/>
      <c r="AV28" s="50"/>
      <c r="AX28" s="50"/>
      <c r="AY28" s="50"/>
    </row>
    <row r="29" spans="1:51" s="3" customFormat="1" ht="12" customHeight="1">
      <c r="A29" s="276">
        <v>3</v>
      </c>
      <c r="B29" s="279"/>
      <c r="C29" s="282"/>
      <c r="D29" s="285" t="s">
        <v>113</v>
      </c>
      <c r="E29" s="170"/>
      <c r="F29" s="291"/>
      <c r="G29" s="292"/>
      <c r="H29" s="103" t="s">
        <v>80</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288">
        <f>+SUM(I30:AM31)</f>
        <v>0</v>
      </c>
      <c r="AO29" s="266">
        <f>IF($AN$3="４週",AN29/4,AN29/(DAY(EOMONTH($I$21,0))/7))</f>
        <v>0</v>
      </c>
      <c r="AP29" s="342"/>
      <c r="AQ29" s="343"/>
      <c r="AR29" s="266" t="str">
        <f t="shared" ref="AR29" si="5">IF($AN$3="４週",AU30,AV30)</f>
        <v/>
      </c>
      <c r="AS29" s="266"/>
      <c r="AT29" s="265" t="str">
        <f t="shared" ref="AT29" si="6">IF(AX30&lt;=1.1,"",IF(AY30&lt;=1.1,"",IF(F29="","","勤務時間"&amp;CHAR(10)&amp;"OVER")))</f>
        <v/>
      </c>
      <c r="AU29" s="48" t="s">
        <v>192</v>
      </c>
      <c r="AV29" s="48" t="s">
        <v>107</v>
      </c>
      <c r="AX29" s="48" t="s">
        <v>136</v>
      </c>
      <c r="AY29" s="48" t="s">
        <v>137</v>
      </c>
    </row>
    <row r="30" spans="1:51" s="3" customFormat="1" ht="12" customHeight="1">
      <c r="A30" s="277"/>
      <c r="B30" s="280"/>
      <c r="C30" s="283"/>
      <c r="D30" s="286"/>
      <c r="E30" s="171"/>
      <c r="F30" s="293"/>
      <c r="G30" s="294"/>
      <c r="H30" s="100" t="s">
        <v>105</v>
      </c>
      <c r="I30" s="101" t="str">
        <f>IFERROR(VLOOKUP(I29,シフト記号表!$B:$AP,41,FALSE),"")</f>
        <v/>
      </c>
      <c r="J30" s="101" t="str">
        <f>IFERROR(VLOOKUP(J29,シフト記号表!$B:$AP,41,FALSE),"")</f>
        <v/>
      </c>
      <c r="K30" s="101" t="str">
        <f>IFERROR(VLOOKUP(K29,シフト記号表!$B:$AP,41,FALSE),"")</f>
        <v/>
      </c>
      <c r="L30" s="101" t="str">
        <f>IFERROR(VLOOKUP(L29,シフト記号表!$B:$AP,41,FALSE),"")</f>
        <v/>
      </c>
      <c r="M30" s="101" t="str">
        <f>IFERROR(VLOOKUP(M29,シフト記号表!$B:$AP,41,FALSE),"")</f>
        <v/>
      </c>
      <c r="N30" s="101" t="str">
        <f>IFERROR(VLOOKUP(N29,シフト記号表!$B:$AP,41,FALSE),"")</f>
        <v/>
      </c>
      <c r="O30" s="101" t="str">
        <f>IFERROR(VLOOKUP(O29,シフト記号表!$B:$AP,41,FALSE),"")</f>
        <v/>
      </c>
      <c r="P30" s="101" t="str">
        <f>IFERROR(VLOOKUP(P29,シフト記号表!$B:$AP,41,FALSE),"")</f>
        <v/>
      </c>
      <c r="Q30" s="101" t="str">
        <f>IFERROR(VLOOKUP(Q29,シフト記号表!$B:$AP,41,FALSE),"")</f>
        <v/>
      </c>
      <c r="R30" s="101" t="str">
        <f>IFERROR(VLOOKUP(R29,シフト記号表!$B:$AP,41,FALSE),"")</f>
        <v/>
      </c>
      <c r="S30" s="101" t="str">
        <f>IFERROR(VLOOKUP(S29,シフト記号表!$B:$AP,41,FALSE),"")</f>
        <v/>
      </c>
      <c r="T30" s="101" t="str">
        <f>IFERROR(VLOOKUP(T29,シフト記号表!$B:$AP,41,FALSE),"")</f>
        <v/>
      </c>
      <c r="U30" s="101" t="str">
        <f>IFERROR(VLOOKUP(U29,シフト記号表!$B:$AP,41,FALSE),"")</f>
        <v/>
      </c>
      <c r="V30" s="101" t="str">
        <f>IFERROR(VLOOKUP(V29,シフト記号表!$B:$AP,41,FALSE),"")</f>
        <v/>
      </c>
      <c r="W30" s="101" t="str">
        <f>IFERROR(VLOOKUP(W29,シフト記号表!$B:$AP,41,FALSE),"")</f>
        <v/>
      </c>
      <c r="X30" s="101" t="str">
        <f>IFERROR(VLOOKUP(X29,シフト記号表!$B:$AP,41,FALSE),"")</f>
        <v/>
      </c>
      <c r="Y30" s="101" t="str">
        <f>IFERROR(VLOOKUP(Y29,シフト記号表!$B:$AP,41,FALSE),"")</f>
        <v/>
      </c>
      <c r="Z30" s="101" t="str">
        <f>IFERROR(VLOOKUP(Z29,シフト記号表!$B:$AP,41,FALSE),"")</f>
        <v/>
      </c>
      <c r="AA30" s="101" t="str">
        <f>IFERROR(VLOOKUP(AA29,シフト記号表!$B:$AP,41,FALSE),"")</f>
        <v/>
      </c>
      <c r="AB30" s="101" t="str">
        <f>IFERROR(VLOOKUP(AB29,シフト記号表!$B:$AP,41,FALSE),"")</f>
        <v/>
      </c>
      <c r="AC30" s="101" t="str">
        <f>IFERROR(VLOOKUP(AC29,シフト記号表!$B:$AP,41,FALSE),"")</f>
        <v/>
      </c>
      <c r="AD30" s="101" t="str">
        <f>IFERROR(VLOOKUP(AD29,シフト記号表!$B:$AP,41,FALSE),"")</f>
        <v/>
      </c>
      <c r="AE30" s="101" t="str">
        <f>IFERROR(VLOOKUP(AE29,シフト記号表!$B:$AP,41,FALSE),"")</f>
        <v/>
      </c>
      <c r="AF30" s="101" t="str">
        <f>IFERROR(VLOOKUP(AF29,シフト記号表!$B:$AP,41,FALSE),"")</f>
        <v/>
      </c>
      <c r="AG30" s="101" t="str">
        <f>IFERROR(VLOOKUP(AG29,シフト記号表!$B:$AP,41,FALSE),"")</f>
        <v/>
      </c>
      <c r="AH30" s="101" t="str">
        <f>IFERROR(VLOOKUP(AH29,シフト記号表!$B:$AP,41,FALSE),"")</f>
        <v/>
      </c>
      <c r="AI30" s="101" t="str">
        <f>IFERROR(VLOOKUP(AI29,シフト記号表!$B:$AP,41,FALSE),"")</f>
        <v/>
      </c>
      <c r="AJ30" s="101" t="str">
        <f>IFERROR(VLOOKUP(AJ29,シフト記号表!$B:$AP,41,FALSE),"")</f>
        <v/>
      </c>
      <c r="AK30" s="101" t="str">
        <f>IFERROR(VLOOKUP(AK29,シフト記号表!$B:$AP,41,FALSE),"")</f>
        <v/>
      </c>
      <c r="AL30" s="101" t="str">
        <f>IFERROR(VLOOKUP(AL29,シフト記号表!$B:$AP,41,FALSE),"")</f>
        <v/>
      </c>
      <c r="AM30" s="101" t="str">
        <f>IFERROR(VLOOKUP(AM29,シフト記号表!$B:$AP,41,FALSE),"")</f>
        <v/>
      </c>
      <c r="AN30" s="289"/>
      <c r="AO30" s="267"/>
      <c r="AP30" s="344"/>
      <c r="AQ30" s="345"/>
      <c r="AR30" s="267"/>
      <c r="AS30" s="267"/>
      <c r="AT30" s="265"/>
      <c r="AU30" s="49" t="str">
        <f t="shared" ref="AU30" si="7">IFERROR(IF($D29="□",($AO29/$AK$6),($AO29/$AK$8)),"")</f>
        <v/>
      </c>
      <c r="AV30" s="49" t="str">
        <f t="shared" ref="AV30" si="8">IFERROR(IF($D29="□",($AN29/$AO$6),($AN29/$AO$8)),"")</f>
        <v/>
      </c>
      <c r="AX30" s="49" t="str">
        <f>IFERROR(IF($D29="□",(VLOOKUP(F29,'ますた君 '!$C:$E,3,FALSE)/($AK$6*4)),(VLOOKUP(F29,'ますた君 '!$C:$E,3,FALSE)/($AK$8*4))),"")</f>
        <v/>
      </c>
      <c r="AY30" s="49" t="str">
        <f>IFERROR(IF($D29="□",(VLOOKUP(F29,'ますた君 '!$C:$E,3,FALSE)/$AO$6),(VLOOKUP(F29,'ますた君 '!$C:$E,3,FALSE)/$AO$8)),"")</f>
        <v/>
      </c>
    </row>
    <row r="31" spans="1:51" s="3" customFormat="1" ht="12" customHeight="1">
      <c r="A31" s="278"/>
      <c r="B31" s="281"/>
      <c r="C31" s="284"/>
      <c r="D31" s="287"/>
      <c r="E31" s="171"/>
      <c r="F31" s="295"/>
      <c r="G31" s="296"/>
      <c r="H31" s="102" t="s">
        <v>106</v>
      </c>
      <c r="I31" s="190" t="str">
        <f>IFERROR(VLOOKUP(I29,シフト記号表!$B:$AP,31,FALSE),"")</f>
        <v/>
      </c>
      <c r="J31" s="190" t="str">
        <f>IFERROR(VLOOKUP(J29,シフト記号表!$B:$AP,31,FALSE),"")</f>
        <v/>
      </c>
      <c r="K31" s="190" t="str">
        <f>IFERROR(VLOOKUP(K29,シフト記号表!$B:$AP,31,FALSE),"")</f>
        <v/>
      </c>
      <c r="L31" s="190" t="str">
        <f>IFERROR(VLOOKUP(L29,シフト記号表!$B:$AP,31,FALSE),"")</f>
        <v/>
      </c>
      <c r="M31" s="190" t="str">
        <f>IFERROR(VLOOKUP(M29,シフト記号表!$B:$AP,31,FALSE),"")</f>
        <v/>
      </c>
      <c r="N31" s="190" t="str">
        <f>IFERROR(VLOOKUP(N29,シフト記号表!$B:$AP,31,FALSE),"")</f>
        <v/>
      </c>
      <c r="O31" s="190" t="str">
        <f>IFERROR(VLOOKUP(O29,シフト記号表!$B:$AP,31,FALSE),"")</f>
        <v/>
      </c>
      <c r="P31" s="190" t="str">
        <f>IFERROR(VLOOKUP(P29,シフト記号表!$B:$AP,31,FALSE),"")</f>
        <v/>
      </c>
      <c r="Q31" s="190" t="str">
        <f>IFERROR(VLOOKUP(Q29,シフト記号表!$B:$AP,31,FALSE),"")</f>
        <v/>
      </c>
      <c r="R31" s="190" t="str">
        <f>IFERROR(VLOOKUP(R29,シフト記号表!$B:$AP,31,FALSE),"")</f>
        <v/>
      </c>
      <c r="S31" s="190" t="str">
        <f>IFERROR(VLOOKUP(S29,シフト記号表!$B:$AP,31,FALSE),"")</f>
        <v/>
      </c>
      <c r="T31" s="190" t="str">
        <f>IFERROR(VLOOKUP(T29,シフト記号表!$B:$AP,31,FALSE),"")</f>
        <v/>
      </c>
      <c r="U31" s="190" t="str">
        <f>IFERROR(VLOOKUP(U29,シフト記号表!$B:$AP,31,FALSE),"")</f>
        <v/>
      </c>
      <c r="V31" s="190" t="str">
        <f>IFERROR(VLOOKUP(V29,シフト記号表!$B:$AP,31,FALSE),"")</f>
        <v/>
      </c>
      <c r="W31" s="190" t="str">
        <f>IFERROR(VLOOKUP(W29,シフト記号表!$B:$AP,31,FALSE),"")</f>
        <v/>
      </c>
      <c r="X31" s="190" t="str">
        <f>IFERROR(VLOOKUP(X29,シフト記号表!$B:$AP,31,FALSE),"")</f>
        <v/>
      </c>
      <c r="Y31" s="190" t="str">
        <f>IFERROR(VLOOKUP(Y29,シフト記号表!$B:$AP,31,FALSE),"")</f>
        <v/>
      </c>
      <c r="Z31" s="190" t="str">
        <f>IFERROR(VLOOKUP(Z29,シフト記号表!$B:$AP,31,FALSE),"")</f>
        <v/>
      </c>
      <c r="AA31" s="190" t="str">
        <f>IFERROR(VLOOKUP(AA29,シフト記号表!$B:$AP,31,FALSE),"")</f>
        <v/>
      </c>
      <c r="AB31" s="190" t="str">
        <f>IFERROR(VLOOKUP(AB29,シフト記号表!$B:$AP,31,FALSE),"")</f>
        <v/>
      </c>
      <c r="AC31" s="190" t="str">
        <f>IFERROR(VLOOKUP(AC29,シフト記号表!$B:$AP,31,FALSE),"")</f>
        <v/>
      </c>
      <c r="AD31" s="190" t="str">
        <f>IFERROR(VLOOKUP(AD29,シフト記号表!$B:$AP,31,FALSE),"")</f>
        <v/>
      </c>
      <c r="AE31" s="190" t="str">
        <f>IFERROR(VLOOKUP(AE29,シフト記号表!$B:$AP,31,FALSE),"")</f>
        <v/>
      </c>
      <c r="AF31" s="190" t="str">
        <f>IFERROR(VLOOKUP(AF29,シフト記号表!$B:$AP,31,FALSE),"")</f>
        <v/>
      </c>
      <c r="AG31" s="190" t="str">
        <f>IFERROR(VLOOKUP(AG29,シフト記号表!$B:$AP,31,FALSE),"")</f>
        <v/>
      </c>
      <c r="AH31" s="190" t="str">
        <f>IFERROR(VLOOKUP(AH29,シフト記号表!$B:$AP,31,FALSE),"")</f>
        <v/>
      </c>
      <c r="AI31" s="190" t="str">
        <f>IFERROR(VLOOKUP(AI29,シフト記号表!$B:$AP,31,FALSE),"")</f>
        <v/>
      </c>
      <c r="AJ31" s="190" t="str">
        <f>IFERROR(VLOOKUP(AJ29,シフト記号表!$B:$AP,31,FALSE),"")</f>
        <v/>
      </c>
      <c r="AK31" s="190" t="str">
        <f>IFERROR(VLOOKUP(AK29,シフト記号表!$B:$AP,31,FALSE),"")</f>
        <v/>
      </c>
      <c r="AL31" s="190" t="str">
        <f>IFERROR(VLOOKUP(AL29,シフト記号表!$B:$AP,31,FALSE),"")</f>
        <v/>
      </c>
      <c r="AM31" s="190" t="str">
        <f>IFERROR(VLOOKUP(AM29,シフト記号表!$B:$AP,31,FALSE),"")</f>
        <v/>
      </c>
      <c r="AN31" s="290"/>
      <c r="AO31" s="268"/>
      <c r="AP31" s="346"/>
      <c r="AQ31" s="347"/>
      <c r="AR31" s="268"/>
      <c r="AS31" s="268"/>
      <c r="AT31" s="265"/>
      <c r="AU31" s="50"/>
      <c r="AV31" s="50"/>
      <c r="AX31" s="50"/>
      <c r="AY31" s="50"/>
    </row>
    <row r="32" spans="1:51" s="3" customFormat="1" ht="12" customHeight="1">
      <c r="A32" s="276">
        <v>4</v>
      </c>
      <c r="B32" s="279"/>
      <c r="C32" s="282"/>
      <c r="D32" s="285" t="s">
        <v>113</v>
      </c>
      <c r="E32" s="170"/>
      <c r="F32" s="291"/>
      <c r="G32" s="292"/>
      <c r="H32" s="103" t="s">
        <v>80</v>
      </c>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288">
        <f>+SUM(I33:AM34)</f>
        <v>0</v>
      </c>
      <c r="AO32" s="266">
        <f>IF($AN$3="４週",AN32/4,AN32/(DAY(EOMONTH($I$21,0))/7))</f>
        <v>0</v>
      </c>
      <c r="AP32" s="342"/>
      <c r="AQ32" s="343"/>
      <c r="AR32" s="266" t="str">
        <f t="shared" ref="AR32" si="9">IF($AN$3="４週",AU33,AV33)</f>
        <v/>
      </c>
      <c r="AS32" s="266"/>
      <c r="AT32" s="265" t="str">
        <f t="shared" ref="AT32" si="10">IF(AX33&lt;=1.1,"",IF(AY33&lt;=1.1,"",IF(F32="","","勤務時間"&amp;CHAR(10)&amp;"OVER")))</f>
        <v/>
      </c>
      <c r="AU32" s="48" t="s">
        <v>192</v>
      </c>
      <c r="AV32" s="48" t="s">
        <v>107</v>
      </c>
      <c r="AX32" s="48" t="s">
        <v>136</v>
      </c>
      <c r="AY32" s="48" t="s">
        <v>137</v>
      </c>
    </row>
    <row r="33" spans="1:51" s="3" customFormat="1" ht="12" customHeight="1">
      <c r="A33" s="277"/>
      <c r="B33" s="280"/>
      <c r="C33" s="283"/>
      <c r="D33" s="286"/>
      <c r="E33" s="171"/>
      <c r="F33" s="293"/>
      <c r="G33" s="294"/>
      <c r="H33" s="100" t="s">
        <v>105</v>
      </c>
      <c r="I33" s="101" t="str">
        <f>IFERROR(VLOOKUP(I32,シフト記号表!$B:$AP,41,FALSE),"")</f>
        <v/>
      </c>
      <c r="J33" s="101" t="str">
        <f>IFERROR(VLOOKUP(J32,シフト記号表!$B:$AP,41,FALSE),"")</f>
        <v/>
      </c>
      <c r="K33" s="101" t="str">
        <f>IFERROR(VLOOKUP(K32,シフト記号表!$B:$AP,41,FALSE),"")</f>
        <v/>
      </c>
      <c r="L33" s="101" t="str">
        <f>IFERROR(VLOOKUP(L32,シフト記号表!$B:$AP,41,FALSE),"")</f>
        <v/>
      </c>
      <c r="M33" s="101" t="str">
        <f>IFERROR(VLOOKUP(M32,シフト記号表!$B:$AP,41,FALSE),"")</f>
        <v/>
      </c>
      <c r="N33" s="101" t="str">
        <f>IFERROR(VLOOKUP(N32,シフト記号表!$B:$AP,41,FALSE),"")</f>
        <v/>
      </c>
      <c r="O33" s="101" t="str">
        <f>IFERROR(VLOOKUP(O32,シフト記号表!$B:$AP,41,FALSE),"")</f>
        <v/>
      </c>
      <c r="P33" s="101" t="str">
        <f>IFERROR(VLOOKUP(P32,シフト記号表!$B:$AP,41,FALSE),"")</f>
        <v/>
      </c>
      <c r="Q33" s="101" t="str">
        <f>IFERROR(VLOOKUP(Q32,シフト記号表!$B:$AP,41,FALSE),"")</f>
        <v/>
      </c>
      <c r="R33" s="101" t="str">
        <f>IFERROR(VLOOKUP(R32,シフト記号表!$B:$AP,41,FALSE),"")</f>
        <v/>
      </c>
      <c r="S33" s="101" t="str">
        <f>IFERROR(VLOOKUP(S32,シフト記号表!$B:$AP,41,FALSE),"")</f>
        <v/>
      </c>
      <c r="T33" s="101" t="str">
        <f>IFERROR(VLOOKUP(T32,シフト記号表!$B:$AP,41,FALSE),"")</f>
        <v/>
      </c>
      <c r="U33" s="101" t="str">
        <f>IFERROR(VLOOKUP(U32,シフト記号表!$B:$AP,41,FALSE),"")</f>
        <v/>
      </c>
      <c r="V33" s="101" t="str">
        <f>IFERROR(VLOOKUP(V32,シフト記号表!$B:$AP,41,FALSE),"")</f>
        <v/>
      </c>
      <c r="W33" s="101" t="str">
        <f>IFERROR(VLOOKUP(W32,シフト記号表!$B:$AP,41,FALSE),"")</f>
        <v/>
      </c>
      <c r="X33" s="101" t="str">
        <f>IFERROR(VLOOKUP(X32,シフト記号表!$B:$AP,41,FALSE),"")</f>
        <v/>
      </c>
      <c r="Y33" s="101" t="str">
        <f>IFERROR(VLOOKUP(Y32,シフト記号表!$B:$AP,41,FALSE),"")</f>
        <v/>
      </c>
      <c r="Z33" s="101" t="str">
        <f>IFERROR(VLOOKUP(Z32,シフト記号表!$B:$AP,41,FALSE),"")</f>
        <v/>
      </c>
      <c r="AA33" s="101" t="str">
        <f>IFERROR(VLOOKUP(AA32,シフト記号表!$B:$AP,41,FALSE),"")</f>
        <v/>
      </c>
      <c r="AB33" s="101" t="str">
        <f>IFERROR(VLOOKUP(AB32,シフト記号表!$B:$AP,41,FALSE),"")</f>
        <v/>
      </c>
      <c r="AC33" s="101" t="str">
        <f>IFERROR(VLOOKUP(AC32,シフト記号表!$B:$AP,41,FALSE),"")</f>
        <v/>
      </c>
      <c r="AD33" s="101" t="str">
        <f>IFERROR(VLOOKUP(AD32,シフト記号表!$B:$AP,41,FALSE),"")</f>
        <v/>
      </c>
      <c r="AE33" s="101" t="str">
        <f>IFERROR(VLOOKUP(AE32,シフト記号表!$B:$AP,41,FALSE),"")</f>
        <v/>
      </c>
      <c r="AF33" s="101" t="str">
        <f>IFERROR(VLOOKUP(AF32,シフト記号表!$B:$AP,41,FALSE),"")</f>
        <v/>
      </c>
      <c r="AG33" s="101" t="str">
        <f>IFERROR(VLOOKUP(AG32,シフト記号表!$B:$AP,41,FALSE),"")</f>
        <v/>
      </c>
      <c r="AH33" s="101" t="str">
        <f>IFERROR(VLOOKUP(AH32,シフト記号表!$B:$AP,41,FALSE),"")</f>
        <v/>
      </c>
      <c r="AI33" s="101" t="str">
        <f>IFERROR(VLOOKUP(AI32,シフト記号表!$B:$AP,41,FALSE),"")</f>
        <v/>
      </c>
      <c r="AJ33" s="101" t="str">
        <f>IFERROR(VLOOKUP(AJ32,シフト記号表!$B:$AP,41,FALSE),"")</f>
        <v/>
      </c>
      <c r="AK33" s="101" t="str">
        <f>IFERROR(VLOOKUP(AK32,シフト記号表!$B:$AP,41,FALSE),"")</f>
        <v/>
      </c>
      <c r="AL33" s="101" t="str">
        <f>IFERROR(VLOOKUP(AL32,シフト記号表!$B:$AP,41,FALSE),"")</f>
        <v/>
      </c>
      <c r="AM33" s="101" t="str">
        <f>IFERROR(VLOOKUP(AM32,シフト記号表!$B:$AP,41,FALSE),"")</f>
        <v/>
      </c>
      <c r="AN33" s="289"/>
      <c r="AO33" s="267"/>
      <c r="AP33" s="344"/>
      <c r="AQ33" s="345"/>
      <c r="AR33" s="267"/>
      <c r="AS33" s="267"/>
      <c r="AT33" s="265"/>
      <c r="AU33" s="49" t="str">
        <f t="shared" ref="AU33" si="11">IFERROR(IF($D32="□",($AO32/$AK$6),($AO32/$AK$8)),"")</f>
        <v/>
      </c>
      <c r="AV33" s="49" t="str">
        <f t="shared" ref="AV33" si="12">IFERROR(IF($D32="□",($AN32/$AO$6),($AN32/$AO$8)),"")</f>
        <v/>
      </c>
      <c r="AX33" s="49" t="str">
        <f>IFERROR(IF($D32="□",(VLOOKUP(F32,'ますた君 '!$C:$E,3,FALSE)/($AK$6*4)),(VLOOKUP(F32,'ますた君 '!$C:$E,3,FALSE)/($AK$8*4))),"")</f>
        <v/>
      </c>
      <c r="AY33" s="49" t="str">
        <f>IFERROR(IF($D32="□",(VLOOKUP(F32,'ますた君 '!$C:$E,3,FALSE)/$AO$6),(VLOOKUP(F32,'ますた君 '!$C:$E,3,FALSE)/$AO$8)),"")</f>
        <v/>
      </c>
    </row>
    <row r="34" spans="1:51" s="3" customFormat="1" ht="12" customHeight="1">
      <c r="A34" s="278"/>
      <c r="B34" s="281"/>
      <c r="C34" s="284"/>
      <c r="D34" s="287"/>
      <c r="E34" s="171"/>
      <c r="F34" s="295"/>
      <c r="G34" s="296"/>
      <c r="H34" s="102" t="s">
        <v>106</v>
      </c>
      <c r="I34" s="190" t="str">
        <f>IFERROR(VLOOKUP(I32,シフト記号表!$B:$AP,31,FALSE),"")</f>
        <v/>
      </c>
      <c r="J34" s="190" t="str">
        <f>IFERROR(VLOOKUP(J32,シフト記号表!$B:$AP,31,FALSE),"")</f>
        <v/>
      </c>
      <c r="K34" s="190" t="str">
        <f>IFERROR(VLOOKUP(K32,シフト記号表!$B:$AP,31,FALSE),"")</f>
        <v/>
      </c>
      <c r="L34" s="190" t="str">
        <f>IFERROR(VLOOKUP(L32,シフト記号表!$B:$AP,31,FALSE),"")</f>
        <v/>
      </c>
      <c r="M34" s="190" t="str">
        <f>IFERROR(VLOOKUP(M32,シフト記号表!$B:$AP,31,FALSE),"")</f>
        <v/>
      </c>
      <c r="N34" s="190" t="str">
        <f>IFERROR(VLOOKUP(N32,シフト記号表!$B:$AP,31,FALSE),"")</f>
        <v/>
      </c>
      <c r="O34" s="190" t="str">
        <f>IFERROR(VLOOKUP(O32,シフト記号表!$B:$AP,31,FALSE),"")</f>
        <v/>
      </c>
      <c r="P34" s="190" t="str">
        <f>IFERROR(VLOOKUP(P32,シフト記号表!$B:$AP,31,FALSE),"")</f>
        <v/>
      </c>
      <c r="Q34" s="190" t="str">
        <f>IFERROR(VLOOKUP(Q32,シフト記号表!$B:$AP,31,FALSE),"")</f>
        <v/>
      </c>
      <c r="R34" s="190" t="str">
        <f>IFERROR(VLOOKUP(R32,シフト記号表!$B:$AP,31,FALSE),"")</f>
        <v/>
      </c>
      <c r="S34" s="190" t="str">
        <f>IFERROR(VLOOKUP(S32,シフト記号表!$B:$AP,31,FALSE),"")</f>
        <v/>
      </c>
      <c r="T34" s="190" t="str">
        <f>IFERROR(VLOOKUP(T32,シフト記号表!$B:$AP,31,FALSE),"")</f>
        <v/>
      </c>
      <c r="U34" s="190" t="str">
        <f>IFERROR(VLOOKUP(U32,シフト記号表!$B:$AP,31,FALSE),"")</f>
        <v/>
      </c>
      <c r="V34" s="190" t="str">
        <f>IFERROR(VLOOKUP(V32,シフト記号表!$B:$AP,31,FALSE),"")</f>
        <v/>
      </c>
      <c r="W34" s="190" t="str">
        <f>IFERROR(VLOOKUP(W32,シフト記号表!$B:$AP,31,FALSE),"")</f>
        <v/>
      </c>
      <c r="X34" s="190" t="str">
        <f>IFERROR(VLOOKUP(X32,シフト記号表!$B:$AP,31,FALSE),"")</f>
        <v/>
      </c>
      <c r="Y34" s="190" t="str">
        <f>IFERROR(VLOOKUP(Y32,シフト記号表!$B:$AP,31,FALSE),"")</f>
        <v/>
      </c>
      <c r="Z34" s="190" t="str">
        <f>IFERROR(VLOOKUP(Z32,シフト記号表!$B:$AP,31,FALSE),"")</f>
        <v/>
      </c>
      <c r="AA34" s="190" t="str">
        <f>IFERROR(VLOOKUP(AA32,シフト記号表!$B:$AP,31,FALSE),"")</f>
        <v/>
      </c>
      <c r="AB34" s="190" t="str">
        <f>IFERROR(VLOOKUP(AB32,シフト記号表!$B:$AP,31,FALSE),"")</f>
        <v/>
      </c>
      <c r="AC34" s="190" t="str">
        <f>IFERROR(VLOOKUP(AC32,シフト記号表!$B:$AP,31,FALSE),"")</f>
        <v/>
      </c>
      <c r="AD34" s="190" t="str">
        <f>IFERROR(VLOOKUP(AD32,シフト記号表!$B:$AP,31,FALSE),"")</f>
        <v/>
      </c>
      <c r="AE34" s="190" t="str">
        <f>IFERROR(VLOOKUP(AE32,シフト記号表!$B:$AP,31,FALSE),"")</f>
        <v/>
      </c>
      <c r="AF34" s="190" t="str">
        <f>IFERROR(VLOOKUP(AF32,シフト記号表!$B:$AP,31,FALSE),"")</f>
        <v/>
      </c>
      <c r="AG34" s="190" t="str">
        <f>IFERROR(VLOOKUP(AG32,シフト記号表!$B:$AP,31,FALSE),"")</f>
        <v/>
      </c>
      <c r="AH34" s="190" t="str">
        <f>IFERROR(VLOOKUP(AH32,シフト記号表!$B:$AP,31,FALSE),"")</f>
        <v/>
      </c>
      <c r="AI34" s="190" t="str">
        <f>IFERROR(VLOOKUP(AI32,シフト記号表!$B:$AP,31,FALSE),"")</f>
        <v/>
      </c>
      <c r="AJ34" s="190" t="str">
        <f>IFERROR(VLOOKUP(AJ32,シフト記号表!$B:$AP,31,FALSE),"")</f>
        <v/>
      </c>
      <c r="AK34" s="190" t="str">
        <f>IFERROR(VLOOKUP(AK32,シフト記号表!$B:$AP,31,FALSE),"")</f>
        <v/>
      </c>
      <c r="AL34" s="190" t="str">
        <f>IFERROR(VLOOKUP(AL32,シフト記号表!$B:$AP,31,FALSE),"")</f>
        <v/>
      </c>
      <c r="AM34" s="190" t="str">
        <f>IFERROR(VLOOKUP(AM32,シフト記号表!$B:$AP,31,FALSE),"")</f>
        <v/>
      </c>
      <c r="AN34" s="290"/>
      <c r="AO34" s="268"/>
      <c r="AP34" s="346"/>
      <c r="AQ34" s="347"/>
      <c r="AR34" s="268"/>
      <c r="AS34" s="268"/>
      <c r="AT34" s="265"/>
      <c r="AU34" s="50"/>
      <c r="AV34" s="50"/>
      <c r="AX34" s="50"/>
      <c r="AY34" s="50"/>
    </row>
    <row r="35" spans="1:51" s="3" customFormat="1" ht="12" customHeight="1">
      <c r="A35" s="276">
        <v>5</v>
      </c>
      <c r="B35" s="279"/>
      <c r="C35" s="282"/>
      <c r="D35" s="285" t="s">
        <v>113</v>
      </c>
      <c r="E35" s="170"/>
      <c r="F35" s="291"/>
      <c r="G35" s="292"/>
      <c r="H35" s="103" t="s">
        <v>80</v>
      </c>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288">
        <f>+SUM(I36:AM37)</f>
        <v>0</v>
      </c>
      <c r="AO35" s="266">
        <f>IF($AN$3="４週",AN35/4,AN35/(DAY(EOMONTH($I$21,0))/7))</f>
        <v>0</v>
      </c>
      <c r="AP35" s="342"/>
      <c r="AQ35" s="343"/>
      <c r="AR35" s="266" t="str">
        <f t="shared" ref="AR35" si="13">IF($AN$3="４週",AU36,AV36)</f>
        <v/>
      </c>
      <c r="AS35" s="266"/>
      <c r="AT35" s="265" t="str">
        <f t="shared" ref="AT35" si="14">IF(AX36&lt;=1.1,"",IF(AY36&lt;=1.1,"",IF(F35="","","勤務時間"&amp;CHAR(10)&amp;"OVER")))</f>
        <v/>
      </c>
      <c r="AU35" s="48" t="s">
        <v>192</v>
      </c>
      <c r="AV35" s="48" t="s">
        <v>107</v>
      </c>
      <c r="AX35" s="48" t="s">
        <v>136</v>
      </c>
      <c r="AY35" s="48" t="s">
        <v>137</v>
      </c>
    </row>
    <row r="36" spans="1:51" s="3" customFormat="1" ht="12" customHeight="1">
      <c r="A36" s="277"/>
      <c r="B36" s="280"/>
      <c r="C36" s="283"/>
      <c r="D36" s="286"/>
      <c r="E36" s="171"/>
      <c r="F36" s="293"/>
      <c r="G36" s="294"/>
      <c r="H36" s="100" t="s">
        <v>105</v>
      </c>
      <c r="I36" s="101" t="str">
        <f>IFERROR(VLOOKUP(I35,シフト記号表!$B:$AP,41,FALSE),"")</f>
        <v/>
      </c>
      <c r="J36" s="101" t="str">
        <f>IFERROR(VLOOKUP(J35,シフト記号表!$B:$AP,41,FALSE),"")</f>
        <v/>
      </c>
      <c r="K36" s="101" t="str">
        <f>IFERROR(VLOOKUP(K35,シフト記号表!$B:$AP,41,FALSE),"")</f>
        <v/>
      </c>
      <c r="L36" s="101" t="str">
        <f>IFERROR(VLOOKUP(L35,シフト記号表!$B:$AP,41,FALSE),"")</f>
        <v/>
      </c>
      <c r="M36" s="101" t="str">
        <f>IFERROR(VLOOKUP(M35,シフト記号表!$B:$AP,41,FALSE),"")</f>
        <v/>
      </c>
      <c r="N36" s="101" t="str">
        <f>IFERROR(VLOOKUP(N35,シフト記号表!$B:$AP,41,FALSE),"")</f>
        <v/>
      </c>
      <c r="O36" s="101" t="str">
        <f>IFERROR(VLOOKUP(O35,シフト記号表!$B:$AP,41,FALSE),"")</f>
        <v/>
      </c>
      <c r="P36" s="101" t="str">
        <f>IFERROR(VLOOKUP(P35,シフト記号表!$B:$AP,41,FALSE),"")</f>
        <v/>
      </c>
      <c r="Q36" s="101" t="str">
        <f>IFERROR(VLOOKUP(Q35,シフト記号表!$B:$AP,41,FALSE),"")</f>
        <v/>
      </c>
      <c r="R36" s="101" t="str">
        <f>IFERROR(VLOOKUP(R35,シフト記号表!$B:$AP,41,FALSE),"")</f>
        <v/>
      </c>
      <c r="S36" s="101" t="str">
        <f>IFERROR(VLOOKUP(S35,シフト記号表!$B:$AP,41,FALSE),"")</f>
        <v/>
      </c>
      <c r="T36" s="101" t="str">
        <f>IFERROR(VLOOKUP(T35,シフト記号表!$B:$AP,41,FALSE),"")</f>
        <v/>
      </c>
      <c r="U36" s="101" t="str">
        <f>IFERROR(VLOOKUP(U35,シフト記号表!$B:$AP,41,FALSE),"")</f>
        <v/>
      </c>
      <c r="V36" s="101" t="str">
        <f>IFERROR(VLOOKUP(V35,シフト記号表!$B:$AP,41,FALSE),"")</f>
        <v/>
      </c>
      <c r="W36" s="101" t="str">
        <f>IFERROR(VLOOKUP(W35,シフト記号表!$B:$AP,41,FALSE),"")</f>
        <v/>
      </c>
      <c r="X36" s="101" t="str">
        <f>IFERROR(VLOOKUP(X35,シフト記号表!$B:$AP,41,FALSE),"")</f>
        <v/>
      </c>
      <c r="Y36" s="101" t="str">
        <f>IFERROR(VLOOKUP(Y35,シフト記号表!$B:$AP,41,FALSE),"")</f>
        <v/>
      </c>
      <c r="Z36" s="101" t="str">
        <f>IFERROR(VLOOKUP(Z35,シフト記号表!$B:$AP,41,FALSE),"")</f>
        <v/>
      </c>
      <c r="AA36" s="101" t="str">
        <f>IFERROR(VLOOKUP(AA35,シフト記号表!$B:$AP,41,FALSE),"")</f>
        <v/>
      </c>
      <c r="AB36" s="101" t="str">
        <f>IFERROR(VLOOKUP(AB35,シフト記号表!$B:$AP,41,FALSE),"")</f>
        <v/>
      </c>
      <c r="AC36" s="101" t="str">
        <f>IFERROR(VLOOKUP(AC35,シフト記号表!$B:$AP,41,FALSE),"")</f>
        <v/>
      </c>
      <c r="AD36" s="101" t="str">
        <f>IFERROR(VLOOKUP(AD35,シフト記号表!$B:$AP,41,FALSE),"")</f>
        <v/>
      </c>
      <c r="AE36" s="101" t="str">
        <f>IFERROR(VLOOKUP(AE35,シフト記号表!$B:$AP,41,FALSE),"")</f>
        <v/>
      </c>
      <c r="AF36" s="101" t="str">
        <f>IFERROR(VLOOKUP(AF35,シフト記号表!$B:$AP,41,FALSE),"")</f>
        <v/>
      </c>
      <c r="AG36" s="101" t="str">
        <f>IFERROR(VLOOKUP(AG35,シフト記号表!$B:$AP,41,FALSE),"")</f>
        <v/>
      </c>
      <c r="AH36" s="101" t="str">
        <f>IFERROR(VLOOKUP(AH35,シフト記号表!$B:$AP,41,FALSE),"")</f>
        <v/>
      </c>
      <c r="AI36" s="101" t="str">
        <f>IFERROR(VLOOKUP(AI35,シフト記号表!$B:$AP,41,FALSE),"")</f>
        <v/>
      </c>
      <c r="AJ36" s="101" t="str">
        <f>IFERROR(VLOOKUP(AJ35,シフト記号表!$B:$AP,41,FALSE),"")</f>
        <v/>
      </c>
      <c r="AK36" s="101" t="str">
        <f>IFERROR(VLOOKUP(AK35,シフト記号表!$B:$AP,41,FALSE),"")</f>
        <v/>
      </c>
      <c r="AL36" s="101" t="str">
        <f>IFERROR(VLOOKUP(AL35,シフト記号表!$B:$AP,41,FALSE),"")</f>
        <v/>
      </c>
      <c r="AM36" s="101" t="str">
        <f>IFERROR(VLOOKUP(AM35,シフト記号表!$B:$AP,41,FALSE),"")</f>
        <v/>
      </c>
      <c r="AN36" s="289"/>
      <c r="AO36" s="267"/>
      <c r="AP36" s="344"/>
      <c r="AQ36" s="345"/>
      <c r="AR36" s="267"/>
      <c r="AS36" s="267"/>
      <c r="AT36" s="265"/>
      <c r="AU36" s="49" t="str">
        <f t="shared" ref="AU36" si="15">IFERROR(IF($D35="□",($AO35/$AK$6),($AO35/$AK$8)),"")</f>
        <v/>
      </c>
      <c r="AV36" s="49" t="str">
        <f t="shared" ref="AV36" si="16">IFERROR(IF($D35="□",($AN35/$AO$6),($AN35/$AO$8)),"")</f>
        <v/>
      </c>
      <c r="AX36" s="49" t="str">
        <f>IFERROR(IF($D35="□",(VLOOKUP(F35,'ますた君 '!$C:$E,3,FALSE)/($AK$6*4)),(VLOOKUP(F35,'ますた君 '!$C:$E,3,FALSE)/($AK$8*4))),"")</f>
        <v/>
      </c>
      <c r="AY36" s="49" t="str">
        <f>IFERROR(IF($D35="□",(VLOOKUP(F35,'ますた君 '!$C:$E,3,FALSE)/$AO$6),(VLOOKUP(F35,'ますた君 '!$C:$E,3,FALSE)/$AO$8)),"")</f>
        <v/>
      </c>
    </row>
    <row r="37" spans="1:51" s="3" customFormat="1" ht="12" customHeight="1">
      <c r="A37" s="278"/>
      <c r="B37" s="281"/>
      <c r="C37" s="284"/>
      <c r="D37" s="287"/>
      <c r="E37" s="171"/>
      <c r="F37" s="295"/>
      <c r="G37" s="296"/>
      <c r="H37" s="102" t="s">
        <v>106</v>
      </c>
      <c r="I37" s="190" t="str">
        <f>IFERROR(VLOOKUP(I35,シフト記号表!$B:$AP,31,FALSE),"")</f>
        <v/>
      </c>
      <c r="J37" s="190" t="str">
        <f>IFERROR(VLOOKUP(J35,シフト記号表!$B:$AP,31,FALSE),"")</f>
        <v/>
      </c>
      <c r="K37" s="190" t="str">
        <f>IFERROR(VLOOKUP(K35,シフト記号表!$B:$AP,31,FALSE),"")</f>
        <v/>
      </c>
      <c r="L37" s="190" t="str">
        <f>IFERROR(VLOOKUP(L35,シフト記号表!$B:$AP,31,FALSE),"")</f>
        <v/>
      </c>
      <c r="M37" s="190" t="str">
        <f>IFERROR(VLOOKUP(M35,シフト記号表!$B:$AP,31,FALSE),"")</f>
        <v/>
      </c>
      <c r="N37" s="190" t="str">
        <f>IFERROR(VLOOKUP(N35,シフト記号表!$B:$AP,31,FALSE),"")</f>
        <v/>
      </c>
      <c r="O37" s="190" t="str">
        <f>IFERROR(VLOOKUP(O35,シフト記号表!$B:$AP,31,FALSE),"")</f>
        <v/>
      </c>
      <c r="P37" s="190" t="str">
        <f>IFERROR(VLOOKUP(P35,シフト記号表!$B:$AP,31,FALSE),"")</f>
        <v/>
      </c>
      <c r="Q37" s="190" t="str">
        <f>IFERROR(VLOOKUP(Q35,シフト記号表!$B:$AP,31,FALSE),"")</f>
        <v/>
      </c>
      <c r="R37" s="190" t="str">
        <f>IFERROR(VLOOKUP(R35,シフト記号表!$B:$AP,31,FALSE),"")</f>
        <v/>
      </c>
      <c r="S37" s="190" t="str">
        <f>IFERROR(VLOOKUP(S35,シフト記号表!$B:$AP,31,FALSE),"")</f>
        <v/>
      </c>
      <c r="T37" s="190" t="str">
        <f>IFERROR(VLOOKUP(T35,シフト記号表!$B:$AP,31,FALSE),"")</f>
        <v/>
      </c>
      <c r="U37" s="190" t="str">
        <f>IFERROR(VLOOKUP(U35,シフト記号表!$B:$AP,31,FALSE),"")</f>
        <v/>
      </c>
      <c r="V37" s="190" t="str">
        <f>IFERROR(VLOOKUP(V35,シフト記号表!$B:$AP,31,FALSE),"")</f>
        <v/>
      </c>
      <c r="W37" s="190" t="str">
        <f>IFERROR(VLOOKUP(W35,シフト記号表!$B:$AP,31,FALSE),"")</f>
        <v/>
      </c>
      <c r="X37" s="190" t="str">
        <f>IFERROR(VLOOKUP(X35,シフト記号表!$B:$AP,31,FALSE),"")</f>
        <v/>
      </c>
      <c r="Y37" s="190" t="str">
        <f>IFERROR(VLOOKUP(Y35,シフト記号表!$B:$AP,31,FALSE),"")</f>
        <v/>
      </c>
      <c r="Z37" s="190" t="str">
        <f>IFERROR(VLOOKUP(Z35,シフト記号表!$B:$AP,31,FALSE),"")</f>
        <v/>
      </c>
      <c r="AA37" s="190" t="str">
        <f>IFERROR(VLOOKUP(AA35,シフト記号表!$B:$AP,31,FALSE),"")</f>
        <v/>
      </c>
      <c r="AB37" s="190" t="str">
        <f>IFERROR(VLOOKUP(AB35,シフト記号表!$B:$AP,31,FALSE),"")</f>
        <v/>
      </c>
      <c r="AC37" s="190" t="str">
        <f>IFERROR(VLOOKUP(AC35,シフト記号表!$B:$AP,31,FALSE),"")</f>
        <v/>
      </c>
      <c r="AD37" s="190" t="str">
        <f>IFERROR(VLOOKUP(AD35,シフト記号表!$B:$AP,31,FALSE),"")</f>
        <v/>
      </c>
      <c r="AE37" s="190" t="str">
        <f>IFERROR(VLOOKUP(AE35,シフト記号表!$B:$AP,31,FALSE),"")</f>
        <v/>
      </c>
      <c r="AF37" s="190" t="str">
        <f>IFERROR(VLOOKUP(AF35,シフト記号表!$B:$AP,31,FALSE),"")</f>
        <v/>
      </c>
      <c r="AG37" s="190" t="str">
        <f>IFERROR(VLOOKUP(AG35,シフト記号表!$B:$AP,31,FALSE),"")</f>
        <v/>
      </c>
      <c r="AH37" s="190" t="str">
        <f>IFERROR(VLOOKUP(AH35,シフト記号表!$B:$AP,31,FALSE),"")</f>
        <v/>
      </c>
      <c r="AI37" s="190" t="str">
        <f>IFERROR(VLOOKUP(AI35,シフト記号表!$B:$AP,31,FALSE),"")</f>
        <v/>
      </c>
      <c r="AJ37" s="190" t="str">
        <f>IFERROR(VLOOKUP(AJ35,シフト記号表!$B:$AP,31,FALSE),"")</f>
        <v/>
      </c>
      <c r="AK37" s="190" t="str">
        <f>IFERROR(VLOOKUP(AK35,シフト記号表!$B:$AP,31,FALSE),"")</f>
        <v/>
      </c>
      <c r="AL37" s="190" t="str">
        <f>IFERROR(VLOOKUP(AL35,シフト記号表!$B:$AP,31,FALSE),"")</f>
        <v/>
      </c>
      <c r="AM37" s="190" t="str">
        <f>IFERROR(VLOOKUP(AM35,シフト記号表!$B:$AP,31,FALSE),"")</f>
        <v/>
      </c>
      <c r="AN37" s="290"/>
      <c r="AO37" s="268"/>
      <c r="AP37" s="346"/>
      <c r="AQ37" s="347"/>
      <c r="AR37" s="268"/>
      <c r="AS37" s="268"/>
      <c r="AT37" s="265"/>
      <c r="AU37" s="50"/>
      <c r="AV37" s="50"/>
      <c r="AX37" s="50"/>
      <c r="AY37" s="50"/>
    </row>
    <row r="38" spans="1:51" s="3" customFormat="1" ht="12" customHeight="1">
      <c r="A38" s="276">
        <v>6</v>
      </c>
      <c r="B38" s="279"/>
      <c r="C38" s="282"/>
      <c r="D38" s="285" t="s">
        <v>113</v>
      </c>
      <c r="E38" s="170"/>
      <c r="F38" s="291"/>
      <c r="G38" s="292"/>
      <c r="H38" s="103" t="s">
        <v>80</v>
      </c>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288">
        <f>+SUM(I39:AM40)</f>
        <v>0</v>
      </c>
      <c r="AO38" s="266">
        <f>IF($AN$3="４週",AN38/4,AN38/(DAY(EOMONTH($I$21,0))/7))</f>
        <v>0</v>
      </c>
      <c r="AP38" s="342"/>
      <c r="AQ38" s="343"/>
      <c r="AR38" s="266" t="str">
        <f t="shared" ref="AR38" si="17">IF($AN$3="４週",AU39,AV39)</f>
        <v/>
      </c>
      <c r="AS38" s="266"/>
      <c r="AT38" s="265" t="str">
        <f t="shared" ref="AT38" si="18">IF(AX39&lt;=1.1,"",IF(AY39&lt;=1.1,"",IF(F38="","","勤務時間"&amp;CHAR(10)&amp;"OVER")))</f>
        <v/>
      </c>
      <c r="AU38" s="48" t="s">
        <v>192</v>
      </c>
      <c r="AV38" s="48" t="s">
        <v>107</v>
      </c>
      <c r="AX38" s="48" t="s">
        <v>136</v>
      </c>
      <c r="AY38" s="48" t="s">
        <v>137</v>
      </c>
    </row>
    <row r="39" spans="1:51" s="3" customFormat="1" ht="12" customHeight="1">
      <c r="A39" s="277"/>
      <c r="B39" s="280"/>
      <c r="C39" s="283"/>
      <c r="D39" s="286"/>
      <c r="E39" s="171"/>
      <c r="F39" s="293"/>
      <c r="G39" s="294"/>
      <c r="H39" s="100" t="s">
        <v>105</v>
      </c>
      <c r="I39" s="101" t="str">
        <f>IFERROR(VLOOKUP(I38,シフト記号表!$B:$AP,41,FALSE),"")</f>
        <v/>
      </c>
      <c r="J39" s="101" t="str">
        <f>IFERROR(VLOOKUP(J38,シフト記号表!$B:$AP,41,FALSE),"")</f>
        <v/>
      </c>
      <c r="K39" s="101" t="str">
        <f>IFERROR(VLOOKUP(K38,シフト記号表!$B:$AP,41,FALSE),"")</f>
        <v/>
      </c>
      <c r="L39" s="101" t="str">
        <f>IFERROR(VLOOKUP(L38,シフト記号表!$B:$AP,41,FALSE),"")</f>
        <v/>
      </c>
      <c r="M39" s="101" t="str">
        <f>IFERROR(VLOOKUP(M38,シフト記号表!$B:$AP,41,FALSE),"")</f>
        <v/>
      </c>
      <c r="N39" s="101" t="str">
        <f>IFERROR(VLOOKUP(N38,シフト記号表!$B:$AP,41,FALSE),"")</f>
        <v/>
      </c>
      <c r="O39" s="101" t="str">
        <f>IFERROR(VLOOKUP(O38,シフト記号表!$B:$AP,41,FALSE),"")</f>
        <v/>
      </c>
      <c r="P39" s="101" t="str">
        <f>IFERROR(VLOOKUP(P38,シフト記号表!$B:$AP,41,FALSE),"")</f>
        <v/>
      </c>
      <c r="Q39" s="101" t="str">
        <f>IFERROR(VLOOKUP(Q38,シフト記号表!$B:$AP,41,FALSE),"")</f>
        <v/>
      </c>
      <c r="R39" s="101" t="str">
        <f>IFERROR(VLOOKUP(R38,シフト記号表!$B:$AP,41,FALSE),"")</f>
        <v/>
      </c>
      <c r="S39" s="101" t="str">
        <f>IFERROR(VLOOKUP(S38,シフト記号表!$B:$AP,41,FALSE),"")</f>
        <v/>
      </c>
      <c r="T39" s="101" t="str">
        <f>IFERROR(VLOOKUP(T38,シフト記号表!$B:$AP,41,FALSE),"")</f>
        <v/>
      </c>
      <c r="U39" s="101" t="str">
        <f>IFERROR(VLOOKUP(U38,シフト記号表!$B:$AP,41,FALSE),"")</f>
        <v/>
      </c>
      <c r="V39" s="101" t="str">
        <f>IFERROR(VLOOKUP(V38,シフト記号表!$B:$AP,41,FALSE),"")</f>
        <v/>
      </c>
      <c r="W39" s="101" t="str">
        <f>IFERROR(VLOOKUP(W38,シフト記号表!$B:$AP,41,FALSE),"")</f>
        <v/>
      </c>
      <c r="X39" s="101" t="str">
        <f>IFERROR(VLOOKUP(X38,シフト記号表!$B:$AP,41,FALSE),"")</f>
        <v/>
      </c>
      <c r="Y39" s="101" t="str">
        <f>IFERROR(VLOOKUP(Y38,シフト記号表!$B:$AP,41,FALSE),"")</f>
        <v/>
      </c>
      <c r="Z39" s="101" t="str">
        <f>IFERROR(VLOOKUP(Z38,シフト記号表!$B:$AP,41,FALSE),"")</f>
        <v/>
      </c>
      <c r="AA39" s="101" t="str">
        <f>IFERROR(VLOOKUP(AA38,シフト記号表!$B:$AP,41,FALSE),"")</f>
        <v/>
      </c>
      <c r="AB39" s="101" t="str">
        <f>IFERROR(VLOOKUP(AB38,シフト記号表!$B:$AP,41,FALSE),"")</f>
        <v/>
      </c>
      <c r="AC39" s="101" t="str">
        <f>IFERROR(VLOOKUP(AC38,シフト記号表!$B:$AP,41,FALSE),"")</f>
        <v/>
      </c>
      <c r="AD39" s="101" t="str">
        <f>IFERROR(VLOOKUP(AD38,シフト記号表!$B:$AP,41,FALSE),"")</f>
        <v/>
      </c>
      <c r="AE39" s="101" t="str">
        <f>IFERROR(VLOOKUP(AE38,シフト記号表!$B:$AP,41,FALSE),"")</f>
        <v/>
      </c>
      <c r="AF39" s="101" t="str">
        <f>IFERROR(VLOOKUP(AF38,シフト記号表!$B:$AP,41,FALSE),"")</f>
        <v/>
      </c>
      <c r="AG39" s="101" t="str">
        <f>IFERROR(VLOOKUP(AG38,シフト記号表!$B:$AP,41,FALSE),"")</f>
        <v/>
      </c>
      <c r="AH39" s="101" t="str">
        <f>IFERROR(VLOOKUP(AH38,シフト記号表!$B:$AP,41,FALSE),"")</f>
        <v/>
      </c>
      <c r="AI39" s="101" t="str">
        <f>IFERROR(VLOOKUP(AI38,シフト記号表!$B:$AP,41,FALSE),"")</f>
        <v/>
      </c>
      <c r="AJ39" s="101" t="str">
        <f>IFERROR(VLOOKUP(AJ38,シフト記号表!$B:$AP,41,FALSE),"")</f>
        <v/>
      </c>
      <c r="AK39" s="101" t="str">
        <f>IFERROR(VLOOKUP(AK38,シフト記号表!$B:$AP,41,FALSE),"")</f>
        <v/>
      </c>
      <c r="AL39" s="101" t="str">
        <f>IFERROR(VLOOKUP(AL38,シフト記号表!$B:$AP,41,FALSE),"")</f>
        <v/>
      </c>
      <c r="AM39" s="101" t="str">
        <f>IFERROR(VLOOKUP(AM38,シフト記号表!$B:$AP,41,FALSE),"")</f>
        <v/>
      </c>
      <c r="AN39" s="289"/>
      <c r="AO39" s="267"/>
      <c r="AP39" s="344"/>
      <c r="AQ39" s="345"/>
      <c r="AR39" s="267"/>
      <c r="AS39" s="267"/>
      <c r="AT39" s="265"/>
      <c r="AU39" s="49" t="str">
        <f t="shared" ref="AU39" si="19">IFERROR(IF($D38="□",($AO38/$AK$6),($AO38/$AK$8)),"")</f>
        <v/>
      </c>
      <c r="AV39" s="49" t="str">
        <f t="shared" ref="AV39" si="20">IFERROR(IF($D38="□",($AN38/$AO$6),($AN38/$AO$8)),"")</f>
        <v/>
      </c>
      <c r="AX39" s="49" t="str">
        <f>IFERROR(IF($D38="□",(VLOOKUP(F38,'ますた君 '!$C:$E,3,FALSE)/($AK$6*4)),(VLOOKUP(F38,'ますた君 '!$C:$E,3,FALSE)/($AK$8*4))),"")</f>
        <v/>
      </c>
      <c r="AY39" s="49" t="str">
        <f>IFERROR(IF($D38="□",(VLOOKUP(F38,'ますた君 '!$C:$E,3,FALSE)/$AO$6),(VLOOKUP(F38,'ますた君 '!$C:$E,3,FALSE)/$AO$8)),"")</f>
        <v/>
      </c>
    </row>
    <row r="40" spans="1:51" s="3" customFormat="1" ht="12" customHeight="1">
      <c r="A40" s="278"/>
      <c r="B40" s="281"/>
      <c r="C40" s="284"/>
      <c r="D40" s="287"/>
      <c r="E40" s="171"/>
      <c r="F40" s="295"/>
      <c r="G40" s="296"/>
      <c r="H40" s="102" t="s">
        <v>106</v>
      </c>
      <c r="I40" s="190" t="str">
        <f>IFERROR(VLOOKUP(I38,シフト記号表!$B:$AP,31,FALSE),"")</f>
        <v/>
      </c>
      <c r="J40" s="190" t="str">
        <f>IFERROR(VLOOKUP(J38,シフト記号表!$B:$AP,31,FALSE),"")</f>
        <v/>
      </c>
      <c r="K40" s="190" t="str">
        <f>IFERROR(VLOOKUP(K38,シフト記号表!$B:$AP,31,FALSE),"")</f>
        <v/>
      </c>
      <c r="L40" s="190" t="str">
        <f>IFERROR(VLOOKUP(L38,シフト記号表!$B:$AP,31,FALSE),"")</f>
        <v/>
      </c>
      <c r="M40" s="190" t="str">
        <f>IFERROR(VLOOKUP(M38,シフト記号表!$B:$AP,31,FALSE),"")</f>
        <v/>
      </c>
      <c r="N40" s="190" t="str">
        <f>IFERROR(VLOOKUP(N38,シフト記号表!$B:$AP,31,FALSE),"")</f>
        <v/>
      </c>
      <c r="O40" s="190" t="str">
        <f>IFERROR(VLOOKUP(O38,シフト記号表!$B:$AP,31,FALSE),"")</f>
        <v/>
      </c>
      <c r="P40" s="190" t="str">
        <f>IFERROR(VLOOKUP(P38,シフト記号表!$B:$AP,31,FALSE),"")</f>
        <v/>
      </c>
      <c r="Q40" s="190" t="str">
        <f>IFERROR(VLOOKUP(Q38,シフト記号表!$B:$AP,31,FALSE),"")</f>
        <v/>
      </c>
      <c r="R40" s="190" t="str">
        <f>IFERROR(VLOOKUP(R38,シフト記号表!$B:$AP,31,FALSE),"")</f>
        <v/>
      </c>
      <c r="S40" s="190" t="str">
        <f>IFERROR(VLOOKUP(S38,シフト記号表!$B:$AP,31,FALSE),"")</f>
        <v/>
      </c>
      <c r="T40" s="190" t="str">
        <f>IFERROR(VLOOKUP(T38,シフト記号表!$B:$AP,31,FALSE),"")</f>
        <v/>
      </c>
      <c r="U40" s="190" t="str">
        <f>IFERROR(VLOOKUP(U38,シフト記号表!$B:$AP,31,FALSE),"")</f>
        <v/>
      </c>
      <c r="V40" s="190" t="str">
        <f>IFERROR(VLOOKUP(V38,シフト記号表!$B:$AP,31,FALSE),"")</f>
        <v/>
      </c>
      <c r="W40" s="190" t="str">
        <f>IFERROR(VLOOKUP(W38,シフト記号表!$B:$AP,31,FALSE),"")</f>
        <v/>
      </c>
      <c r="X40" s="190" t="str">
        <f>IFERROR(VLOOKUP(X38,シフト記号表!$B:$AP,31,FALSE),"")</f>
        <v/>
      </c>
      <c r="Y40" s="190" t="str">
        <f>IFERROR(VLOOKUP(Y38,シフト記号表!$B:$AP,31,FALSE),"")</f>
        <v/>
      </c>
      <c r="Z40" s="190" t="str">
        <f>IFERROR(VLOOKUP(Z38,シフト記号表!$B:$AP,31,FALSE),"")</f>
        <v/>
      </c>
      <c r="AA40" s="190" t="str">
        <f>IFERROR(VLOOKUP(AA38,シフト記号表!$B:$AP,31,FALSE),"")</f>
        <v/>
      </c>
      <c r="AB40" s="190" t="str">
        <f>IFERROR(VLOOKUP(AB38,シフト記号表!$B:$AP,31,FALSE),"")</f>
        <v/>
      </c>
      <c r="AC40" s="190" t="str">
        <f>IFERROR(VLOOKUP(AC38,シフト記号表!$B:$AP,31,FALSE),"")</f>
        <v/>
      </c>
      <c r="AD40" s="190" t="str">
        <f>IFERROR(VLOOKUP(AD38,シフト記号表!$B:$AP,31,FALSE),"")</f>
        <v/>
      </c>
      <c r="AE40" s="190" t="str">
        <f>IFERROR(VLOOKUP(AE38,シフト記号表!$B:$AP,31,FALSE),"")</f>
        <v/>
      </c>
      <c r="AF40" s="190" t="str">
        <f>IFERROR(VLOOKUP(AF38,シフト記号表!$B:$AP,31,FALSE),"")</f>
        <v/>
      </c>
      <c r="AG40" s="190" t="str">
        <f>IFERROR(VLOOKUP(AG38,シフト記号表!$B:$AP,31,FALSE),"")</f>
        <v/>
      </c>
      <c r="AH40" s="190" t="str">
        <f>IFERROR(VLOOKUP(AH38,シフト記号表!$B:$AP,31,FALSE),"")</f>
        <v/>
      </c>
      <c r="AI40" s="190" t="str">
        <f>IFERROR(VLOOKUP(AI38,シフト記号表!$B:$AP,31,FALSE),"")</f>
        <v/>
      </c>
      <c r="AJ40" s="190" t="str">
        <f>IFERROR(VLOOKUP(AJ38,シフト記号表!$B:$AP,31,FALSE),"")</f>
        <v/>
      </c>
      <c r="AK40" s="190" t="str">
        <f>IFERROR(VLOOKUP(AK38,シフト記号表!$B:$AP,31,FALSE),"")</f>
        <v/>
      </c>
      <c r="AL40" s="190" t="str">
        <f>IFERROR(VLOOKUP(AL38,シフト記号表!$B:$AP,31,FALSE),"")</f>
        <v/>
      </c>
      <c r="AM40" s="190" t="str">
        <f>IFERROR(VLOOKUP(AM38,シフト記号表!$B:$AP,31,FALSE),"")</f>
        <v/>
      </c>
      <c r="AN40" s="290"/>
      <c r="AO40" s="268"/>
      <c r="AP40" s="346"/>
      <c r="AQ40" s="347"/>
      <c r="AR40" s="268"/>
      <c r="AS40" s="268"/>
      <c r="AT40" s="265"/>
      <c r="AU40" s="50"/>
      <c r="AV40" s="50"/>
      <c r="AX40" s="50"/>
      <c r="AY40" s="50"/>
    </row>
    <row r="41" spans="1:51" s="3" customFormat="1" ht="12" customHeight="1">
      <c r="A41" s="276">
        <v>7</v>
      </c>
      <c r="B41" s="279"/>
      <c r="C41" s="282"/>
      <c r="D41" s="285" t="s">
        <v>113</v>
      </c>
      <c r="E41" s="170"/>
      <c r="F41" s="291"/>
      <c r="G41" s="292"/>
      <c r="H41" s="103" t="s">
        <v>80</v>
      </c>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288">
        <f>+SUM(I42:AM43)</f>
        <v>0</v>
      </c>
      <c r="AO41" s="266">
        <f>IF($AN$3="４週",AN41/4,AN41/(DAY(EOMONTH($I$21,0))/7))</f>
        <v>0</v>
      </c>
      <c r="AP41" s="342"/>
      <c r="AQ41" s="343"/>
      <c r="AR41" s="266" t="str">
        <f t="shared" ref="AR41" si="21">IF($AN$3="４週",AU42,AV42)</f>
        <v/>
      </c>
      <c r="AS41" s="266"/>
      <c r="AT41" s="265" t="str">
        <f t="shared" ref="AT41" si="22">IF(AX42&lt;=1.1,"",IF(AY42&lt;=1.1,"",IF(F41="","","勤務時間"&amp;CHAR(10)&amp;"OVER")))</f>
        <v/>
      </c>
      <c r="AU41" s="48" t="s">
        <v>192</v>
      </c>
      <c r="AV41" s="48" t="s">
        <v>107</v>
      </c>
      <c r="AX41" s="48" t="s">
        <v>136</v>
      </c>
      <c r="AY41" s="48" t="s">
        <v>137</v>
      </c>
    </row>
    <row r="42" spans="1:51" s="3" customFormat="1" ht="12" customHeight="1">
      <c r="A42" s="277"/>
      <c r="B42" s="280"/>
      <c r="C42" s="283"/>
      <c r="D42" s="286"/>
      <c r="E42" s="171"/>
      <c r="F42" s="293"/>
      <c r="G42" s="294"/>
      <c r="H42" s="100" t="s">
        <v>105</v>
      </c>
      <c r="I42" s="101" t="str">
        <f>IFERROR(VLOOKUP(I41,シフト記号表!$B:$AP,41,FALSE),"")</f>
        <v/>
      </c>
      <c r="J42" s="101" t="str">
        <f>IFERROR(VLOOKUP(J41,シフト記号表!$B:$AP,41,FALSE),"")</f>
        <v/>
      </c>
      <c r="K42" s="101" t="str">
        <f>IFERROR(VLOOKUP(K41,シフト記号表!$B:$AP,41,FALSE),"")</f>
        <v/>
      </c>
      <c r="L42" s="101" t="str">
        <f>IFERROR(VLOOKUP(L41,シフト記号表!$B:$AP,41,FALSE),"")</f>
        <v/>
      </c>
      <c r="M42" s="101" t="str">
        <f>IFERROR(VLOOKUP(M41,シフト記号表!$B:$AP,41,FALSE),"")</f>
        <v/>
      </c>
      <c r="N42" s="101" t="str">
        <f>IFERROR(VLOOKUP(N41,シフト記号表!$B:$AP,41,FALSE),"")</f>
        <v/>
      </c>
      <c r="O42" s="101" t="str">
        <f>IFERROR(VLOOKUP(O41,シフト記号表!$B:$AP,41,FALSE),"")</f>
        <v/>
      </c>
      <c r="P42" s="101" t="str">
        <f>IFERROR(VLOOKUP(P41,シフト記号表!$B:$AP,41,FALSE),"")</f>
        <v/>
      </c>
      <c r="Q42" s="101" t="str">
        <f>IFERROR(VLOOKUP(Q41,シフト記号表!$B:$AP,41,FALSE),"")</f>
        <v/>
      </c>
      <c r="R42" s="101" t="str">
        <f>IFERROR(VLOOKUP(R41,シフト記号表!$B:$AP,41,FALSE),"")</f>
        <v/>
      </c>
      <c r="S42" s="101" t="str">
        <f>IFERROR(VLOOKUP(S41,シフト記号表!$B:$AP,41,FALSE),"")</f>
        <v/>
      </c>
      <c r="T42" s="101" t="str">
        <f>IFERROR(VLOOKUP(T41,シフト記号表!$B:$AP,41,FALSE),"")</f>
        <v/>
      </c>
      <c r="U42" s="101" t="str">
        <f>IFERROR(VLOOKUP(U41,シフト記号表!$B:$AP,41,FALSE),"")</f>
        <v/>
      </c>
      <c r="V42" s="101" t="str">
        <f>IFERROR(VLOOKUP(V41,シフト記号表!$B:$AP,41,FALSE),"")</f>
        <v/>
      </c>
      <c r="W42" s="101" t="str">
        <f>IFERROR(VLOOKUP(W41,シフト記号表!$B:$AP,41,FALSE),"")</f>
        <v/>
      </c>
      <c r="X42" s="101" t="str">
        <f>IFERROR(VLOOKUP(X41,シフト記号表!$B:$AP,41,FALSE),"")</f>
        <v/>
      </c>
      <c r="Y42" s="101" t="str">
        <f>IFERROR(VLOOKUP(Y41,シフト記号表!$B:$AP,41,FALSE),"")</f>
        <v/>
      </c>
      <c r="Z42" s="101" t="str">
        <f>IFERROR(VLOOKUP(Z41,シフト記号表!$B:$AP,41,FALSE),"")</f>
        <v/>
      </c>
      <c r="AA42" s="101" t="str">
        <f>IFERROR(VLOOKUP(AA41,シフト記号表!$B:$AP,41,FALSE),"")</f>
        <v/>
      </c>
      <c r="AB42" s="101" t="str">
        <f>IFERROR(VLOOKUP(AB41,シフト記号表!$B:$AP,41,FALSE),"")</f>
        <v/>
      </c>
      <c r="AC42" s="101" t="str">
        <f>IFERROR(VLOOKUP(AC41,シフト記号表!$B:$AP,41,FALSE),"")</f>
        <v/>
      </c>
      <c r="AD42" s="101" t="str">
        <f>IFERROR(VLOOKUP(AD41,シフト記号表!$B:$AP,41,FALSE),"")</f>
        <v/>
      </c>
      <c r="AE42" s="101" t="str">
        <f>IFERROR(VLOOKUP(AE41,シフト記号表!$B:$AP,41,FALSE),"")</f>
        <v/>
      </c>
      <c r="AF42" s="101" t="str">
        <f>IFERROR(VLOOKUP(AF41,シフト記号表!$B:$AP,41,FALSE),"")</f>
        <v/>
      </c>
      <c r="AG42" s="101" t="str">
        <f>IFERROR(VLOOKUP(AG41,シフト記号表!$B:$AP,41,FALSE),"")</f>
        <v/>
      </c>
      <c r="AH42" s="101" t="str">
        <f>IFERROR(VLOOKUP(AH41,シフト記号表!$B:$AP,41,FALSE),"")</f>
        <v/>
      </c>
      <c r="AI42" s="101" t="str">
        <f>IFERROR(VLOOKUP(AI41,シフト記号表!$B:$AP,41,FALSE),"")</f>
        <v/>
      </c>
      <c r="AJ42" s="101" t="str">
        <f>IFERROR(VLOOKUP(AJ41,シフト記号表!$B:$AP,41,FALSE),"")</f>
        <v/>
      </c>
      <c r="AK42" s="101" t="str">
        <f>IFERROR(VLOOKUP(AK41,シフト記号表!$B:$AP,41,FALSE),"")</f>
        <v/>
      </c>
      <c r="AL42" s="101" t="str">
        <f>IFERROR(VLOOKUP(AL41,シフト記号表!$B:$AP,41,FALSE),"")</f>
        <v/>
      </c>
      <c r="AM42" s="101" t="str">
        <f>IFERROR(VLOOKUP(AM41,シフト記号表!$B:$AP,41,FALSE),"")</f>
        <v/>
      </c>
      <c r="AN42" s="289"/>
      <c r="AO42" s="267"/>
      <c r="AP42" s="344"/>
      <c r="AQ42" s="345"/>
      <c r="AR42" s="267"/>
      <c r="AS42" s="267"/>
      <c r="AT42" s="265"/>
      <c r="AU42" s="49" t="str">
        <f t="shared" ref="AU42" si="23">IFERROR(IF($D41="□",($AO41/$AK$6),($AO41/$AK$8)),"")</f>
        <v/>
      </c>
      <c r="AV42" s="49" t="str">
        <f t="shared" ref="AV42" si="24">IFERROR(IF($D41="□",($AN41/$AO$6),($AN41/$AO$8)),"")</f>
        <v/>
      </c>
      <c r="AX42" s="49" t="str">
        <f>IFERROR(IF($D41="□",(VLOOKUP(F41,'ますた君 '!$C:$E,3,FALSE)/($AK$6*4)),(VLOOKUP(F41,'ますた君 '!$C:$E,3,FALSE)/($AK$8*4))),"")</f>
        <v/>
      </c>
      <c r="AY42" s="49" t="str">
        <f>IFERROR(IF($D41="□",(VLOOKUP(F41,'ますた君 '!$C:$E,3,FALSE)/$AO$6),(VLOOKUP(F41,'ますた君 '!$C:$E,3,FALSE)/$AO$8)),"")</f>
        <v/>
      </c>
    </row>
    <row r="43" spans="1:51" s="3" customFormat="1" ht="12" customHeight="1">
      <c r="A43" s="278"/>
      <c r="B43" s="281"/>
      <c r="C43" s="284"/>
      <c r="D43" s="287"/>
      <c r="E43" s="171"/>
      <c r="F43" s="295"/>
      <c r="G43" s="296"/>
      <c r="H43" s="102" t="s">
        <v>106</v>
      </c>
      <c r="I43" s="190" t="str">
        <f>IFERROR(VLOOKUP(I41,シフト記号表!$B:$AP,31,FALSE),"")</f>
        <v/>
      </c>
      <c r="J43" s="190" t="str">
        <f>IFERROR(VLOOKUP(J41,シフト記号表!$B:$AP,31,FALSE),"")</f>
        <v/>
      </c>
      <c r="K43" s="190" t="str">
        <f>IFERROR(VLOOKUP(K41,シフト記号表!$B:$AP,31,FALSE),"")</f>
        <v/>
      </c>
      <c r="L43" s="190" t="str">
        <f>IFERROR(VLOOKUP(L41,シフト記号表!$B:$AP,31,FALSE),"")</f>
        <v/>
      </c>
      <c r="M43" s="190" t="str">
        <f>IFERROR(VLOOKUP(M41,シフト記号表!$B:$AP,31,FALSE),"")</f>
        <v/>
      </c>
      <c r="N43" s="190" t="str">
        <f>IFERROR(VLOOKUP(N41,シフト記号表!$B:$AP,31,FALSE),"")</f>
        <v/>
      </c>
      <c r="O43" s="190" t="str">
        <f>IFERROR(VLOOKUP(O41,シフト記号表!$B:$AP,31,FALSE),"")</f>
        <v/>
      </c>
      <c r="P43" s="190" t="str">
        <f>IFERROR(VLOOKUP(P41,シフト記号表!$B:$AP,31,FALSE),"")</f>
        <v/>
      </c>
      <c r="Q43" s="190" t="str">
        <f>IFERROR(VLOOKUP(Q41,シフト記号表!$B:$AP,31,FALSE),"")</f>
        <v/>
      </c>
      <c r="R43" s="190" t="str">
        <f>IFERROR(VLOOKUP(R41,シフト記号表!$B:$AP,31,FALSE),"")</f>
        <v/>
      </c>
      <c r="S43" s="190" t="str">
        <f>IFERROR(VLOOKUP(S41,シフト記号表!$B:$AP,31,FALSE),"")</f>
        <v/>
      </c>
      <c r="T43" s="190" t="str">
        <f>IFERROR(VLOOKUP(T41,シフト記号表!$B:$AP,31,FALSE),"")</f>
        <v/>
      </c>
      <c r="U43" s="190" t="str">
        <f>IFERROR(VLOOKUP(U41,シフト記号表!$B:$AP,31,FALSE),"")</f>
        <v/>
      </c>
      <c r="V43" s="190" t="str">
        <f>IFERROR(VLOOKUP(V41,シフト記号表!$B:$AP,31,FALSE),"")</f>
        <v/>
      </c>
      <c r="W43" s="190" t="str">
        <f>IFERROR(VLOOKUP(W41,シフト記号表!$B:$AP,31,FALSE),"")</f>
        <v/>
      </c>
      <c r="X43" s="190" t="str">
        <f>IFERROR(VLOOKUP(X41,シフト記号表!$B:$AP,31,FALSE),"")</f>
        <v/>
      </c>
      <c r="Y43" s="190" t="str">
        <f>IFERROR(VLOOKUP(Y41,シフト記号表!$B:$AP,31,FALSE),"")</f>
        <v/>
      </c>
      <c r="Z43" s="190" t="str">
        <f>IFERROR(VLOOKUP(Z41,シフト記号表!$B:$AP,31,FALSE),"")</f>
        <v/>
      </c>
      <c r="AA43" s="190" t="str">
        <f>IFERROR(VLOOKUP(AA41,シフト記号表!$B:$AP,31,FALSE),"")</f>
        <v/>
      </c>
      <c r="AB43" s="190" t="str">
        <f>IFERROR(VLOOKUP(AB41,シフト記号表!$B:$AP,31,FALSE),"")</f>
        <v/>
      </c>
      <c r="AC43" s="190" t="str">
        <f>IFERROR(VLOOKUP(AC41,シフト記号表!$B:$AP,31,FALSE),"")</f>
        <v/>
      </c>
      <c r="AD43" s="190" t="str">
        <f>IFERROR(VLOOKUP(AD41,シフト記号表!$B:$AP,31,FALSE),"")</f>
        <v/>
      </c>
      <c r="AE43" s="190" t="str">
        <f>IFERROR(VLOOKUP(AE41,シフト記号表!$B:$AP,31,FALSE),"")</f>
        <v/>
      </c>
      <c r="AF43" s="190" t="str">
        <f>IFERROR(VLOOKUP(AF41,シフト記号表!$B:$AP,31,FALSE),"")</f>
        <v/>
      </c>
      <c r="AG43" s="190" t="str">
        <f>IFERROR(VLOOKUP(AG41,シフト記号表!$B:$AP,31,FALSE),"")</f>
        <v/>
      </c>
      <c r="AH43" s="190" t="str">
        <f>IFERROR(VLOOKUP(AH41,シフト記号表!$B:$AP,31,FALSE),"")</f>
        <v/>
      </c>
      <c r="AI43" s="190" t="str">
        <f>IFERROR(VLOOKUP(AI41,シフト記号表!$B:$AP,31,FALSE),"")</f>
        <v/>
      </c>
      <c r="AJ43" s="190" t="str">
        <f>IFERROR(VLOOKUP(AJ41,シフト記号表!$B:$AP,31,FALSE),"")</f>
        <v/>
      </c>
      <c r="AK43" s="190" t="str">
        <f>IFERROR(VLOOKUP(AK41,シフト記号表!$B:$AP,31,FALSE),"")</f>
        <v/>
      </c>
      <c r="AL43" s="190" t="str">
        <f>IFERROR(VLOOKUP(AL41,シフト記号表!$B:$AP,31,FALSE),"")</f>
        <v/>
      </c>
      <c r="AM43" s="190" t="str">
        <f>IFERROR(VLOOKUP(AM41,シフト記号表!$B:$AP,31,FALSE),"")</f>
        <v/>
      </c>
      <c r="AN43" s="290"/>
      <c r="AO43" s="268"/>
      <c r="AP43" s="346"/>
      <c r="AQ43" s="347"/>
      <c r="AR43" s="268"/>
      <c r="AS43" s="268"/>
      <c r="AT43" s="265"/>
      <c r="AU43" s="50"/>
      <c r="AV43" s="50"/>
      <c r="AX43" s="50"/>
      <c r="AY43" s="50"/>
    </row>
    <row r="44" spans="1:51" s="3" customFormat="1" ht="12" customHeight="1">
      <c r="A44" s="276">
        <v>8</v>
      </c>
      <c r="B44" s="279"/>
      <c r="C44" s="282"/>
      <c r="D44" s="285" t="s">
        <v>113</v>
      </c>
      <c r="E44" s="170"/>
      <c r="F44" s="291"/>
      <c r="G44" s="292"/>
      <c r="H44" s="103" t="s">
        <v>80</v>
      </c>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288">
        <f>+SUM(I45:AM46)</f>
        <v>0</v>
      </c>
      <c r="AO44" s="266">
        <f>IF($AN$3="４週",AN44/4,AN44/(DAY(EOMONTH($I$21,0))/7))</f>
        <v>0</v>
      </c>
      <c r="AP44" s="342"/>
      <c r="AQ44" s="343"/>
      <c r="AR44" s="266" t="str">
        <f t="shared" ref="AR44" si="25">IF($AN$3="４週",AU45,AV45)</f>
        <v/>
      </c>
      <c r="AS44" s="266"/>
      <c r="AT44" s="265" t="str">
        <f t="shared" ref="AT44" si="26">IF(AX45&lt;=1.1,"",IF(AY45&lt;=1.1,"",IF(F44="","","勤務時間"&amp;CHAR(10)&amp;"OVER")))</f>
        <v/>
      </c>
      <c r="AU44" s="48" t="s">
        <v>192</v>
      </c>
      <c r="AV44" s="48" t="s">
        <v>107</v>
      </c>
      <c r="AX44" s="48" t="s">
        <v>136</v>
      </c>
      <c r="AY44" s="48" t="s">
        <v>137</v>
      </c>
    </row>
    <row r="45" spans="1:51" s="3" customFormat="1" ht="12" customHeight="1">
      <c r="A45" s="277"/>
      <c r="B45" s="280"/>
      <c r="C45" s="283"/>
      <c r="D45" s="286"/>
      <c r="E45" s="171"/>
      <c r="F45" s="293"/>
      <c r="G45" s="294"/>
      <c r="H45" s="100" t="s">
        <v>105</v>
      </c>
      <c r="I45" s="101" t="str">
        <f>IFERROR(VLOOKUP(I44,シフト記号表!$B:$AP,41,FALSE),"")</f>
        <v/>
      </c>
      <c r="J45" s="101" t="str">
        <f>IFERROR(VLOOKUP(J44,シフト記号表!$B:$AP,41,FALSE),"")</f>
        <v/>
      </c>
      <c r="K45" s="101" t="str">
        <f>IFERROR(VLOOKUP(K44,シフト記号表!$B:$AP,41,FALSE),"")</f>
        <v/>
      </c>
      <c r="L45" s="101" t="str">
        <f>IFERROR(VLOOKUP(L44,シフト記号表!$B:$AP,41,FALSE),"")</f>
        <v/>
      </c>
      <c r="M45" s="101" t="str">
        <f>IFERROR(VLOOKUP(M44,シフト記号表!$B:$AP,41,FALSE),"")</f>
        <v/>
      </c>
      <c r="N45" s="101" t="str">
        <f>IFERROR(VLOOKUP(N44,シフト記号表!$B:$AP,41,FALSE),"")</f>
        <v/>
      </c>
      <c r="O45" s="101" t="str">
        <f>IFERROR(VLOOKUP(O44,シフト記号表!$B:$AP,41,FALSE),"")</f>
        <v/>
      </c>
      <c r="P45" s="101" t="str">
        <f>IFERROR(VLOOKUP(P44,シフト記号表!$B:$AP,41,FALSE),"")</f>
        <v/>
      </c>
      <c r="Q45" s="101" t="str">
        <f>IFERROR(VLOOKUP(Q44,シフト記号表!$B:$AP,41,FALSE),"")</f>
        <v/>
      </c>
      <c r="R45" s="101" t="str">
        <f>IFERROR(VLOOKUP(R44,シフト記号表!$B:$AP,41,FALSE),"")</f>
        <v/>
      </c>
      <c r="S45" s="101" t="str">
        <f>IFERROR(VLOOKUP(S44,シフト記号表!$B:$AP,41,FALSE),"")</f>
        <v/>
      </c>
      <c r="T45" s="101" t="str">
        <f>IFERROR(VLOOKUP(T44,シフト記号表!$B:$AP,41,FALSE),"")</f>
        <v/>
      </c>
      <c r="U45" s="101" t="str">
        <f>IFERROR(VLOOKUP(U44,シフト記号表!$B:$AP,41,FALSE),"")</f>
        <v/>
      </c>
      <c r="V45" s="101" t="str">
        <f>IFERROR(VLOOKUP(V44,シフト記号表!$B:$AP,41,FALSE),"")</f>
        <v/>
      </c>
      <c r="W45" s="101" t="str">
        <f>IFERROR(VLOOKUP(W44,シフト記号表!$B:$AP,41,FALSE),"")</f>
        <v/>
      </c>
      <c r="X45" s="101" t="str">
        <f>IFERROR(VLOOKUP(X44,シフト記号表!$B:$AP,41,FALSE),"")</f>
        <v/>
      </c>
      <c r="Y45" s="101" t="str">
        <f>IFERROR(VLOOKUP(Y44,シフト記号表!$B:$AP,41,FALSE),"")</f>
        <v/>
      </c>
      <c r="Z45" s="101" t="str">
        <f>IFERROR(VLOOKUP(Z44,シフト記号表!$B:$AP,41,FALSE),"")</f>
        <v/>
      </c>
      <c r="AA45" s="101" t="str">
        <f>IFERROR(VLOOKUP(AA44,シフト記号表!$B:$AP,41,FALSE),"")</f>
        <v/>
      </c>
      <c r="AB45" s="101" t="str">
        <f>IFERROR(VLOOKUP(AB44,シフト記号表!$B:$AP,41,FALSE),"")</f>
        <v/>
      </c>
      <c r="AC45" s="101" t="str">
        <f>IFERROR(VLOOKUP(AC44,シフト記号表!$B:$AP,41,FALSE),"")</f>
        <v/>
      </c>
      <c r="AD45" s="101" t="str">
        <f>IFERROR(VLOOKUP(AD44,シフト記号表!$B:$AP,41,FALSE),"")</f>
        <v/>
      </c>
      <c r="AE45" s="101" t="str">
        <f>IFERROR(VLOOKUP(AE44,シフト記号表!$B:$AP,41,FALSE),"")</f>
        <v/>
      </c>
      <c r="AF45" s="101" t="str">
        <f>IFERROR(VLOOKUP(AF44,シフト記号表!$B:$AP,41,FALSE),"")</f>
        <v/>
      </c>
      <c r="AG45" s="101" t="str">
        <f>IFERROR(VLOOKUP(AG44,シフト記号表!$B:$AP,41,FALSE),"")</f>
        <v/>
      </c>
      <c r="AH45" s="101" t="str">
        <f>IFERROR(VLOOKUP(AH44,シフト記号表!$B:$AP,41,FALSE),"")</f>
        <v/>
      </c>
      <c r="AI45" s="101" t="str">
        <f>IFERROR(VLOOKUP(AI44,シフト記号表!$B:$AP,41,FALSE),"")</f>
        <v/>
      </c>
      <c r="AJ45" s="101" t="str">
        <f>IFERROR(VLOOKUP(AJ44,シフト記号表!$B:$AP,41,FALSE),"")</f>
        <v/>
      </c>
      <c r="AK45" s="101" t="str">
        <f>IFERROR(VLOOKUP(AK44,シフト記号表!$B:$AP,41,FALSE),"")</f>
        <v/>
      </c>
      <c r="AL45" s="101" t="str">
        <f>IFERROR(VLOOKUP(AL44,シフト記号表!$B:$AP,41,FALSE),"")</f>
        <v/>
      </c>
      <c r="AM45" s="101" t="str">
        <f>IFERROR(VLOOKUP(AM44,シフト記号表!$B:$AP,41,FALSE),"")</f>
        <v/>
      </c>
      <c r="AN45" s="289"/>
      <c r="AO45" s="267"/>
      <c r="AP45" s="344"/>
      <c r="AQ45" s="345"/>
      <c r="AR45" s="267"/>
      <c r="AS45" s="267"/>
      <c r="AT45" s="265"/>
      <c r="AU45" s="49" t="str">
        <f t="shared" ref="AU45" si="27">IFERROR(IF($D44="□",($AO44/$AK$6),($AO44/$AK$8)),"")</f>
        <v/>
      </c>
      <c r="AV45" s="49" t="str">
        <f t="shared" ref="AV45" si="28">IFERROR(IF($D44="□",($AN44/$AO$6),($AN44/$AO$8)),"")</f>
        <v/>
      </c>
      <c r="AX45" s="49" t="str">
        <f>IFERROR(IF($D44="□",(VLOOKUP(F44,'ますた君 '!$C:$E,3,FALSE)/($AK$6*4)),(VLOOKUP(F44,'ますた君 '!$C:$E,3,FALSE)/($AK$8*4))),"")</f>
        <v/>
      </c>
      <c r="AY45" s="49" t="str">
        <f>IFERROR(IF($D44="□",(VLOOKUP(F44,'ますた君 '!$C:$E,3,FALSE)/$AO$6),(VLOOKUP(F44,'ますた君 '!$C:$E,3,FALSE)/$AO$8)),"")</f>
        <v/>
      </c>
    </row>
    <row r="46" spans="1:51" s="3" customFormat="1" ht="12" customHeight="1">
      <c r="A46" s="278"/>
      <c r="B46" s="281"/>
      <c r="C46" s="284"/>
      <c r="D46" s="287"/>
      <c r="E46" s="171"/>
      <c r="F46" s="295"/>
      <c r="G46" s="296"/>
      <c r="H46" s="102" t="s">
        <v>106</v>
      </c>
      <c r="I46" s="190" t="str">
        <f>IFERROR(VLOOKUP(I44,シフト記号表!$B:$AP,31,FALSE),"")</f>
        <v/>
      </c>
      <c r="J46" s="190" t="str">
        <f>IFERROR(VLOOKUP(J44,シフト記号表!$B:$AP,31,FALSE),"")</f>
        <v/>
      </c>
      <c r="K46" s="190" t="str">
        <f>IFERROR(VLOOKUP(K44,シフト記号表!$B:$AP,31,FALSE),"")</f>
        <v/>
      </c>
      <c r="L46" s="190" t="str">
        <f>IFERROR(VLOOKUP(L44,シフト記号表!$B:$AP,31,FALSE),"")</f>
        <v/>
      </c>
      <c r="M46" s="190" t="str">
        <f>IFERROR(VLOOKUP(M44,シフト記号表!$B:$AP,31,FALSE),"")</f>
        <v/>
      </c>
      <c r="N46" s="190" t="str">
        <f>IFERROR(VLOOKUP(N44,シフト記号表!$B:$AP,31,FALSE),"")</f>
        <v/>
      </c>
      <c r="O46" s="190" t="str">
        <f>IFERROR(VLOOKUP(O44,シフト記号表!$B:$AP,31,FALSE),"")</f>
        <v/>
      </c>
      <c r="P46" s="190" t="str">
        <f>IFERROR(VLOOKUP(P44,シフト記号表!$B:$AP,31,FALSE),"")</f>
        <v/>
      </c>
      <c r="Q46" s="190" t="str">
        <f>IFERROR(VLOOKUP(Q44,シフト記号表!$B:$AP,31,FALSE),"")</f>
        <v/>
      </c>
      <c r="R46" s="190" t="str">
        <f>IFERROR(VLOOKUP(R44,シフト記号表!$B:$AP,31,FALSE),"")</f>
        <v/>
      </c>
      <c r="S46" s="190" t="str">
        <f>IFERROR(VLOOKUP(S44,シフト記号表!$B:$AP,31,FALSE),"")</f>
        <v/>
      </c>
      <c r="T46" s="190" t="str">
        <f>IFERROR(VLOOKUP(T44,シフト記号表!$B:$AP,31,FALSE),"")</f>
        <v/>
      </c>
      <c r="U46" s="190" t="str">
        <f>IFERROR(VLOOKUP(U44,シフト記号表!$B:$AP,31,FALSE),"")</f>
        <v/>
      </c>
      <c r="V46" s="190" t="str">
        <f>IFERROR(VLOOKUP(V44,シフト記号表!$B:$AP,31,FALSE),"")</f>
        <v/>
      </c>
      <c r="W46" s="190" t="str">
        <f>IFERROR(VLOOKUP(W44,シフト記号表!$B:$AP,31,FALSE),"")</f>
        <v/>
      </c>
      <c r="X46" s="190" t="str">
        <f>IFERROR(VLOOKUP(X44,シフト記号表!$B:$AP,31,FALSE),"")</f>
        <v/>
      </c>
      <c r="Y46" s="190" t="str">
        <f>IFERROR(VLOOKUP(Y44,シフト記号表!$B:$AP,31,FALSE),"")</f>
        <v/>
      </c>
      <c r="Z46" s="190" t="str">
        <f>IFERROR(VLOOKUP(Z44,シフト記号表!$B:$AP,31,FALSE),"")</f>
        <v/>
      </c>
      <c r="AA46" s="190" t="str">
        <f>IFERROR(VLOOKUP(AA44,シフト記号表!$B:$AP,31,FALSE),"")</f>
        <v/>
      </c>
      <c r="AB46" s="190" t="str">
        <f>IFERROR(VLOOKUP(AB44,シフト記号表!$B:$AP,31,FALSE),"")</f>
        <v/>
      </c>
      <c r="AC46" s="190" t="str">
        <f>IFERROR(VLOOKUP(AC44,シフト記号表!$B:$AP,31,FALSE),"")</f>
        <v/>
      </c>
      <c r="AD46" s="190" t="str">
        <f>IFERROR(VLOOKUP(AD44,シフト記号表!$B:$AP,31,FALSE),"")</f>
        <v/>
      </c>
      <c r="AE46" s="190" t="str">
        <f>IFERROR(VLOOKUP(AE44,シフト記号表!$B:$AP,31,FALSE),"")</f>
        <v/>
      </c>
      <c r="AF46" s="190" t="str">
        <f>IFERROR(VLOOKUP(AF44,シフト記号表!$B:$AP,31,FALSE),"")</f>
        <v/>
      </c>
      <c r="AG46" s="190" t="str">
        <f>IFERROR(VLOOKUP(AG44,シフト記号表!$B:$AP,31,FALSE),"")</f>
        <v/>
      </c>
      <c r="AH46" s="190" t="str">
        <f>IFERROR(VLOOKUP(AH44,シフト記号表!$B:$AP,31,FALSE),"")</f>
        <v/>
      </c>
      <c r="AI46" s="190" t="str">
        <f>IFERROR(VLOOKUP(AI44,シフト記号表!$B:$AP,31,FALSE),"")</f>
        <v/>
      </c>
      <c r="AJ46" s="190" t="str">
        <f>IFERROR(VLOOKUP(AJ44,シフト記号表!$B:$AP,31,FALSE),"")</f>
        <v/>
      </c>
      <c r="AK46" s="190" t="str">
        <f>IFERROR(VLOOKUP(AK44,シフト記号表!$B:$AP,31,FALSE),"")</f>
        <v/>
      </c>
      <c r="AL46" s="190" t="str">
        <f>IFERROR(VLOOKUP(AL44,シフト記号表!$B:$AP,31,FALSE),"")</f>
        <v/>
      </c>
      <c r="AM46" s="190" t="str">
        <f>IFERROR(VLOOKUP(AM44,シフト記号表!$B:$AP,31,FALSE),"")</f>
        <v/>
      </c>
      <c r="AN46" s="290"/>
      <c r="AO46" s="268"/>
      <c r="AP46" s="346"/>
      <c r="AQ46" s="347"/>
      <c r="AR46" s="268"/>
      <c r="AS46" s="268"/>
      <c r="AT46" s="265"/>
      <c r="AU46" s="50"/>
      <c r="AV46" s="50"/>
      <c r="AX46" s="50"/>
      <c r="AY46" s="50"/>
    </row>
    <row r="47" spans="1:51" s="3" customFormat="1" ht="12" customHeight="1">
      <c r="A47" s="276">
        <v>9</v>
      </c>
      <c r="B47" s="279"/>
      <c r="C47" s="282"/>
      <c r="D47" s="285" t="s">
        <v>113</v>
      </c>
      <c r="E47" s="170"/>
      <c r="F47" s="291"/>
      <c r="G47" s="292"/>
      <c r="H47" s="103" t="s">
        <v>80</v>
      </c>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288">
        <f>+SUM(I48:AM49)</f>
        <v>0</v>
      </c>
      <c r="AO47" s="266">
        <f>IF($AN$3="４週",AN47/4,AN47/(DAY(EOMONTH($I$21,0))/7))</f>
        <v>0</v>
      </c>
      <c r="AP47" s="342"/>
      <c r="AQ47" s="343"/>
      <c r="AR47" s="266" t="str">
        <f t="shared" ref="AR47" si="29">IF($AN$3="４週",AU48,AV48)</f>
        <v/>
      </c>
      <c r="AS47" s="266"/>
      <c r="AT47" s="265" t="str">
        <f t="shared" ref="AT47" si="30">IF(AX48&lt;=1.1,"",IF(AY48&lt;=1.1,"",IF(F47="","","勤務時間"&amp;CHAR(10)&amp;"OVER")))</f>
        <v/>
      </c>
      <c r="AU47" s="48" t="s">
        <v>192</v>
      </c>
      <c r="AV47" s="48" t="s">
        <v>107</v>
      </c>
      <c r="AX47" s="48" t="s">
        <v>136</v>
      </c>
      <c r="AY47" s="48" t="s">
        <v>137</v>
      </c>
    </row>
    <row r="48" spans="1:51" s="3" customFormat="1" ht="12" customHeight="1">
      <c r="A48" s="277"/>
      <c r="B48" s="280"/>
      <c r="C48" s="283"/>
      <c r="D48" s="286"/>
      <c r="E48" s="171"/>
      <c r="F48" s="293"/>
      <c r="G48" s="294"/>
      <c r="H48" s="100" t="s">
        <v>105</v>
      </c>
      <c r="I48" s="101" t="str">
        <f>IFERROR(VLOOKUP(I47,シフト記号表!$B:$AP,41,FALSE),"")</f>
        <v/>
      </c>
      <c r="J48" s="101" t="str">
        <f>IFERROR(VLOOKUP(J47,シフト記号表!$B:$AP,41,FALSE),"")</f>
        <v/>
      </c>
      <c r="K48" s="101" t="str">
        <f>IFERROR(VLOOKUP(K47,シフト記号表!$B:$AP,41,FALSE),"")</f>
        <v/>
      </c>
      <c r="L48" s="101" t="str">
        <f>IFERROR(VLOOKUP(L47,シフト記号表!$B:$AP,41,FALSE),"")</f>
        <v/>
      </c>
      <c r="M48" s="101" t="str">
        <f>IFERROR(VLOOKUP(M47,シフト記号表!$B:$AP,41,FALSE),"")</f>
        <v/>
      </c>
      <c r="N48" s="101" t="str">
        <f>IFERROR(VLOOKUP(N47,シフト記号表!$B:$AP,41,FALSE),"")</f>
        <v/>
      </c>
      <c r="O48" s="101" t="str">
        <f>IFERROR(VLOOKUP(O47,シフト記号表!$B:$AP,41,FALSE),"")</f>
        <v/>
      </c>
      <c r="P48" s="101" t="str">
        <f>IFERROR(VLOOKUP(P47,シフト記号表!$B:$AP,41,FALSE),"")</f>
        <v/>
      </c>
      <c r="Q48" s="101" t="str">
        <f>IFERROR(VLOOKUP(Q47,シフト記号表!$B:$AP,41,FALSE),"")</f>
        <v/>
      </c>
      <c r="R48" s="101" t="str">
        <f>IFERROR(VLOOKUP(R47,シフト記号表!$B:$AP,41,FALSE),"")</f>
        <v/>
      </c>
      <c r="S48" s="101" t="str">
        <f>IFERROR(VLOOKUP(S47,シフト記号表!$B:$AP,41,FALSE),"")</f>
        <v/>
      </c>
      <c r="T48" s="101" t="str">
        <f>IFERROR(VLOOKUP(T47,シフト記号表!$B:$AP,41,FALSE),"")</f>
        <v/>
      </c>
      <c r="U48" s="101" t="str">
        <f>IFERROR(VLOOKUP(U47,シフト記号表!$B:$AP,41,FALSE),"")</f>
        <v/>
      </c>
      <c r="V48" s="101" t="str">
        <f>IFERROR(VLOOKUP(V47,シフト記号表!$B:$AP,41,FALSE),"")</f>
        <v/>
      </c>
      <c r="W48" s="101" t="str">
        <f>IFERROR(VLOOKUP(W47,シフト記号表!$B:$AP,41,FALSE),"")</f>
        <v/>
      </c>
      <c r="X48" s="101" t="str">
        <f>IFERROR(VLOOKUP(X47,シフト記号表!$B:$AP,41,FALSE),"")</f>
        <v/>
      </c>
      <c r="Y48" s="101" t="str">
        <f>IFERROR(VLOOKUP(Y47,シフト記号表!$B:$AP,41,FALSE),"")</f>
        <v/>
      </c>
      <c r="Z48" s="101" t="str">
        <f>IFERROR(VLOOKUP(Z47,シフト記号表!$B:$AP,41,FALSE),"")</f>
        <v/>
      </c>
      <c r="AA48" s="101" t="str">
        <f>IFERROR(VLOOKUP(AA47,シフト記号表!$B:$AP,41,FALSE),"")</f>
        <v/>
      </c>
      <c r="AB48" s="101" t="str">
        <f>IFERROR(VLOOKUP(AB47,シフト記号表!$B:$AP,41,FALSE),"")</f>
        <v/>
      </c>
      <c r="AC48" s="101" t="str">
        <f>IFERROR(VLOOKUP(AC47,シフト記号表!$B:$AP,41,FALSE),"")</f>
        <v/>
      </c>
      <c r="AD48" s="101" t="str">
        <f>IFERROR(VLOOKUP(AD47,シフト記号表!$B:$AP,41,FALSE),"")</f>
        <v/>
      </c>
      <c r="AE48" s="101" t="str">
        <f>IFERROR(VLOOKUP(AE47,シフト記号表!$B:$AP,41,FALSE),"")</f>
        <v/>
      </c>
      <c r="AF48" s="101" t="str">
        <f>IFERROR(VLOOKUP(AF47,シフト記号表!$B:$AP,41,FALSE),"")</f>
        <v/>
      </c>
      <c r="AG48" s="101" t="str">
        <f>IFERROR(VLOOKUP(AG47,シフト記号表!$B:$AP,41,FALSE),"")</f>
        <v/>
      </c>
      <c r="AH48" s="101" t="str">
        <f>IFERROR(VLOOKUP(AH47,シフト記号表!$B:$AP,41,FALSE),"")</f>
        <v/>
      </c>
      <c r="AI48" s="101" t="str">
        <f>IFERROR(VLOOKUP(AI47,シフト記号表!$B:$AP,41,FALSE),"")</f>
        <v/>
      </c>
      <c r="AJ48" s="101" t="str">
        <f>IFERROR(VLOOKUP(AJ47,シフト記号表!$B:$AP,41,FALSE),"")</f>
        <v/>
      </c>
      <c r="AK48" s="101" t="str">
        <f>IFERROR(VLOOKUP(AK47,シフト記号表!$B:$AP,41,FALSE),"")</f>
        <v/>
      </c>
      <c r="AL48" s="101" t="str">
        <f>IFERROR(VLOOKUP(AL47,シフト記号表!$B:$AP,41,FALSE),"")</f>
        <v/>
      </c>
      <c r="AM48" s="101" t="str">
        <f>IFERROR(VLOOKUP(AM47,シフト記号表!$B:$AP,41,FALSE),"")</f>
        <v/>
      </c>
      <c r="AN48" s="289"/>
      <c r="AO48" s="267"/>
      <c r="AP48" s="344"/>
      <c r="AQ48" s="345"/>
      <c r="AR48" s="267"/>
      <c r="AS48" s="267"/>
      <c r="AT48" s="265"/>
      <c r="AU48" s="49" t="str">
        <f t="shared" ref="AU48" si="31">IFERROR(IF($D47="□",($AO47/$AK$6),($AO47/$AK$8)),"")</f>
        <v/>
      </c>
      <c r="AV48" s="49" t="str">
        <f t="shared" ref="AV48" si="32">IFERROR(IF($D47="□",($AN47/$AO$6),($AN47/$AO$8)),"")</f>
        <v/>
      </c>
      <c r="AX48" s="49" t="str">
        <f>IFERROR(IF($D47="□",(VLOOKUP(F47,'ますた君 '!$C:$E,3,FALSE)/($AK$6*4)),(VLOOKUP(F47,'ますた君 '!$C:$E,3,FALSE)/($AK$8*4))),"")</f>
        <v/>
      </c>
      <c r="AY48" s="49" t="str">
        <f>IFERROR(IF($D47="□",(VLOOKUP(F47,'ますた君 '!$C:$E,3,FALSE)/$AO$6),(VLOOKUP(F47,'ますた君 '!$C:$E,3,FALSE)/$AO$8)),"")</f>
        <v/>
      </c>
    </row>
    <row r="49" spans="1:51" s="3" customFormat="1" ht="12" customHeight="1">
      <c r="A49" s="278"/>
      <c r="B49" s="281"/>
      <c r="C49" s="284"/>
      <c r="D49" s="287"/>
      <c r="E49" s="171"/>
      <c r="F49" s="295"/>
      <c r="G49" s="296"/>
      <c r="H49" s="102" t="s">
        <v>106</v>
      </c>
      <c r="I49" s="190" t="str">
        <f>IFERROR(VLOOKUP(I47,シフト記号表!$B:$AP,31,FALSE),"")</f>
        <v/>
      </c>
      <c r="J49" s="190" t="str">
        <f>IFERROR(VLOOKUP(J47,シフト記号表!$B:$AP,31,FALSE),"")</f>
        <v/>
      </c>
      <c r="K49" s="190" t="str">
        <f>IFERROR(VLOOKUP(K47,シフト記号表!$B:$AP,31,FALSE),"")</f>
        <v/>
      </c>
      <c r="L49" s="190" t="str">
        <f>IFERROR(VLOOKUP(L47,シフト記号表!$B:$AP,31,FALSE),"")</f>
        <v/>
      </c>
      <c r="M49" s="190" t="str">
        <f>IFERROR(VLOOKUP(M47,シフト記号表!$B:$AP,31,FALSE),"")</f>
        <v/>
      </c>
      <c r="N49" s="190" t="str">
        <f>IFERROR(VLOOKUP(N47,シフト記号表!$B:$AP,31,FALSE),"")</f>
        <v/>
      </c>
      <c r="O49" s="190" t="str">
        <f>IFERROR(VLOOKUP(O47,シフト記号表!$B:$AP,31,FALSE),"")</f>
        <v/>
      </c>
      <c r="P49" s="190" t="str">
        <f>IFERROR(VLOOKUP(P47,シフト記号表!$B:$AP,31,FALSE),"")</f>
        <v/>
      </c>
      <c r="Q49" s="190" t="str">
        <f>IFERROR(VLOOKUP(Q47,シフト記号表!$B:$AP,31,FALSE),"")</f>
        <v/>
      </c>
      <c r="R49" s="190" t="str">
        <f>IFERROR(VLOOKUP(R47,シフト記号表!$B:$AP,31,FALSE),"")</f>
        <v/>
      </c>
      <c r="S49" s="190" t="str">
        <f>IFERROR(VLOOKUP(S47,シフト記号表!$B:$AP,31,FALSE),"")</f>
        <v/>
      </c>
      <c r="T49" s="190" t="str">
        <f>IFERROR(VLOOKUP(T47,シフト記号表!$B:$AP,31,FALSE),"")</f>
        <v/>
      </c>
      <c r="U49" s="190" t="str">
        <f>IFERROR(VLOOKUP(U47,シフト記号表!$B:$AP,31,FALSE),"")</f>
        <v/>
      </c>
      <c r="V49" s="190" t="str">
        <f>IFERROR(VLOOKUP(V47,シフト記号表!$B:$AP,31,FALSE),"")</f>
        <v/>
      </c>
      <c r="W49" s="190" t="str">
        <f>IFERROR(VLOOKUP(W47,シフト記号表!$B:$AP,31,FALSE),"")</f>
        <v/>
      </c>
      <c r="X49" s="190" t="str">
        <f>IFERROR(VLOOKUP(X47,シフト記号表!$B:$AP,31,FALSE),"")</f>
        <v/>
      </c>
      <c r="Y49" s="190" t="str">
        <f>IFERROR(VLOOKUP(Y47,シフト記号表!$B:$AP,31,FALSE),"")</f>
        <v/>
      </c>
      <c r="Z49" s="190" t="str">
        <f>IFERROR(VLOOKUP(Z47,シフト記号表!$B:$AP,31,FALSE),"")</f>
        <v/>
      </c>
      <c r="AA49" s="190" t="str">
        <f>IFERROR(VLOOKUP(AA47,シフト記号表!$B:$AP,31,FALSE),"")</f>
        <v/>
      </c>
      <c r="AB49" s="190" t="str">
        <f>IFERROR(VLOOKUP(AB47,シフト記号表!$B:$AP,31,FALSE),"")</f>
        <v/>
      </c>
      <c r="AC49" s="190" t="str">
        <f>IFERROR(VLOOKUP(AC47,シフト記号表!$B:$AP,31,FALSE),"")</f>
        <v/>
      </c>
      <c r="AD49" s="190" t="str">
        <f>IFERROR(VLOOKUP(AD47,シフト記号表!$B:$AP,31,FALSE),"")</f>
        <v/>
      </c>
      <c r="AE49" s="190" t="str">
        <f>IFERROR(VLOOKUP(AE47,シフト記号表!$B:$AP,31,FALSE),"")</f>
        <v/>
      </c>
      <c r="AF49" s="190" t="str">
        <f>IFERROR(VLOOKUP(AF47,シフト記号表!$B:$AP,31,FALSE),"")</f>
        <v/>
      </c>
      <c r="AG49" s="190" t="str">
        <f>IFERROR(VLOOKUP(AG47,シフト記号表!$B:$AP,31,FALSE),"")</f>
        <v/>
      </c>
      <c r="AH49" s="190" t="str">
        <f>IFERROR(VLOOKUP(AH47,シフト記号表!$B:$AP,31,FALSE),"")</f>
        <v/>
      </c>
      <c r="AI49" s="190" t="str">
        <f>IFERROR(VLOOKUP(AI47,シフト記号表!$B:$AP,31,FALSE),"")</f>
        <v/>
      </c>
      <c r="AJ49" s="190" t="str">
        <f>IFERROR(VLOOKUP(AJ47,シフト記号表!$B:$AP,31,FALSE),"")</f>
        <v/>
      </c>
      <c r="AK49" s="190" t="str">
        <f>IFERROR(VLOOKUP(AK47,シフト記号表!$B:$AP,31,FALSE),"")</f>
        <v/>
      </c>
      <c r="AL49" s="190" t="str">
        <f>IFERROR(VLOOKUP(AL47,シフト記号表!$B:$AP,31,FALSE),"")</f>
        <v/>
      </c>
      <c r="AM49" s="190" t="str">
        <f>IFERROR(VLOOKUP(AM47,シフト記号表!$B:$AP,31,FALSE),"")</f>
        <v/>
      </c>
      <c r="AN49" s="290"/>
      <c r="AO49" s="268"/>
      <c r="AP49" s="346"/>
      <c r="AQ49" s="347"/>
      <c r="AR49" s="268"/>
      <c r="AS49" s="268"/>
      <c r="AT49" s="265"/>
      <c r="AU49" s="50"/>
      <c r="AV49" s="50"/>
      <c r="AX49" s="50"/>
      <c r="AY49" s="50"/>
    </row>
    <row r="50" spans="1:51" s="3" customFormat="1" ht="12" customHeight="1">
      <c r="A50" s="276">
        <v>10</v>
      </c>
      <c r="B50" s="279"/>
      <c r="C50" s="282"/>
      <c r="D50" s="285" t="s">
        <v>113</v>
      </c>
      <c r="E50" s="170"/>
      <c r="F50" s="291"/>
      <c r="G50" s="292"/>
      <c r="H50" s="103"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288">
        <f>+SUM(I51:AM52)</f>
        <v>0</v>
      </c>
      <c r="AO50" s="266">
        <f>IF($AN$3="４週",AN50/4,AN50/(DAY(EOMONTH($I$21,0))/7))</f>
        <v>0</v>
      </c>
      <c r="AP50" s="342"/>
      <c r="AQ50" s="343"/>
      <c r="AR50" s="266" t="str">
        <f t="shared" ref="AR50" si="33">IF($AN$3="４週",AU51,AV51)</f>
        <v/>
      </c>
      <c r="AS50" s="266"/>
      <c r="AT50" s="265" t="str">
        <f t="shared" ref="AT50" si="34">IF(AX51&lt;=1.1,"",IF(AY51&lt;=1.1,"",IF(F50="","","勤務時間"&amp;CHAR(10)&amp;"OVER")))</f>
        <v/>
      </c>
      <c r="AU50" s="48" t="s">
        <v>192</v>
      </c>
      <c r="AV50" s="48" t="s">
        <v>107</v>
      </c>
      <c r="AX50" s="48" t="s">
        <v>136</v>
      </c>
      <c r="AY50" s="48" t="s">
        <v>137</v>
      </c>
    </row>
    <row r="51" spans="1:51" s="3" customFormat="1" ht="12" customHeight="1">
      <c r="A51" s="277"/>
      <c r="B51" s="280"/>
      <c r="C51" s="283"/>
      <c r="D51" s="286"/>
      <c r="E51" s="171"/>
      <c r="F51" s="293"/>
      <c r="G51" s="294"/>
      <c r="H51" s="100" t="s">
        <v>105</v>
      </c>
      <c r="I51" s="101" t="str">
        <f>IFERROR(VLOOKUP(I50,シフト記号表!$B:$AP,41,FALSE),"")</f>
        <v/>
      </c>
      <c r="J51" s="101" t="str">
        <f>IFERROR(VLOOKUP(J50,シフト記号表!$B:$AP,41,FALSE),"")</f>
        <v/>
      </c>
      <c r="K51" s="101" t="str">
        <f>IFERROR(VLOOKUP(K50,シフト記号表!$B:$AP,41,FALSE),"")</f>
        <v/>
      </c>
      <c r="L51" s="101" t="str">
        <f>IFERROR(VLOOKUP(L50,シフト記号表!$B:$AP,41,FALSE),"")</f>
        <v/>
      </c>
      <c r="M51" s="101" t="str">
        <f>IFERROR(VLOOKUP(M50,シフト記号表!$B:$AP,41,FALSE),"")</f>
        <v/>
      </c>
      <c r="N51" s="101" t="str">
        <f>IFERROR(VLOOKUP(N50,シフト記号表!$B:$AP,41,FALSE),"")</f>
        <v/>
      </c>
      <c r="O51" s="101" t="str">
        <f>IFERROR(VLOOKUP(O50,シフト記号表!$B:$AP,41,FALSE),"")</f>
        <v/>
      </c>
      <c r="P51" s="101" t="str">
        <f>IFERROR(VLOOKUP(P50,シフト記号表!$B:$AP,41,FALSE),"")</f>
        <v/>
      </c>
      <c r="Q51" s="101" t="str">
        <f>IFERROR(VLOOKUP(Q50,シフト記号表!$B:$AP,41,FALSE),"")</f>
        <v/>
      </c>
      <c r="R51" s="101" t="str">
        <f>IFERROR(VLOOKUP(R50,シフト記号表!$B:$AP,41,FALSE),"")</f>
        <v/>
      </c>
      <c r="S51" s="101" t="str">
        <f>IFERROR(VLOOKUP(S50,シフト記号表!$B:$AP,41,FALSE),"")</f>
        <v/>
      </c>
      <c r="T51" s="101" t="str">
        <f>IFERROR(VLOOKUP(T50,シフト記号表!$B:$AP,41,FALSE),"")</f>
        <v/>
      </c>
      <c r="U51" s="101" t="str">
        <f>IFERROR(VLOOKUP(U50,シフト記号表!$B:$AP,41,FALSE),"")</f>
        <v/>
      </c>
      <c r="V51" s="101" t="str">
        <f>IFERROR(VLOOKUP(V50,シフト記号表!$B:$AP,41,FALSE),"")</f>
        <v/>
      </c>
      <c r="W51" s="101" t="str">
        <f>IFERROR(VLOOKUP(W50,シフト記号表!$B:$AP,41,FALSE),"")</f>
        <v/>
      </c>
      <c r="X51" s="101" t="str">
        <f>IFERROR(VLOOKUP(X50,シフト記号表!$B:$AP,41,FALSE),"")</f>
        <v/>
      </c>
      <c r="Y51" s="101" t="str">
        <f>IFERROR(VLOOKUP(Y50,シフト記号表!$B:$AP,41,FALSE),"")</f>
        <v/>
      </c>
      <c r="Z51" s="101" t="str">
        <f>IFERROR(VLOOKUP(Z50,シフト記号表!$B:$AP,41,FALSE),"")</f>
        <v/>
      </c>
      <c r="AA51" s="101" t="str">
        <f>IFERROR(VLOOKUP(AA50,シフト記号表!$B:$AP,41,FALSE),"")</f>
        <v/>
      </c>
      <c r="AB51" s="101" t="str">
        <f>IFERROR(VLOOKUP(AB50,シフト記号表!$B:$AP,41,FALSE),"")</f>
        <v/>
      </c>
      <c r="AC51" s="101" t="str">
        <f>IFERROR(VLOOKUP(AC50,シフト記号表!$B:$AP,41,FALSE),"")</f>
        <v/>
      </c>
      <c r="AD51" s="101" t="str">
        <f>IFERROR(VLOOKUP(AD50,シフト記号表!$B:$AP,41,FALSE),"")</f>
        <v/>
      </c>
      <c r="AE51" s="101" t="str">
        <f>IFERROR(VLOOKUP(AE50,シフト記号表!$B:$AP,41,FALSE),"")</f>
        <v/>
      </c>
      <c r="AF51" s="101" t="str">
        <f>IFERROR(VLOOKUP(AF50,シフト記号表!$B:$AP,41,FALSE),"")</f>
        <v/>
      </c>
      <c r="AG51" s="101" t="str">
        <f>IFERROR(VLOOKUP(AG50,シフト記号表!$B:$AP,41,FALSE),"")</f>
        <v/>
      </c>
      <c r="AH51" s="101" t="str">
        <f>IFERROR(VLOOKUP(AH50,シフト記号表!$B:$AP,41,FALSE),"")</f>
        <v/>
      </c>
      <c r="AI51" s="101" t="str">
        <f>IFERROR(VLOOKUP(AI50,シフト記号表!$B:$AP,41,FALSE),"")</f>
        <v/>
      </c>
      <c r="AJ51" s="101" t="str">
        <f>IFERROR(VLOOKUP(AJ50,シフト記号表!$B:$AP,41,FALSE),"")</f>
        <v/>
      </c>
      <c r="AK51" s="101" t="str">
        <f>IFERROR(VLOOKUP(AK50,シフト記号表!$B:$AP,41,FALSE),"")</f>
        <v/>
      </c>
      <c r="AL51" s="101" t="str">
        <f>IFERROR(VLOOKUP(AL50,シフト記号表!$B:$AP,41,FALSE),"")</f>
        <v/>
      </c>
      <c r="AM51" s="101" t="str">
        <f>IFERROR(VLOOKUP(AM50,シフト記号表!$B:$AP,41,FALSE),"")</f>
        <v/>
      </c>
      <c r="AN51" s="289"/>
      <c r="AO51" s="267"/>
      <c r="AP51" s="344"/>
      <c r="AQ51" s="345"/>
      <c r="AR51" s="267"/>
      <c r="AS51" s="267"/>
      <c r="AT51" s="265"/>
      <c r="AU51" s="49" t="str">
        <f t="shared" ref="AU51" si="35">IFERROR(IF($D50="□",($AO50/$AK$6),($AO50/$AK$8)),"")</f>
        <v/>
      </c>
      <c r="AV51" s="49" t="str">
        <f t="shared" ref="AV51" si="36">IFERROR(IF($D50="□",($AN50/$AO$6),($AN50/$AO$8)),"")</f>
        <v/>
      </c>
      <c r="AX51" s="49" t="str">
        <f>IFERROR(IF($D50="□",(VLOOKUP(F50,'ますた君 '!$C:$E,3,FALSE)/($AK$6*4)),(VLOOKUP(F50,'ますた君 '!$C:$E,3,FALSE)/($AK$8*4))),"")</f>
        <v/>
      </c>
      <c r="AY51" s="49" t="str">
        <f>IFERROR(IF($D50="□",(VLOOKUP(F50,'ますた君 '!$C:$E,3,FALSE)/$AO$6),(VLOOKUP(F50,'ますた君 '!$C:$E,3,FALSE)/$AO$8)),"")</f>
        <v/>
      </c>
    </row>
    <row r="52" spans="1:51" s="3" customFormat="1" ht="12" customHeight="1">
      <c r="A52" s="278"/>
      <c r="B52" s="281"/>
      <c r="C52" s="284"/>
      <c r="D52" s="287"/>
      <c r="E52" s="171"/>
      <c r="F52" s="295"/>
      <c r="G52" s="296"/>
      <c r="H52" s="102" t="s">
        <v>106</v>
      </c>
      <c r="I52" s="190" t="str">
        <f>IFERROR(VLOOKUP(I50,シフト記号表!$B:$AP,31,FALSE),"")</f>
        <v/>
      </c>
      <c r="J52" s="190" t="str">
        <f>IFERROR(VLOOKUP(J50,シフト記号表!$B:$AP,31,FALSE),"")</f>
        <v/>
      </c>
      <c r="K52" s="190" t="str">
        <f>IFERROR(VLOOKUP(K50,シフト記号表!$B:$AP,31,FALSE),"")</f>
        <v/>
      </c>
      <c r="L52" s="190" t="str">
        <f>IFERROR(VLOOKUP(L50,シフト記号表!$B:$AP,31,FALSE),"")</f>
        <v/>
      </c>
      <c r="M52" s="190" t="str">
        <f>IFERROR(VLOOKUP(M50,シフト記号表!$B:$AP,31,FALSE),"")</f>
        <v/>
      </c>
      <c r="N52" s="190" t="str">
        <f>IFERROR(VLOOKUP(N50,シフト記号表!$B:$AP,31,FALSE),"")</f>
        <v/>
      </c>
      <c r="O52" s="190" t="str">
        <f>IFERROR(VLOOKUP(O50,シフト記号表!$B:$AP,31,FALSE),"")</f>
        <v/>
      </c>
      <c r="P52" s="190" t="str">
        <f>IFERROR(VLOOKUP(P50,シフト記号表!$B:$AP,31,FALSE),"")</f>
        <v/>
      </c>
      <c r="Q52" s="190" t="str">
        <f>IFERROR(VLOOKUP(Q50,シフト記号表!$B:$AP,31,FALSE),"")</f>
        <v/>
      </c>
      <c r="R52" s="190" t="str">
        <f>IFERROR(VLOOKUP(R50,シフト記号表!$B:$AP,31,FALSE),"")</f>
        <v/>
      </c>
      <c r="S52" s="190" t="str">
        <f>IFERROR(VLOOKUP(S50,シフト記号表!$B:$AP,31,FALSE),"")</f>
        <v/>
      </c>
      <c r="T52" s="190" t="str">
        <f>IFERROR(VLOOKUP(T50,シフト記号表!$B:$AP,31,FALSE),"")</f>
        <v/>
      </c>
      <c r="U52" s="190" t="str">
        <f>IFERROR(VLOOKUP(U50,シフト記号表!$B:$AP,31,FALSE),"")</f>
        <v/>
      </c>
      <c r="V52" s="190" t="str">
        <f>IFERROR(VLOOKUP(V50,シフト記号表!$B:$AP,31,FALSE),"")</f>
        <v/>
      </c>
      <c r="W52" s="190" t="str">
        <f>IFERROR(VLOOKUP(W50,シフト記号表!$B:$AP,31,FALSE),"")</f>
        <v/>
      </c>
      <c r="X52" s="190" t="str">
        <f>IFERROR(VLOOKUP(X50,シフト記号表!$B:$AP,31,FALSE),"")</f>
        <v/>
      </c>
      <c r="Y52" s="190" t="str">
        <f>IFERROR(VLOOKUP(Y50,シフト記号表!$B:$AP,31,FALSE),"")</f>
        <v/>
      </c>
      <c r="Z52" s="190" t="str">
        <f>IFERROR(VLOOKUP(Z50,シフト記号表!$B:$AP,31,FALSE),"")</f>
        <v/>
      </c>
      <c r="AA52" s="190" t="str">
        <f>IFERROR(VLOOKUP(AA50,シフト記号表!$B:$AP,31,FALSE),"")</f>
        <v/>
      </c>
      <c r="AB52" s="190" t="str">
        <f>IFERROR(VLOOKUP(AB50,シフト記号表!$B:$AP,31,FALSE),"")</f>
        <v/>
      </c>
      <c r="AC52" s="190" t="str">
        <f>IFERROR(VLOOKUP(AC50,シフト記号表!$B:$AP,31,FALSE),"")</f>
        <v/>
      </c>
      <c r="AD52" s="190" t="str">
        <f>IFERROR(VLOOKUP(AD50,シフト記号表!$B:$AP,31,FALSE),"")</f>
        <v/>
      </c>
      <c r="AE52" s="190" t="str">
        <f>IFERROR(VLOOKUP(AE50,シフト記号表!$B:$AP,31,FALSE),"")</f>
        <v/>
      </c>
      <c r="AF52" s="190" t="str">
        <f>IFERROR(VLOOKUP(AF50,シフト記号表!$B:$AP,31,FALSE),"")</f>
        <v/>
      </c>
      <c r="AG52" s="190" t="str">
        <f>IFERROR(VLOOKUP(AG50,シフト記号表!$B:$AP,31,FALSE),"")</f>
        <v/>
      </c>
      <c r="AH52" s="190" t="str">
        <f>IFERROR(VLOOKUP(AH50,シフト記号表!$B:$AP,31,FALSE),"")</f>
        <v/>
      </c>
      <c r="AI52" s="190" t="str">
        <f>IFERROR(VLOOKUP(AI50,シフト記号表!$B:$AP,31,FALSE),"")</f>
        <v/>
      </c>
      <c r="AJ52" s="190" t="str">
        <f>IFERROR(VLOOKUP(AJ50,シフト記号表!$B:$AP,31,FALSE),"")</f>
        <v/>
      </c>
      <c r="AK52" s="190" t="str">
        <f>IFERROR(VLOOKUP(AK50,シフト記号表!$B:$AP,31,FALSE),"")</f>
        <v/>
      </c>
      <c r="AL52" s="190" t="str">
        <f>IFERROR(VLOOKUP(AL50,シフト記号表!$B:$AP,31,FALSE),"")</f>
        <v/>
      </c>
      <c r="AM52" s="190" t="str">
        <f>IFERROR(VLOOKUP(AM50,シフト記号表!$B:$AP,31,FALSE),"")</f>
        <v/>
      </c>
      <c r="AN52" s="290"/>
      <c r="AO52" s="268"/>
      <c r="AP52" s="346"/>
      <c r="AQ52" s="347"/>
      <c r="AR52" s="268"/>
      <c r="AS52" s="268"/>
      <c r="AT52" s="265"/>
      <c r="AU52" s="50"/>
      <c r="AV52" s="50"/>
      <c r="AX52" s="50"/>
      <c r="AY52" s="50"/>
    </row>
    <row r="53" spans="1:51" s="3" customFormat="1" ht="12" customHeight="1">
      <c r="A53" s="276">
        <v>11</v>
      </c>
      <c r="B53" s="279"/>
      <c r="C53" s="282"/>
      <c r="D53" s="285" t="s">
        <v>113</v>
      </c>
      <c r="E53" s="170"/>
      <c r="F53" s="291"/>
      <c r="G53" s="292"/>
      <c r="H53" s="103" t="s">
        <v>80</v>
      </c>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288">
        <f>+SUM(I54:AM55)</f>
        <v>0</v>
      </c>
      <c r="AO53" s="266">
        <f>IF($AN$3="４週",AN53/4,AN53/(DAY(EOMONTH($I$21,0))/7))</f>
        <v>0</v>
      </c>
      <c r="AP53" s="342"/>
      <c r="AQ53" s="343"/>
      <c r="AR53" s="266" t="str">
        <f t="shared" ref="AR53" si="37">IF($AN$3="４週",AU54,AV54)</f>
        <v/>
      </c>
      <c r="AS53" s="266"/>
      <c r="AT53" s="265" t="str">
        <f t="shared" ref="AT53" si="38">IF(AX54&lt;=1.1,"",IF(AY54&lt;=1.1,"",IF(F53="","","勤務時間"&amp;CHAR(10)&amp;"OVER")))</f>
        <v/>
      </c>
      <c r="AU53" s="48" t="s">
        <v>192</v>
      </c>
      <c r="AV53" s="48" t="s">
        <v>107</v>
      </c>
      <c r="AX53" s="48" t="s">
        <v>136</v>
      </c>
      <c r="AY53" s="48" t="s">
        <v>137</v>
      </c>
    </row>
    <row r="54" spans="1:51" s="3" customFormat="1" ht="12" customHeight="1">
      <c r="A54" s="277"/>
      <c r="B54" s="280"/>
      <c r="C54" s="283"/>
      <c r="D54" s="286"/>
      <c r="E54" s="171"/>
      <c r="F54" s="293"/>
      <c r="G54" s="294"/>
      <c r="H54" s="100" t="s">
        <v>105</v>
      </c>
      <c r="I54" s="101" t="str">
        <f>IFERROR(VLOOKUP(I53,シフト記号表!$B:$AP,41,FALSE),"")</f>
        <v/>
      </c>
      <c r="J54" s="101" t="str">
        <f>IFERROR(VLOOKUP(J53,シフト記号表!$B:$AP,41,FALSE),"")</f>
        <v/>
      </c>
      <c r="K54" s="101" t="str">
        <f>IFERROR(VLOOKUP(K53,シフト記号表!$B:$AP,41,FALSE),"")</f>
        <v/>
      </c>
      <c r="L54" s="101" t="str">
        <f>IFERROR(VLOOKUP(L53,シフト記号表!$B:$AP,41,FALSE),"")</f>
        <v/>
      </c>
      <c r="M54" s="101" t="str">
        <f>IFERROR(VLOOKUP(M53,シフト記号表!$B:$AP,41,FALSE),"")</f>
        <v/>
      </c>
      <c r="N54" s="101" t="str">
        <f>IFERROR(VLOOKUP(N53,シフト記号表!$B:$AP,41,FALSE),"")</f>
        <v/>
      </c>
      <c r="O54" s="101" t="str">
        <f>IFERROR(VLOOKUP(O53,シフト記号表!$B:$AP,41,FALSE),"")</f>
        <v/>
      </c>
      <c r="P54" s="101" t="str">
        <f>IFERROR(VLOOKUP(P53,シフト記号表!$B:$AP,41,FALSE),"")</f>
        <v/>
      </c>
      <c r="Q54" s="101" t="str">
        <f>IFERROR(VLOOKUP(Q53,シフト記号表!$B:$AP,41,FALSE),"")</f>
        <v/>
      </c>
      <c r="R54" s="101" t="str">
        <f>IFERROR(VLOOKUP(R53,シフト記号表!$B:$AP,41,FALSE),"")</f>
        <v/>
      </c>
      <c r="S54" s="101" t="str">
        <f>IFERROR(VLOOKUP(S53,シフト記号表!$B:$AP,41,FALSE),"")</f>
        <v/>
      </c>
      <c r="T54" s="101" t="str">
        <f>IFERROR(VLOOKUP(T53,シフト記号表!$B:$AP,41,FALSE),"")</f>
        <v/>
      </c>
      <c r="U54" s="101" t="str">
        <f>IFERROR(VLOOKUP(U53,シフト記号表!$B:$AP,41,FALSE),"")</f>
        <v/>
      </c>
      <c r="V54" s="101" t="str">
        <f>IFERROR(VLOOKUP(V53,シフト記号表!$B:$AP,41,FALSE),"")</f>
        <v/>
      </c>
      <c r="W54" s="101" t="str">
        <f>IFERROR(VLOOKUP(W53,シフト記号表!$B:$AP,41,FALSE),"")</f>
        <v/>
      </c>
      <c r="X54" s="101" t="str">
        <f>IFERROR(VLOOKUP(X53,シフト記号表!$B:$AP,41,FALSE),"")</f>
        <v/>
      </c>
      <c r="Y54" s="101" t="str">
        <f>IFERROR(VLOOKUP(Y53,シフト記号表!$B:$AP,41,FALSE),"")</f>
        <v/>
      </c>
      <c r="Z54" s="101" t="str">
        <f>IFERROR(VLOOKUP(Z53,シフト記号表!$B:$AP,41,FALSE),"")</f>
        <v/>
      </c>
      <c r="AA54" s="101" t="str">
        <f>IFERROR(VLOOKUP(AA53,シフト記号表!$B:$AP,41,FALSE),"")</f>
        <v/>
      </c>
      <c r="AB54" s="101" t="str">
        <f>IFERROR(VLOOKUP(AB53,シフト記号表!$B:$AP,41,FALSE),"")</f>
        <v/>
      </c>
      <c r="AC54" s="101" t="str">
        <f>IFERROR(VLOOKUP(AC53,シフト記号表!$B:$AP,41,FALSE),"")</f>
        <v/>
      </c>
      <c r="AD54" s="101" t="str">
        <f>IFERROR(VLOOKUP(AD53,シフト記号表!$B:$AP,41,FALSE),"")</f>
        <v/>
      </c>
      <c r="AE54" s="101" t="str">
        <f>IFERROR(VLOOKUP(AE53,シフト記号表!$B:$AP,41,FALSE),"")</f>
        <v/>
      </c>
      <c r="AF54" s="101" t="str">
        <f>IFERROR(VLOOKUP(AF53,シフト記号表!$B:$AP,41,FALSE),"")</f>
        <v/>
      </c>
      <c r="AG54" s="101" t="str">
        <f>IFERROR(VLOOKUP(AG53,シフト記号表!$B:$AP,41,FALSE),"")</f>
        <v/>
      </c>
      <c r="AH54" s="101" t="str">
        <f>IFERROR(VLOOKUP(AH53,シフト記号表!$B:$AP,41,FALSE),"")</f>
        <v/>
      </c>
      <c r="AI54" s="101" t="str">
        <f>IFERROR(VLOOKUP(AI53,シフト記号表!$B:$AP,41,FALSE),"")</f>
        <v/>
      </c>
      <c r="AJ54" s="101" t="str">
        <f>IFERROR(VLOOKUP(AJ53,シフト記号表!$B:$AP,41,FALSE),"")</f>
        <v/>
      </c>
      <c r="AK54" s="101" t="str">
        <f>IFERROR(VLOOKUP(AK53,シフト記号表!$B:$AP,41,FALSE),"")</f>
        <v/>
      </c>
      <c r="AL54" s="101" t="str">
        <f>IFERROR(VLOOKUP(AL53,シフト記号表!$B:$AP,41,FALSE),"")</f>
        <v/>
      </c>
      <c r="AM54" s="101" t="str">
        <f>IFERROR(VLOOKUP(AM53,シフト記号表!$B:$AP,41,FALSE),"")</f>
        <v/>
      </c>
      <c r="AN54" s="289"/>
      <c r="AO54" s="267"/>
      <c r="AP54" s="344"/>
      <c r="AQ54" s="345"/>
      <c r="AR54" s="267"/>
      <c r="AS54" s="267"/>
      <c r="AT54" s="265"/>
      <c r="AU54" s="49" t="str">
        <f t="shared" ref="AU54" si="39">IFERROR(IF($D53="□",($AO53/$AK$6),($AO53/$AK$8)),"")</f>
        <v/>
      </c>
      <c r="AV54" s="49" t="str">
        <f t="shared" ref="AV54" si="40">IFERROR(IF($D53="□",($AN53/$AO$6),($AN53/$AO$8)),"")</f>
        <v/>
      </c>
      <c r="AX54" s="49" t="str">
        <f>IFERROR(IF($D53="□",(VLOOKUP(F53,'ますた君 '!$C:$E,3,FALSE)/($AK$6*4)),(VLOOKUP(F53,'ますた君 '!$C:$E,3,FALSE)/($AK$8*4))),"")</f>
        <v/>
      </c>
      <c r="AY54" s="49" t="str">
        <f>IFERROR(IF($D53="□",(VLOOKUP(F53,'ますた君 '!$C:$E,3,FALSE)/$AO$6),(VLOOKUP(F53,'ますた君 '!$C:$E,3,FALSE)/$AO$8)),"")</f>
        <v/>
      </c>
    </row>
    <row r="55" spans="1:51" s="3" customFormat="1" ht="12" customHeight="1">
      <c r="A55" s="278"/>
      <c r="B55" s="281"/>
      <c r="C55" s="284"/>
      <c r="D55" s="287"/>
      <c r="E55" s="171"/>
      <c r="F55" s="295"/>
      <c r="G55" s="296"/>
      <c r="H55" s="102" t="s">
        <v>106</v>
      </c>
      <c r="I55" s="190" t="str">
        <f>IFERROR(VLOOKUP(I53,シフト記号表!$B:$AP,31,FALSE),"")</f>
        <v/>
      </c>
      <c r="J55" s="190" t="str">
        <f>IFERROR(VLOOKUP(J53,シフト記号表!$B:$AP,31,FALSE),"")</f>
        <v/>
      </c>
      <c r="K55" s="190" t="str">
        <f>IFERROR(VLOOKUP(K53,シフト記号表!$B:$AP,31,FALSE),"")</f>
        <v/>
      </c>
      <c r="L55" s="190" t="str">
        <f>IFERROR(VLOOKUP(L53,シフト記号表!$B:$AP,31,FALSE),"")</f>
        <v/>
      </c>
      <c r="M55" s="190" t="str">
        <f>IFERROR(VLOOKUP(M53,シフト記号表!$B:$AP,31,FALSE),"")</f>
        <v/>
      </c>
      <c r="N55" s="190" t="str">
        <f>IFERROR(VLOOKUP(N53,シフト記号表!$B:$AP,31,FALSE),"")</f>
        <v/>
      </c>
      <c r="O55" s="190" t="str">
        <f>IFERROR(VLOOKUP(O53,シフト記号表!$B:$AP,31,FALSE),"")</f>
        <v/>
      </c>
      <c r="P55" s="190" t="str">
        <f>IFERROR(VLOOKUP(P53,シフト記号表!$B:$AP,31,FALSE),"")</f>
        <v/>
      </c>
      <c r="Q55" s="190" t="str">
        <f>IFERROR(VLOOKUP(Q53,シフト記号表!$B:$AP,31,FALSE),"")</f>
        <v/>
      </c>
      <c r="R55" s="190" t="str">
        <f>IFERROR(VLOOKUP(R53,シフト記号表!$B:$AP,31,FALSE),"")</f>
        <v/>
      </c>
      <c r="S55" s="190" t="str">
        <f>IFERROR(VLOOKUP(S53,シフト記号表!$B:$AP,31,FALSE),"")</f>
        <v/>
      </c>
      <c r="T55" s="190" t="str">
        <f>IFERROR(VLOOKUP(T53,シフト記号表!$B:$AP,31,FALSE),"")</f>
        <v/>
      </c>
      <c r="U55" s="190" t="str">
        <f>IFERROR(VLOOKUP(U53,シフト記号表!$B:$AP,31,FALSE),"")</f>
        <v/>
      </c>
      <c r="V55" s="190" t="str">
        <f>IFERROR(VLOOKUP(V53,シフト記号表!$B:$AP,31,FALSE),"")</f>
        <v/>
      </c>
      <c r="W55" s="190" t="str">
        <f>IFERROR(VLOOKUP(W53,シフト記号表!$B:$AP,31,FALSE),"")</f>
        <v/>
      </c>
      <c r="X55" s="190" t="str">
        <f>IFERROR(VLOOKUP(X53,シフト記号表!$B:$AP,31,FALSE),"")</f>
        <v/>
      </c>
      <c r="Y55" s="190" t="str">
        <f>IFERROR(VLOOKUP(Y53,シフト記号表!$B:$AP,31,FALSE),"")</f>
        <v/>
      </c>
      <c r="Z55" s="190" t="str">
        <f>IFERROR(VLOOKUP(Z53,シフト記号表!$B:$AP,31,FALSE),"")</f>
        <v/>
      </c>
      <c r="AA55" s="190" t="str">
        <f>IFERROR(VLOOKUP(AA53,シフト記号表!$B:$AP,31,FALSE),"")</f>
        <v/>
      </c>
      <c r="AB55" s="190" t="str">
        <f>IFERROR(VLOOKUP(AB53,シフト記号表!$B:$AP,31,FALSE),"")</f>
        <v/>
      </c>
      <c r="AC55" s="190" t="str">
        <f>IFERROR(VLOOKUP(AC53,シフト記号表!$B:$AP,31,FALSE),"")</f>
        <v/>
      </c>
      <c r="AD55" s="190" t="str">
        <f>IFERROR(VLOOKUP(AD53,シフト記号表!$B:$AP,31,FALSE),"")</f>
        <v/>
      </c>
      <c r="AE55" s="190" t="str">
        <f>IFERROR(VLOOKUP(AE53,シフト記号表!$B:$AP,31,FALSE),"")</f>
        <v/>
      </c>
      <c r="AF55" s="190" t="str">
        <f>IFERROR(VLOOKUP(AF53,シフト記号表!$B:$AP,31,FALSE),"")</f>
        <v/>
      </c>
      <c r="AG55" s="190" t="str">
        <f>IFERROR(VLOOKUP(AG53,シフト記号表!$B:$AP,31,FALSE),"")</f>
        <v/>
      </c>
      <c r="AH55" s="190" t="str">
        <f>IFERROR(VLOOKUP(AH53,シフト記号表!$B:$AP,31,FALSE),"")</f>
        <v/>
      </c>
      <c r="AI55" s="190" t="str">
        <f>IFERROR(VLOOKUP(AI53,シフト記号表!$B:$AP,31,FALSE),"")</f>
        <v/>
      </c>
      <c r="AJ55" s="190" t="str">
        <f>IFERROR(VLOOKUP(AJ53,シフト記号表!$B:$AP,31,FALSE),"")</f>
        <v/>
      </c>
      <c r="AK55" s="190" t="str">
        <f>IFERROR(VLOOKUP(AK53,シフト記号表!$B:$AP,31,FALSE),"")</f>
        <v/>
      </c>
      <c r="AL55" s="190" t="str">
        <f>IFERROR(VLOOKUP(AL53,シフト記号表!$B:$AP,31,FALSE),"")</f>
        <v/>
      </c>
      <c r="AM55" s="190" t="str">
        <f>IFERROR(VLOOKUP(AM53,シフト記号表!$B:$AP,31,FALSE),"")</f>
        <v/>
      </c>
      <c r="AN55" s="290"/>
      <c r="AO55" s="268"/>
      <c r="AP55" s="346"/>
      <c r="AQ55" s="347"/>
      <c r="AR55" s="268"/>
      <c r="AS55" s="268"/>
      <c r="AT55" s="265"/>
      <c r="AU55" s="50"/>
      <c r="AV55" s="50"/>
      <c r="AX55" s="50"/>
      <c r="AY55" s="50"/>
    </row>
    <row r="56" spans="1:51" s="3" customFormat="1" ht="12" customHeight="1">
      <c r="A56" s="276">
        <v>12</v>
      </c>
      <c r="B56" s="279"/>
      <c r="C56" s="282"/>
      <c r="D56" s="285" t="s">
        <v>113</v>
      </c>
      <c r="E56" s="170"/>
      <c r="F56" s="291"/>
      <c r="G56" s="292"/>
      <c r="H56" s="103" t="s">
        <v>80</v>
      </c>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288">
        <f>+SUM(I57:AM58)</f>
        <v>0</v>
      </c>
      <c r="AO56" s="266">
        <f>IF($AN$3="４週",AN56/4,AN56/(DAY(EOMONTH($I$21,0))/7))</f>
        <v>0</v>
      </c>
      <c r="AP56" s="342"/>
      <c r="AQ56" s="343"/>
      <c r="AR56" s="266" t="str">
        <f t="shared" ref="AR56" si="41">IF($AN$3="４週",AU57,AV57)</f>
        <v/>
      </c>
      <c r="AS56" s="266"/>
      <c r="AT56" s="265" t="str">
        <f t="shared" ref="AT56" si="42">IF(AX57&lt;=1.1,"",IF(AY57&lt;=1.1,"",IF(F56="","","勤務時間"&amp;CHAR(10)&amp;"OVER")))</f>
        <v/>
      </c>
      <c r="AU56" s="48" t="s">
        <v>192</v>
      </c>
      <c r="AV56" s="48" t="s">
        <v>107</v>
      </c>
      <c r="AX56" s="48" t="s">
        <v>136</v>
      </c>
      <c r="AY56" s="48" t="s">
        <v>137</v>
      </c>
    </row>
    <row r="57" spans="1:51" s="3" customFormat="1" ht="12" customHeight="1">
      <c r="A57" s="277"/>
      <c r="B57" s="280"/>
      <c r="C57" s="283"/>
      <c r="D57" s="286"/>
      <c r="E57" s="171"/>
      <c r="F57" s="293"/>
      <c r="G57" s="294"/>
      <c r="H57" s="100" t="s">
        <v>105</v>
      </c>
      <c r="I57" s="101" t="str">
        <f>IFERROR(VLOOKUP(I56,シフト記号表!$B:$AP,41,FALSE),"")</f>
        <v/>
      </c>
      <c r="J57" s="101" t="str">
        <f>IFERROR(VLOOKUP(J56,シフト記号表!$B:$AP,41,FALSE),"")</f>
        <v/>
      </c>
      <c r="K57" s="101" t="str">
        <f>IFERROR(VLOOKUP(K56,シフト記号表!$B:$AP,41,FALSE),"")</f>
        <v/>
      </c>
      <c r="L57" s="101" t="str">
        <f>IFERROR(VLOOKUP(L56,シフト記号表!$B:$AP,41,FALSE),"")</f>
        <v/>
      </c>
      <c r="M57" s="101" t="str">
        <f>IFERROR(VLOOKUP(M56,シフト記号表!$B:$AP,41,FALSE),"")</f>
        <v/>
      </c>
      <c r="N57" s="101" t="str">
        <f>IFERROR(VLOOKUP(N56,シフト記号表!$B:$AP,41,FALSE),"")</f>
        <v/>
      </c>
      <c r="O57" s="101" t="str">
        <f>IFERROR(VLOOKUP(O56,シフト記号表!$B:$AP,41,FALSE),"")</f>
        <v/>
      </c>
      <c r="P57" s="101" t="str">
        <f>IFERROR(VLOOKUP(P56,シフト記号表!$B:$AP,41,FALSE),"")</f>
        <v/>
      </c>
      <c r="Q57" s="101" t="str">
        <f>IFERROR(VLOOKUP(Q56,シフト記号表!$B:$AP,41,FALSE),"")</f>
        <v/>
      </c>
      <c r="R57" s="101" t="str">
        <f>IFERROR(VLOOKUP(R56,シフト記号表!$B:$AP,41,FALSE),"")</f>
        <v/>
      </c>
      <c r="S57" s="101" t="str">
        <f>IFERROR(VLOOKUP(S56,シフト記号表!$B:$AP,41,FALSE),"")</f>
        <v/>
      </c>
      <c r="T57" s="101" t="str">
        <f>IFERROR(VLOOKUP(T56,シフト記号表!$B:$AP,41,FALSE),"")</f>
        <v/>
      </c>
      <c r="U57" s="101" t="str">
        <f>IFERROR(VLOOKUP(U56,シフト記号表!$B:$AP,41,FALSE),"")</f>
        <v/>
      </c>
      <c r="V57" s="101" t="str">
        <f>IFERROR(VLOOKUP(V56,シフト記号表!$B:$AP,41,FALSE),"")</f>
        <v/>
      </c>
      <c r="W57" s="101" t="str">
        <f>IFERROR(VLOOKUP(W56,シフト記号表!$B:$AP,41,FALSE),"")</f>
        <v/>
      </c>
      <c r="X57" s="101" t="str">
        <f>IFERROR(VLOOKUP(X56,シフト記号表!$B:$AP,41,FALSE),"")</f>
        <v/>
      </c>
      <c r="Y57" s="101" t="str">
        <f>IFERROR(VLOOKUP(Y56,シフト記号表!$B:$AP,41,FALSE),"")</f>
        <v/>
      </c>
      <c r="Z57" s="101" t="str">
        <f>IFERROR(VLOOKUP(Z56,シフト記号表!$B:$AP,41,FALSE),"")</f>
        <v/>
      </c>
      <c r="AA57" s="101" t="str">
        <f>IFERROR(VLOOKUP(AA56,シフト記号表!$B:$AP,41,FALSE),"")</f>
        <v/>
      </c>
      <c r="AB57" s="101" t="str">
        <f>IFERROR(VLOOKUP(AB56,シフト記号表!$B:$AP,41,FALSE),"")</f>
        <v/>
      </c>
      <c r="AC57" s="101" t="str">
        <f>IFERROR(VLOOKUP(AC56,シフト記号表!$B:$AP,41,FALSE),"")</f>
        <v/>
      </c>
      <c r="AD57" s="101" t="str">
        <f>IFERROR(VLOOKUP(AD56,シフト記号表!$B:$AP,41,FALSE),"")</f>
        <v/>
      </c>
      <c r="AE57" s="101" t="str">
        <f>IFERROR(VLOOKUP(AE56,シフト記号表!$B:$AP,41,FALSE),"")</f>
        <v/>
      </c>
      <c r="AF57" s="101" t="str">
        <f>IFERROR(VLOOKUP(AF56,シフト記号表!$B:$AP,41,FALSE),"")</f>
        <v/>
      </c>
      <c r="AG57" s="101" t="str">
        <f>IFERROR(VLOOKUP(AG56,シフト記号表!$B:$AP,41,FALSE),"")</f>
        <v/>
      </c>
      <c r="AH57" s="101" t="str">
        <f>IFERROR(VLOOKUP(AH56,シフト記号表!$B:$AP,41,FALSE),"")</f>
        <v/>
      </c>
      <c r="AI57" s="101" t="str">
        <f>IFERROR(VLOOKUP(AI56,シフト記号表!$B:$AP,41,FALSE),"")</f>
        <v/>
      </c>
      <c r="AJ57" s="101" t="str">
        <f>IFERROR(VLOOKUP(AJ56,シフト記号表!$B:$AP,41,FALSE),"")</f>
        <v/>
      </c>
      <c r="AK57" s="101" t="str">
        <f>IFERROR(VLOOKUP(AK56,シフト記号表!$B:$AP,41,FALSE),"")</f>
        <v/>
      </c>
      <c r="AL57" s="101" t="str">
        <f>IFERROR(VLOOKUP(AL56,シフト記号表!$B:$AP,41,FALSE),"")</f>
        <v/>
      </c>
      <c r="AM57" s="101" t="str">
        <f>IFERROR(VLOOKUP(AM56,シフト記号表!$B:$AP,41,FALSE),"")</f>
        <v/>
      </c>
      <c r="AN57" s="289"/>
      <c r="AO57" s="267"/>
      <c r="AP57" s="344"/>
      <c r="AQ57" s="345"/>
      <c r="AR57" s="267"/>
      <c r="AS57" s="267"/>
      <c r="AT57" s="265"/>
      <c r="AU57" s="49" t="str">
        <f t="shared" ref="AU57" si="43">IFERROR(IF($D56="□",($AO56/$AK$6),($AO56/$AK$8)),"")</f>
        <v/>
      </c>
      <c r="AV57" s="49" t="str">
        <f t="shared" ref="AV57" si="44">IFERROR(IF($D56="□",($AN56/$AO$6),($AN56/$AO$8)),"")</f>
        <v/>
      </c>
      <c r="AX57" s="49" t="str">
        <f>IFERROR(IF($D56="□",(VLOOKUP(F56,'ますた君 '!$C:$E,3,FALSE)/($AK$6*4)),(VLOOKUP(F56,'ますた君 '!$C:$E,3,FALSE)/($AK$8*4))),"")</f>
        <v/>
      </c>
      <c r="AY57" s="49" t="str">
        <f>IFERROR(IF($D56="□",(VLOOKUP(F56,'ますた君 '!$C:$E,3,FALSE)/$AO$6),(VLOOKUP(F56,'ますた君 '!$C:$E,3,FALSE)/$AO$8)),"")</f>
        <v/>
      </c>
    </row>
    <row r="58" spans="1:51" s="3" customFormat="1" ht="12" customHeight="1">
      <c r="A58" s="278"/>
      <c r="B58" s="281"/>
      <c r="C58" s="284"/>
      <c r="D58" s="287"/>
      <c r="E58" s="171"/>
      <c r="F58" s="295"/>
      <c r="G58" s="296"/>
      <c r="H58" s="102" t="s">
        <v>106</v>
      </c>
      <c r="I58" s="190" t="str">
        <f>IFERROR(VLOOKUP(I56,シフト記号表!$B:$AP,31,FALSE),"")</f>
        <v/>
      </c>
      <c r="J58" s="190" t="str">
        <f>IFERROR(VLOOKUP(J56,シフト記号表!$B:$AP,31,FALSE),"")</f>
        <v/>
      </c>
      <c r="K58" s="190" t="str">
        <f>IFERROR(VLOOKUP(K56,シフト記号表!$B:$AP,31,FALSE),"")</f>
        <v/>
      </c>
      <c r="L58" s="190" t="str">
        <f>IFERROR(VLOOKUP(L56,シフト記号表!$B:$AP,31,FALSE),"")</f>
        <v/>
      </c>
      <c r="M58" s="190" t="str">
        <f>IFERROR(VLOOKUP(M56,シフト記号表!$B:$AP,31,FALSE),"")</f>
        <v/>
      </c>
      <c r="N58" s="190" t="str">
        <f>IFERROR(VLOOKUP(N56,シフト記号表!$B:$AP,31,FALSE),"")</f>
        <v/>
      </c>
      <c r="O58" s="190" t="str">
        <f>IFERROR(VLOOKUP(O56,シフト記号表!$B:$AP,31,FALSE),"")</f>
        <v/>
      </c>
      <c r="P58" s="190" t="str">
        <f>IFERROR(VLOOKUP(P56,シフト記号表!$B:$AP,31,FALSE),"")</f>
        <v/>
      </c>
      <c r="Q58" s="190" t="str">
        <f>IFERROR(VLOOKUP(Q56,シフト記号表!$B:$AP,31,FALSE),"")</f>
        <v/>
      </c>
      <c r="R58" s="190" t="str">
        <f>IFERROR(VLOOKUP(R56,シフト記号表!$B:$AP,31,FALSE),"")</f>
        <v/>
      </c>
      <c r="S58" s="190" t="str">
        <f>IFERROR(VLOOKUP(S56,シフト記号表!$B:$AP,31,FALSE),"")</f>
        <v/>
      </c>
      <c r="T58" s="190" t="str">
        <f>IFERROR(VLOOKUP(T56,シフト記号表!$B:$AP,31,FALSE),"")</f>
        <v/>
      </c>
      <c r="U58" s="190" t="str">
        <f>IFERROR(VLOOKUP(U56,シフト記号表!$B:$AP,31,FALSE),"")</f>
        <v/>
      </c>
      <c r="V58" s="190" t="str">
        <f>IFERROR(VLOOKUP(V56,シフト記号表!$B:$AP,31,FALSE),"")</f>
        <v/>
      </c>
      <c r="W58" s="190" t="str">
        <f>IFERROR(VLOOKUP(W56,シフト記号表!$B:$AP,31,FALSE),"")</f>
        <v/>
      </c>
      <c r="X58" s="190" t="str">
        <f>IFERROR(VLOOKUP(X56,シフト記号表!$B:$AP,31,FALSE),"")</f>
        <v/>
      </c>
      <c r="Y58" s="190" t="str">
        <f>IFERROR(VLOOKUP(Y56,シフト記号表!$B:$AP,31,FALSE),"")</f>
        <v/>
      </c>
      <c r="Z58" s="190" t="str">
        <f>IFERROR(VLOOKUP(Z56,シフト記号表!$B:$AP,31,FALSE),"")</f>
        <v/>
      </c>
      <c r="AA58" s="190" t="str">
        <f>IFERROR(VLOOKUP(AA56,シフト記号表!$B:$AP,31,FALSE),"")</f>
        <v/>
      </c>
      <c r="AB58" s="190" t="str">
        <f>IFERROR(VLOOKUP(AB56,シフト記号表!$B:$AP,31,FALSE),"")</f>
        <v/>
      </c>
      <c r="AC58" s="190" t="str">
        <f>IFERROR(VLOOKUP(AC56,シフト記号表!$B:$AP,31,FALSE),"")</f>
        <v/>
      </c>
      <c r="AD58" s="190" t="str">
        <f>IFERROR(VLOOKUP(AD56,シフト記号表!$B:$AP,31,FALSE),"")</f>
        <v/>
      </c>
      <c r="AE58" s="190" t="str">
        <f>IFERROR(VLOOKUP(AE56,シフト記号表!$B:$AP,31,FALSE),"")</f>
        <v/>
      </c>
      <c r="AF58" s="190" t="str">
        <f>IFERROR(VLOOKUP(AF56,シフト記号表!$B:$AP,31,FALSE),"")</f>
        <v/>
      </c>
      <c r="AG58" s="190" t="str">
        <f>IFERROR(VLOOKUP(AG56,シフト記号表!$B:$AP,31,FALSE),"")</f>
        <v/>
      </c>
      <c r="AH58" s="190" t="str">
        <f>IFERROR(VLOOKUP(AH56,シフト記号表!$B:$AP,31,FALSE),"")</f>
        <v/>
      </c>
      <c r="AI58" s="190" t="str">
        <f>IFERROR(VLOOKUP(AI56,シフト記号表!$B:$AP,31,FALSE),"")</f>
        <v/>
      </c>
      <c r="AJ58" s="190" t="str">
        <f>IFERROR(VLOOKUP(AJ56,シフト記号表!$B:$AP,31,FALSE),"")</f>
        <v/>
      </c>
      <c r="AK58" s="190" t="str">
        <f>IFERROR(VLOOKUP(AK56,シフト記号表!$B:$AP,31,FALSE),"")</f>
        <v/>
      </c>
      <c r="AL58" s="190" t="str">
        <f>IFERROR(VLOOKUP(AL56,シフト記号表!$B:$AP,31,FALSE),"")</f>
        <v/>
      </c>
      <c r="AM58" s="190" t="str">
        <f>IFERROR(VLOOKUP(AM56,シフト記号表!$B:$AP,31,FALSE),"")</f>
        <v/>
      </c>
      <c r="AN58" s="290"/>
      <c r="AO58" s="268"/>
      <c r="AP58" s="346"/>
      <c r="AQ58" s="347"/>
      <c r="AR58" s="268"/>
      <c r="AS58" s="268"/>
      <c r="AT58" s="265"/>
      <c r="AU58" s="50"/>
      <c r="AV58" s="50"/>
      <c r="AX58" s="50"/>
      <c r="AY58" s="50"/>
    </row>
    <row r="59" spans="1:51" s="3" customFormat="1" ht="12" customHeight="1">
      <c r="A59" s="276">
        <v>13</v>
      </c>
      <c r="B59" s="279"/>
      <c r="C59" s="282"/>
      <c r="D59" s="285" t="s">
        <v>113</v>
      </c>
      <c r="E59" s="170"/>
      <c r="F59" s="291"/>
      <c r="G59" s="292"/>
      <c r="H59" s="103" t="s">
        <v>80</v>
      </c>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288">
        <f>+SUM(I60:AM61)</f>
        <v>0</v>
      </c>
      <c r="AO59" s="266">
        <f>IF($AN$3="４週",AN59/4,AN59/(DAY(EOMONTH($I$21,0))/7))</f>
        <v>0</v>
      </c>
      <c r="AP59" s="342"/>
      <c r="AQ59" s="343"/>
      <c r="AR59" s="266" t="str">
        <f t="shared" ref="AR59" si="45">IF($AN$3="４週",AU60,AV60)</f>
        <v/>
      </c>
      <c r="AS59" s="266"/>
      <c r="AT59" s="265" t="str">
        <f t="shared" ref="AT59" si="46">IF(AX60&lt;=1.1,"",IF(AY60&lt;=1.1,"",IF(F59="","","勤務時間"&amp;CHAR(10)&amp;"OVER")))</f>
        <v/>
      </c>
      <c r="AU59" s="48" t="s">
        <v>192</v>
      </c>
      <c r="AV59" s="48" t="s">
        <v>107</v>
      </c>
      <c r="AX59" s="48" t="s">
        <v>136</v>
      </c>
      <c r="AY59" s="48" t="s">
        <v>137</v>
      </c>
    </row>
    <row r="60" spans="1:51" s="3" customFormat="1" ht="12" customHeight="1">
      <c r="A60" s="277"/>
      <c r="B60" s="280"/>
      <c r="C60" s="283"/>
      <c r="D60" s="286"/>
      <c r="E60" s="171"/>
      <c r="F60" s="293"/>
      <c r="G60" s="294"/>
      <c r="H60" s="100" t="s">
        <v>105</v>
      </c>
      <c r="I60" s="101" t="str">
        <f>IFERROR(VLOOKUP(I59,シフト記号表!$B:$AP,41,FALSE),"")</f>
        <v/>
      </c>
      <c r="J60" s="101" t="str">
        <f>IFERROR(VLOOKUP(J59,シフト記号表!$B:$AP,41,FALSE),"")</f>
        <v/>
      </c>
      <c r="K60" s="101" t="str">
        <f>IFERROR(VLOOKUP(K59,シフト記号表!$B:$AP,41,FALSE),"")</f>
        <v/>
      </c>
      <c r="L60" s="101" t="str">
        <f>IFERROR(VLOOKUP(L59,シフト記号表!$B:$AP,41,FALSE),"")</f>
        <v/>
      </c>
      <c r="M60" s="101" t="str">
        <f>IFERROR(VLOOKUP(M59,シフト記号表!$B:$AP,41,FALSE),"")</f>
        <v/>
      </c>
      <c r="N60" s="101" t="str">
        <f>IFERROR(VLOOKUP(N59,シフト記号表!$B:$AP,41,FALSE),"")</f>
        <v/>
      </c>
      <c r="O60" s="101" t="str">
        <f>IFERROR(VLOOKUP(O59,シフト記号表!$B:$AP,41,FALSE),"")</f>
        <v/>
      </c>
      <c r="P60" s="101" t="str">
        <f>IFERROR(VLOOKUP(P59,シフト記号表!$B:$AP,41,FALSE),"")</f>
        <v/>
      </c>
      <c r="Q60" s="101" t="str">
        <f>IFERROR(VLOOKUP(Q59,シフト記号表!$B:$AP,41,FALSE),"")</f>
        <v/>
      </c>
      <c r="R60" s="101" t="str">
        <f>IFERROR(VLOOKUP(R59,シフト記号表!$B:$AP,41,FALSE),"")</f>
        <v/>
      </c>
      <c r="S60" s="101" t="str">
        <f>IFERROR(VLOOKUP(S59,シフト記号表!$B:$AP,41,FALSE),"")</f>
        <v/>
      </c>
      <c r="T60" s="101" t="str">
        <f>IFERROR(VLOOKUP(T59,シフト記号表!$B:$AP,41,FALSE),"")</f>
        <v/>
      </c>
      <c r="U60" s="101" t="str">
        <f>IFERROR(VLOOKUP(U59,シフト記号表!$B:$AP,41,FALSE),"")</f>
        <v/>
      </c>
      <c r="V60" s="101" t="str">
        <f>IFERROR(VLOOKUP(V59,シフト記号表!$B:$AP,41,FALSE),"")</f>
        <v/>
      </c>
      <c r="W60" s="101" t="str">
        <f>IFERROR(VLOOKUP(W59,シフト記号表!$B:$AP,41,FALSE),"")</f>
        <v/>
      </c>
      <c r="X60" s="101" t="str">
        <f>IFERROR(VLOOKUP(X59,シフト記号表!$B:$AP,41,FALSE),"")</f>
        <v/>
      </c>
      <c r="Y60" s="101" t="str">
        <f>IFERROR(VLOOKUP(Y59,シフト記号表!$B:$AP,41,FALSE),"")</f>
        <v/>
      </c>
      <c r="Z60" s="101" t="str">
        <f>IFERROR(VLOOKUP(Z59,シフト記号表!$B:$AP,41,FALSE),"")</f>
        <v/>
      </c>
      <c r="AA60" s="101" t="str">
        <f>IFERROR(VLOOKUP(AA59,シフト記号表!$B:$AP,41,FALSE),"")</f>
        <v/>
      </c>
      <c r="AB60" s="101" t="str">
        <f>IFERROR(VLOOKUP(AB59,シフト記号表!$B:$AP,41,FALSE),"")</f>
        <v/>
      </c>
      <c r="AC60" s="101" t="str">
        <f>IFERROR(VLOOKUP(AC59,シフト記号表!$B:$AP,41,FALSE),"")</f>
        <v/>
      </c>
      <c r="AD60" s="101" t="str">
        <f>IFERROR(VLOOKUP(AD59,シフト記号表!$B:$AP,41,FALSE),"")</f>
        <v/>
      </c>
      <c r="AE60" s="101" t="str">
        <f>IFERROR(VLOOKUP(AE59,シフト記号表!$B:$AP,41,FALSE),"")</f>
        <v/>
      </c>
      <c r="AF60" s="101" t="str">
        <f>IFERROR(VLOOKUP(AF59,シフト記号表!$B:$AP,41,FALSE),"")</f>
        <v/>
      </c>
      <c r="AG60" s="101" t="str">
        <f>IFERROR(VLOOKUP(AG59,シフト記号表!$B:$AP,41,FALSE),"")</f>
        <v/>
      </c>
      <c r="AH60" s="101" t="str">
        <f>IFERROR(VLOOKUP(AH59,シフト記号表!$B:$AP,41,FALSE),"")</f>
        <v/>
      </c>
      <c r="AI60" s="101" t="str">
        <f>IFERROR(VLOOKUP(AI59,シフト記号表!$B:$AP,41,FALSE),"")</f>
        <v/>
      </c>
      <c r="AJ60" s="101" t="str">
        <f>IFERROR(VLOOKUP(AJ59,シフト記号表!$B:$AP,41,FALSE),"")</f>
        <v/>
      </c>
      <c r="AK60" s="101" t="str">
        <f>IFERROR(VLOOKUP(AK59,シフト記号表!$B:$AP,41,FALSE),"")</f>
        <v/>
      </c>
      <c r="AL60" s="101" t="str">
        <f>IFERROR(VLOOKUP(AL59,シフト記号表!$B:$AP,41,FALSE),"")</f>
        <v/>
      </c>
      <c r="AM60" s="101" t="str">
        <f>IFERROR(VLOOKUP(AM59,シフト記号表!$B:$AP,41,FALSE),"")</f>
        <v/>
      </c>
      <c r="AN60" s="289"/>
      <c r="AO60" s="267"/>
      <c r="AP60" s="344"/>
      <c r="AQ60" s="345"/>
      <c r="AR60" s="267"/>
      <c r="AS60" s="267"/>
      <c r="AT60" s="265"/>
      <c r="AU60" s="49" t="str">
        <f t="shared" ref="AU60" si="47">IFERROR(IF($D59="□",($AO59/$AK$6),($AO59/$AK$8)),"")</f>
        <v/>
      </c>
      <c r="AV60" s="49" t="str">
        <f t="shared" ref="AV60" si="48">IFERROR(IF($D59="□",($AN59/$AO$6),($AN59/$AO$8)),"")</f>
        <v/>
      </c>
      <c r="AX60" s="49" t="str">
        <f>IFERROR(IF($D59="□",(VLOOKUP(F59,'ますた君 '!$C:$E,3,FALSE)/($AK$6*4)),(VLOOKUP(F59,'ますた君 '!$C:$E,3,FALSE)/($AK$8*4))),"")</f>
        <v/>
      </c>
      <c r="AY60" s="49" t="str">
        <f>IFERROR(IF($D59="□",(VLOOKUP(F59,'ますた君 '!$C:$E,3,FALSE)/$AO$6),(VLOOKUP(F59,'ますた君 '!$C:$E,3,FALSE)/$AO$8)),"")</f>
        <v/>
      </c>
    </row>
    <row r="61" spans="1:51" s="3" customFormat="1" ht="12" customHeight="1">
      <c r="A61" s="278"/>
      <c r="B61" s="281"/>
      <c r="C61" s="284"/>
      <c r="D61" s="287"/>
      <c r="E61" s="171"/>
      <c r="F61" s="295"/>
      <c r="G61" s="296"/>
      <c r="H61" s="102" t="s">
        <v>106</v>
      </c>
      <c r="I61" s="190" t="str">
        <f>IFERROR(VLOOKUP(I59,シフト記号表!$B:$AP,31,FALSE),"")</f>
        <v/>
      </c>
      <c r="J61" s="190" t="str">
        <f>IFERROR(VLOOKUP(J59,シフト記号表!$B:$AP,31,FALSE),"")</f>
        <v/>
      </c>
      <c r="K61" s="190" t="str">
        <f>IFERROR(VLOOKUP(K59,シフト記号表!$B:$AP,31,FALSE),"")</f>
        <v/>
      </c>
      <c r="L61" s="190" t="str">
        <f>IFERROR(VLOOKUP(L59,シフト記号表!$B:$AP,31,FALSE),"")</f>
        <v/>
      </c>
      <c r="M61" s="190" t="str">
        <f>IFERROR(VLOOKUP(M59,シフト記号表!$B:$AP,31,FALSE),"")</f>
        <v/>
      </c>
      <c r="N61" s="190" t="str">
        <f>IFERROR(VLOOKUP(N59,シフト記号表!$B:$AP,31,FALSE),"")</f>
        <v/>
      </c>
      <c r="O61" s="190" t="str">
        <f>IFERROR(VLOOKUP(O59,シフト記号表!$B:$AP,31,FALSE),"")</f>
        <v/>
      </c>
      <c r="P61" s="190" t="str">
        <f>IFERROR(VLOOKUP(P59,シフト記号表!$B:$AP,31,FALSE),"")</f>
        <v/>
      </c>
      <c r="Q61" s="190" t="str">
        <f>IFERROR(VLOOKUP(Q59,シフト記号表!$B:$AP,31,FALSE),"")</f>
        <v/>
      </c>
      <c r="R61" s="190" t="str">
        <f>IFERROR(VLOOKUP(R59,シフト記号表!$B:$AP,31,FALSE),"")</f>
        <v/>
      </c>
      <c r="S61" s="190" t="str">
        <f>IFERROR(VLOOKUP(S59,シフト記号表!$B:$AP,31,FALSE),"")</f>
        <v/>
      </c>
      <c r="T61" s="190" t="str">
        <f>IFERROR(VLOOKUP(T59,シフト記号表!$B:$AP,31,FALSE),"")</f>
        <v/>
      </c>
      <c r="U61" s="190" t="str">
        <f>IFERROR(VLOOKUP(U59,シフト記号表!$B:$AP,31,FALSE),"")</f>
        <v/>
      </c>
      <c r="V61" s="190" t="str">
        <f>IFERROR(VLOOKUP(V59,シフト記号表!$B:$AP,31,FALSE),"")</f>
        <v/>
      </c>
      <c r="W61" s="190" t="str">
        <f>IFERROR(VLOOKUP(W59,シフト記号表!$B:$AP,31,FALSE),"")</f>
        <v/>
      </c>
      <c r="X61" s="190" t="str">
        <f>IFERROR(VLOOKUP(X59,シフト記号表!$B:$AP,31,FALSE),"")</f>
        <v/>
      </c>
      <c r="Y61" s="190" t="str">
        <f>IFERROR(VLOOKUP(Y59,シフト記号表!$B:$AP,31,FALSE),"")</f>
        <v/>
      </c>
      <c r="Z61" s="190" t="str">
        <f>IFERROR(VLOOKUP(Z59,シフト記号表!$B:$AP,31,FALSE),"")</f>
        <v/>
      </c>
      <c r="AA61" s="190" t="str">
        <f>IFERROR(VLOOKUP(AA59,シフト記号表!$B:$AP,31,FALSE),"")</f>
        <v/>
      </c>
      <c r="AB61" s="190" t="str">
        <f>IFERROR(VLOOKUP(AB59,シフト記号表!$B:$AP,31,FALSE),"")</f>
        <v/>
      </c>
      <c r="AC61" s="190" t="str">
        <f>IFERROR(VLOOKUP(AC59,シフト記号表!$B:$AP,31,FALSE),"")</f>
        <v/>
      </c>
      <c r="AD61" s="190" t="str">
        <f>IFERROR(VLOOKUP(AD59,シフト記号表!$B:$AP,31,FALSE),"")</f>
        <v/>
      </c>
      <c r="AE61" s="190" t="str">
        <f>IFERROR(VLOOKUP(AE59,シフト記号表!$B:$AP,31,FALSE),"")</f>
        <v/>
      </c>
      <c r="AF61" s="190" t="str">
        <f>IFERROR(VLOOKUP(AF59,シフト記号表!$B:$AP,31,FALSE),"")</f>
        <v/>
      </c>
      <c r="AG61" s="190" t="str">
        <f>IFERROR(VLOOKUP(AG59,シフト記号表!$B:$AP,31,FALSE),"")</f>
        <v/>
      </c>
      <c r="AH61" s="190" t="str">
        <f>IFERROR(VLOOKUP(AH59,シフト記号表!$B:$AP,31,FALSE),"")</f>
        <v/>
      </c>
      <c r="AI61" s="190" t="str">
        <f>IFERROR(VLOOKUP(AI59,シフト記号表!$B:$AP,31,FALSE),"")</f>
        <v/>
      </c>
      <c r="AJ61" s="190" t="str">
        <f>IFERROR(VLOOKUP(AJ59,シフト記号表!$B:$AP,31,FALSE),"")</f>
        <v/>
      </c>
      <c r="AK61" s="190" t="str">
        <f>IFERROR(VLOOKUP(AK59,シフト記号表!$B:$AP,31,FALSE),"")</f>
        <v/>
      </c>
      <c r="AL61" s="190" t="str">
        <f>IFERROR(VLOOKUP(AL59,シフト記号表!$B:$AP,31,FALSE),"")</f>
        <v/>
      </c>
      <c r="AM61" s="190" t="str">
        <f>IFERROR(VLOOKUP(AM59,シフト記号表!$B:$AP,31,FALSE),"")</f>
        <v/>
      </c>
      <c r="AN61" s="290"/>
      <c r="AO61" s="268"/>
      <c r="AP61" s="346"/>
      <c r="AQ61" s="347"/>
      <c r="AR61" s="268"/>
      <c r="AS61" s="268"/>
      <c r="AT61" s="265"/>
      <c r="AU61" s="50"/>
      <c r="AV61" s="50"/>
      <c r="AX61" s="50"/>
      <c r="AY61" s="50"/>
    </row>
    <row r="62" spans="1:51" s="3" customFormat="1" ht="12" customHeight="1">
      <c r="A62" s="276">
        <v>14</v>
      </c>
      <c r="B62" s="279"/>
      <c r="C62" s="282"/>
      <c r="D62" s="285" t="s">
        <v>113</v>
      </c>
      <c r="E62" s="170"/>
      <c r="F62" s="291"/>
      <c r="G62" s="292"/>
      <c r="H62" s="103" t="s">
        <v>80</v>
      </c>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288">
        <f>+SUM(I63:AM64)</f>
        <v>0</v>
      </c>
      <c r="AO62" s="266">
        <f>IF($AN$3="４週",AN62/4,AN62/(DAY(EOMONTH($I$21,0))/7))</f>
        <v>0</v>
      </c>
      <c r="AP62" s="342"/>
      <c r="AQ62" s="343"/>
      <c r="AR62" s="266" t="str">
        <f t="shared" ref="AR62" si="49">IF($AN$3="４週",AU63,AV63)</f>
        <v/>
      </c>
      <c r="AS62" s="266"/>
      <c r="AT62" s="265" t="str">
        <f t="shared" ref="AT62" si="50">IF(AX63&lt;=1.1,"",IF(AY63&lt;=1.1,"",IF(F62="","","勤務時間"&amp;CHAR(10)&amp;"OVER")))</f>
        <v/>
      </c>
      <c r="AU62" s="48" t="s">
        <v>192</v>
      </c>
      <c r="AV62" s="48" t="s">
        <v>107</v>
      </c>
      <c r="AX62" s="48" t="s">
        <v>136</v>
      </c>
      <c r="AY62" s="48" t="s">
        <v>137</v>
      </c>
    </row>
    <row r="63" spans="1:51" s="3" customFormat="1" ht="12" customHeight="1">
      <c r="A63" s="277"/>
      <c r="B63" s="280"/>
      <c r="C63" s="283"/>
      <c r="D63" s="286"/>
      <c r="E63" s="171"/>
      <c r="F63" s="293"/>
      <c r="G63" s="294"/>
      <c r="H63" s="100" t="s">
        <v>105</v>
      </c>
      <c r="I63" s="101" t="str">
        <f>IFERROR(VLOOKUP(I62,シフト記号表!$B:$AP,41,FALSE),"")</f>
        <v/>
      </c>
      <c r="J63" s="101" t="str">
        <f>IFERROR(VLOOKUP(J62,シフト記号表!$B:$AP,41,FALSE),"")</f>
        <v/>
      </c>
      <c r="K63" s="101" t="str">
        <f>IFERROR(VLOOKUP(K62,シフト記号表!$B:$AP,41,FALSE),"")</f>
        <v/>
      </c>
      <c r="L63" s="101" t="str">
        <f>IFERROR(VLOOKUP(L62,シフト記号表!$B:$AP,41,FALSE),"")</f>
        <v/>
      </c>
      <c r="M63" s="101" t="str">
        <f>IFERROR(VLOOKUP(M62,シフト記号表!$B:$AP,41,FALSE),"")</f>
        <v/>
      </c>
      <c r="N63" s="101" t="str">
        <f>IFERROR(VLOOKUP(N62,シフト記号表!$B:$AP,41,FALSE),"")</f>
        <v/>
      </c>
      <c r="O63" s="101" t="str">
        <f>IFERROR(VLOOKUP(O62,シフト記号表!$B:$AP,41,FALSE),"")</f>
        <v/>
      </c>
      <c r="P63" s="101" t="str">
        <f>IFERROR(VLOOKUP(P62,シフト記号表!$B:$AP,41,FALSE),"")</f>
        <v/>
      </c>
      <c r="Q63" s="101" t="str">
        <f>IFERROR(VLOOKUP(Q62,シフト記号表!$B:$AP,41,FALSE),"")</f>
        <v/>
      </c>
      <c r="R63" s="101" t="str">
        <f>IFERROR(VLOOKUP(R62,シフト記号表!$B:$AP,41,FALSE),"")</f>
        <v/>
      </c>
      <c r="S63" s="101" t="str">
        <f>IFERROR(VLOOKUP(S62,シフト記号表!$B:$AP,41,FALSE),"")</f>
        <v/>
      </c>
      <c r="T63" s="101" t="str">
        <f>IFERROR(VLOOKUP(T62,シフト記号表!$B:$AP,41,FALSE),"")</f>
        <v/>
      </c>
      <c r="U63" s="101" t="str">
        <f>IFERROR(VLOOKUP(U62,シフト記号表!$B:$AP,41,FALSE),"")</f>
        <v/>
      </c>
      <c r="V63" s="101" t="str">
        <f>IFERROR(VLOOKUP(V62,シフト記号表!$B:$AP,41,FALSE),"")</f>
        <v/>
      </c>
      <c r="W63" s="101" t="str">
        <f>IFERROR(VLOOKUP(W62,シフト記号表!$B:$AP,41,FALSE),"")</f>
        <v/>
      </c>
      <c r="X63" s="101" t="str">
        <f>IFERROR(VLOOKUP(X62,シフト記号表!$B:$AP,41,FALSE),"")</f>
        <v/>
      </c>
      <c r="Y63" s="101" t="str">
        <f>IFERROR(VLOOKUP(Y62,シフト記号表!$B:$AP,41,FALSE),"")</f>
        <v/>
      </c>
      <c r="Z63" s="101" t="str">
        <f>IFERROR(VLOOKUP(Z62,シフト記号表!$B:$AP,41,FALSE),"")</f>
        <v/>
      </c>
      <c r="AA63" s="101" t="str">
        <f>IFERROR(VLOOKUP(AA62,シフト記号表!$B:$AP,41,FALSE),"")</f>
        <v/>
      </c>
      <c r="AB63" s="101" t="str">
        <f>IFERROR(VLOOKUP(AB62,シフト記号表!$B:$AP,41,FALSE),"")</f>
        <v/>
      </c>
      <c r="AC63" s="101" t="str">
        <f>IFERROR(VLOOKUP(AC62,シフト記号表!$B:$AP,41,FALSE),"")</f>
        <v/>
      </c>
      <c r="AD63" s="101" t="str">
        <f>IFERROR(VLOOKUP(AD62,シフト記号表!$B:$AP,41,FALSE),"")</f>
        <v/>
      </c>
      <c r="AE63" s="101" t="str">
        <f>IFERROR(VLOOKUP(AE62,シフト記号表!$B:$AP,41,FALSE),"")</f>
        <v/>
      </c>
      <c r="AF63" s="101" t="str">
        <f>IFERROR(VLOOKUP(AF62,シフト記号表!$B:$AP,41,FALSE),"")</f>
        <v/>
      </c>
      <c r="AG63" s="101" t="str">
        <f>IFERROR(VLOOKUP(AG62,シフト記号表!$B:$AP,41,FALSE),"")</f>
        <v/>
      </c>
      <c r="AH63" s="101" t="str">
        <f>IFERROR(VLOOKUP(AH62,シフト記号表!$B:$AP,41,FALSE),"")</f>
        <v/>
      </c>
      <c r="AI63" s="101" t="str">
        <f>IFERROR(VLOOKUP(AI62,シフト記号表!$B:$AP,41,FALSE),"")</f>
        <v/>
      </c>
      <c r="AJ63" s="101" t="str">
        <f>IFERROR(VLOOKUP(AJ62,シフト記号表!$B:$AP,41,FALSE),"")</f>
        <v/>
      </c>
      <c r="AK63" s="101" t="str">
        <f>IFERROR(VLOOKUP(AK62,シフト記号表!$B:$AP,41,FALSE),"")</f>
        <v/>
      </c>
      <c r="AL63" s="101" t="str">
        <f>IFERROR(VLOOKUP(AL62,シフト記号表!$B:$AP,41,FALSE),"")</f>
        <v/>
      </c>
      <c r="AM63" s="101" t="str">
        <f>IFERROR(VLOOKUP(AM62,シフト記号表!$B:$AP,41,FALSE),"")</f>
        <v/>
      </c>
      <c r="AN63" s="289"/>
      <c r="AO63" s="267"/>
      <c r="AP63" s="344"/>
      <c r="AQ63" s="345"/>
      <c r="AR63" s="267"/>
      <c r="AS63" s="267"/>
      <c r="AT63" s="265"/>
      <c r="AU63" s="49" t="str">
        <f t="shared" ref="AU63" si="51">IFERROR(IF($D62="□",($AO62/$AK$6),($AO62/$AK$8)),"")</f>
        <v/>
      </c>
      <c r="AV63" s="49" t="str">
        <f t="shared" ref="AV63" si="52">IFERROR(IF($D62="□",($AN62/$AO$6),($AN62/$AO$8)),"")</f>
        <v/>
      </c>
      <c r="AX63" s="49" t="str">
        <f>IFERROR(IF($D62="□",(VLOOKUP(F62,'ますた君 '!$C:$E,3,FALSE)/($AK$6*4)),(VLOOKUP(F62,'ますた君 '!$C:$E,3,FALSE)/($AK$8*4))),"")</f>
        <v/>
      </c>
      <c r="AY63" s="49" t="str">
        <f>IFERROR(IF($D62="□",(VLOOKUP(F62,'ますた君 '!$C:$E,3,FALSE)/$AO$6),(VLOOKUP(F62,'ますた君 '!$C:$E,3,FALSE)/$AO$8)),"")</f>
        <v/>
      </c>
    </row>
    <row r="64" spans="1:51" s="3" customFormat="1" ht="12" customHeight="1">
      <c r="A64" s="278"/>
      <c r="B64" s="281"/>
      <c r="C64" s="284"/>
      <c r="D64" s="287"/>
      <c r="E64" s="171"/>
      <c r="F64" s="295"/>
      <c r="G64" s="296"/>
      <c r="H64" s="102" t="s">
        <v>106</v>
      </c>
      <c r="I64" s="190" t="str">
        <f>IFERROR(VLOOKUP(I62,シフト記号表!$B:$AP,31,FALSE),"")</f>
        <v/>
      </c>
      <c r="J64" s="190" t="str">
        <f>IFERROR(VLOOKUP(J62,シフト記号表!$B:$AP,31,FALSE),"")</f>
        <v/>
      </c>
      <c r="K64" s="190" t="str">
        <f>IFERROR(VLOOKUP(K62,シフト記号表!$B:$AP,31,FALSE),"")</f>
        <v/>
      </c>
      <c r="L64" s="190" t="str">
        <f>IFERROR(VLOOKUP(L62,シフト記号表!$B:$AP,31,FALSE),"")</f>
        <v/>
      </c>
      <c r="M64" s="190" t="str">
        <f>IFERROR(VLOOKUP(M62,シフト記号表!$B:$AP,31,FALSE),"")</f>
        <v/>
      </c>
      <c r="N64" s="190" t="str">
        <f>IFERROR(VLOOKUP(N62,シフト記号表!$B:$AP,31,FALSE),"")</f>
        <v/>
      </c>
      <c r="O64" s="190" t="str">
        <f>IFERROR(VLOOKUP(O62,シフト記号表!$B:$AP,31,FALSE),"")</f>
        <v/>
      </c>
      <c r="P64" s="190" t="str">
        <f>IFERROR(VLOOKUP(P62,シフト記号表!$B:$AP,31,FALSE),"")</f>
        <v/>
      </c>
      <c r="Q64" s="190" t="str">
        <f>IFERROR(VLOOKUP(Q62,シフト記号表!$B:$AP,31,FALSE),"")</f>
        <v/>
      </c>
      <c r="R64" s="190" t="str">
        <f>IFERROR(VLOOKUP(R62,シフト記号表!$B:$AP,31,FALSE),"")</f>
        <v/>
      </c>
      <c r="S64" s="190" t="str">
        <f>IFERROR(VLOOKUP(S62,シフト記号表!$B:$AP,31,FALSE),"")</f>
        <v/>
      </c>
      <c r="T64" s="190" t="str">
        <f>IFERROR(VLOOKUP(T62,シフト記号表!$B:$AP,31,FALSE),"")</f>
        <v/>
      </c>
      <c r="U64" s="190" t="str">
        <f>IFERROR(VLOOKUP(U62,シフト記号表!$B:$AP,31,FALSE),"")</f>
        <v/>
      </c>
      <c r="V64" s="190" t="str">
        <f>IFERROR(VLOOKUP(V62,シフト記号表!$B:$AP,31,FALSE),"")</f>
        <v/>
      </c>
      <c r="W64" s="190" t="str">
        <f>IFERROR(VLOOKUP(W62,シフト記号表!$B:$AP,31,FALSE),"")</f>
        <v/>
      </c>
      <c r="X64" s="190" t="str">
        <f>IFERROR(VLOOKUP(X62,シフト記号表!$B:$AP,31,FALSE),"")</f>
        <v/>
      </c>
      <c r="Y64" s="190" t="str">
        <f>IFERROR(VLOOKUP(Y62,シフト記号表!$B:$AP,31,FALSE),"")</f>
        <v/>
      </c>
      <c r="Z64" s="190" t="str">
        <f>IFERROR(VLOOKUP(Z62,シフト記号表!$B:$AP,31,FALSE),"")</f>
        <v/>
      </c>
      <c r="AA64" s="190" t="str">
        <f>IFERROR(VLOOKUP(AA62,シフト記号表!$B:$AP,31,FALSE),"")</f>
        <v/>
      </c>
      <c r="AB64" s="190" t="str">
        <f>IFERROR(VLOOKUP(AB62,シフト記号表!$B:$AP,31,FALSE),"")</f>
        <v/>
      </c>
      <c r="AC64" s="190" t="str">
        <f>IFERROR(VLOOKUP(AC62,シフト記号表!$B:$AP,31,FALSE),"")</f>
        <v/>
      </c>
      <c r="AD64" s="190" t="str">
        <f>IFERROR(VLOOKUP(AD62,シフト記号表!$B:$AP,31,FALSE),"")</f>
        <v/>
      </c>
      <c r="AE64" s="190" t="str">
        <f>IFERROR(VLOOKUP(AE62,シフト記号表!$B:$AP,31,FALSE),"")</f>
        <v/>
      </c>
      <c r="AF64" s="190" t="str">
        <f>IFERROR(VLOOKUP(AF62,シフト記号表!$B:$AP,31,FALSE),"")</f>
        <v/>
      </c>
      <c r="AG64" s="190" t="str">
        <f>IFERROR(VLOOKUP(AG62,シフト記号表!$B:$AP,31,FALSE),"")</f>
        <v/>
      </c>
      <c r="AH64" s="190" t="str">
        <f>IFERROR(VLOOKUP(AH62,シフト記号表!$B:$AP,31,FALSE),"")</f>
        <v/>
      </c>
      <c r="AI64" s="190" t="str">
        <f>IFERROR(VLOOKUP(AI62,シフト記号表!$B:$AP,31,FALSE),"")</f>
        <v/>
      </c>
      <c r="AJ64" s="190" t="str">
        <f>IFERROR(VLOOKUP(AJ62,シフト記号表!$B:$AP,31,FALSE),"")</f>
        <v/>
      </c>
      <c r="AK64" s="190" t="str">
        <f>IFERROR(VLOOKUP(AK62,シフト記号表!$B:$AP,31,FALSE),"")</f>
        <v/>
      </c>
      <c r="AL64" s="190" t="str">
        <f>IFERROR(VLOOKUP(AL62,シフト記号表!$B:$AP,31,FALSE),"")</f>
        <v/>
      </c>
      <c r="AM64" s="190" t="str">
        <f>IFERROR(VLOOKUP(AM62,シフト記号表!$B:$AP,31,FALSE),"")</f>
        <v/>
      </c>
      <c r="AN64" s="290"/>
      <c r="AO64" s="268"/>
      <c r="AP64" s="346"/>
      <c r="AQ64" s="347"/>
      <c r="AR64" s="268"/>
      <c r="AS64" s="268"/>
      <c r="AT64" s="265"/>
      <c r="AU64" s="50"/>
      <c r="AV64" s="50"/>
      <c r="AX64" s="50"/>
      <c r="AY64" s="50"/>
    </row>
    <row r="65" spans="1:51" s="3" customFormat="1" ht="12" customHeight="1">
      <c r="A65" s="276">
        <v>15</v>
      </c>
      <c r="B65" s="279"/>
      <c r="C65" s="282"/>
      <c r="D65" s="285" t="s">
        <v>113</v>
      </c>
      <c r="E65" s="170"/>
      <c r="F65" s="291"/>
      <c r="G65" s="292"/>
      <c r="H65" s="103" t="s">
        <v>80</v>
      </c>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288">
        <f>+SUM(I66:AM67)</f>
        <v>0</v>
      </c>
      <c r="AO65" s="266">
        <f>IF($AN$3="４週",AN65/4,AN65/(DAY(EOMONTH($I$21,0))/7))</f>
        <v>0</v>
      </c>
      <c r="AP65" s="342"/>
      <c r="AQ65" s="343"/>
      <c r="AR65" s="266" t="str">
        <f t="shared" ref="AR65" si="53">IF($AN$3="４週",AU66,AV66)</f>
        <v/>
      </c>
      <c r="AS65" s="266"/>
      <c r="AT65" s="265" t="str">
        <f t="shared" ref="AT65" si="54">IF(AX66&lt;=1.1,"",IF(AY66&lt;=1.1,"",IF(F65="","","勤務時間"&amp;CHAR(10)&amp;"OVER")))</f>
        <v/>
      </c>
      <c r="AU65" s="48" t="s">
        <v>192</v>
      </c>
      <c r="AV65" s="48" t="s">
        <v>107</v>
      </c>
      <c r="AX65" s="48" t="s">
        <v>136</v>
      </c>
      <c r="AY65" s="48" t="s">
        <v>137</v>
      </c>
    </row>
    <row r="66" spans="1:51" s="3" customFormat="1" ht="12" customHeight="1">
      <c r="A66" s="277"/>
      <c r="B66" s="280"/>
      <c r="C66" s="283"/>
      <c r="D66" s="286"/>
      <c r="E66" s="171"/>
      <c r="F66" s="293"/>
      <c r="G66" s="294"/>
      <c r="H66" s="100" t="s">
        <v>105</v>
      </c>
      <c r="I66" s="101" t="str">
        <f>IFERROR(VLOOKUP(I65,シフト記号表!$B:$AP,41,FALSE),"")</f>
        <v/>
      </c>
      <c r="J66" s="101" t="str">
        <f>IFERROR(VLOOKUP(J65,シフト記号表!$B:$AP,41,FALSE),"")</f>
        <v/>
      </c>
      <c r="K66" s="101" t="str">
        <f>IFERROR(VLOOKUP(K65,シフト記号表!$B:$AP,41,FALSE),"")</f>
        <v/>
      </c>
      <c r="L66" s="101" t="str">
        <f>IFERROR(VLOOKUP(L65,シフト記号表!$B:$AP,41,FALSE),"")</f>
        <v/>
      </c>
      <c r="M66" s="101" t="str">
        <f>IFERROR(VLOOKUP(M65,シフト記号表!$B:$AP,41,FALSE),"")</f>
        <v/>
      </c>
      <c r="N66" s="101" t="str">
        <f>IFERROR(VLOOKUP(N65,シフト記号表!$B:$AP,41,FALSE),"")</f>
        <v/>
      </c>
      <c r="O66" s="101" t="str">
        <f>IFERROR(VLOOKUP(O65,シフト記号表!$B:$AP,41,FALSE),"")</f>
        <v/>
      </c>
      <c r="P66" s="101" t="str">
        <f>IFERROR(VLOOKUP(P65,シフト記号表!$B:$AP,41,FALSE),"")</f>
        <v/>
      </c>
      <c r="Q66" s="101" t="str">
        <f>IFERROR(VLOOKUP(Q65,シフト記号表!$B:$AP,41,FALSE),"")</f>
        <v/>
      </c>
      <c r="R66" s="101" t="str">
        <f>IFERROR(VLOOKUP(R65,シフト記号表!$B:$AP,41,FALSE),"")</f>
        <v/>
      </c>
      <c r="S66" s="101" t="str">
        <f>IFERROR(VLOOKUP(S65,シフト記号表!$B:$AP,41,FALSE),"")</f>
        <v/>
      </c>
      <c r="T66" s="101" t="str">
        <f>IFERROR(VLOOKUP(T65,シフト記号表!$B:$AP,41,FALSE),"")</f>
        <v/>
      </c>
      <c r="U66" s="101" t="str">
        <f>IFERROR(VLOOKUP(U65,シフト記号表!$B:$AP,41,FALSE),"")</f>
        <v/>
      </c>
      <c r="V66" s="101" t="str">
        <f>IFERROR(VLOOKUP(V65,シフト記号表!$B:$AP,41,FALSE),"")</f>
        <v/>
      </c>
      <c r="W66" s="101" t="str">
        <f>IFERROR(VLOOKUP(W65,シフト記号表!$B:$AP,41,FALSE),"")</f>
        <v/>
      </c>
      <c r="X66" s="101" t="str">
        <f>IFERROR(VLOOKUP(X65,シフト記号表!$B:$AP,41,FALSE),"")</f>
        <v/>
      </c>
      <c r="Y66" s="101" t="str">
        <f>IFERROR(VLOOKUP(Y65,シフト記号表!$B:$AP,41,FALSE),"")</f>
        <v/>
      </c>
      <c r="Z66" s="101" t="str">
        <f>IFERROR(VLOOKUP(Z65,シフト記号表!$B:$AP,41,FALSE),"")</f>
        <v/>
      </c>
      <c r="AA66" s="101" t="str">
        <f>IFERROR(VLOOKUP(AA65,シフト記号表!$B:$AP,41,FALSE),"")</f>
        <v/>
      </c>
      <c r="AB66" s="101" t="str">
        <f>IFERROR(VLOOKUP(AB65,シフト記号表!$B:$AP,41,FALSE),"")</f>
        <v/>
      </c>
      <c r="AC66" s="101" t="str">
        <f>IFERROR(VLOOKUP(AC65,シフト記号表!$B:$AP,41,FALSE),"")</f>
        <v/>
      </c>
      <c r="AD66" s="101" t="str">
        <f>IFERROR(VLOOKUP(AD65,シフト記号表!$B:$AP,41,FALSE),"")</f>
        <v/>
      </c>
      <c r="AE66" s="101" t="str">
        <f>IFERROR(VLOOKUP(AE65,シフト記号表!$B:$AP,41,FALSE),"")</f>
        <v/>
      </c>
      <c r="AF66" s="101" t="str">
        <f>IFERROR(VLOOKUP(AF65,シフト記号表!$B:$AP,41,FALSE),"")</f>
        <v/>
      </c>
      <c r="AG66" s="101" t="str">
        <f>IFERROR(VLOOKUP(AG65,シフト記号表!$B:$AP,41,FALSE),"")</f>
        <v/>
      </c>
      <c r="AH66" s="101" t="str">
        <f>IFERROR(VLOOKUP(AH65,シフト記号表!$B:$AP,41,FALSE),"")</f>
        <v/>
      </c>
      <c r="AI66" s="101" t="str">
        <f>IFERROR(VLOOKUP(AI65,シフト記号表!$B:$AP,41,FALSE),"")</f>
        <v/>
      </c>
      <c r="AJ66" s="101" t="str">
        <f>IFERROR(VLOOKUP(AJ65,シフト記号表!$B:$AP,41,FALSE),"")</f>
        <v/>
      </c>
      <c r="AK66" s="101" t="str">
        <f>IFERROR(VLOOKUP(AK65,シフト記号表!$B:$AP,41,FALSE),"")</f>
        <v/>
      </c>
      <c r="AL66" s="101" t="str">
        <f>IFERROR(VLOOKUP(AL65,シフト記号表!$B:$AP,41,FALSE),"")</f>
        <v/>
      </c>
      <c r="AM66" s="101" t="str">
        <f>IFERROR(VLOOKUP(AM65,シフト記号表!$B:$AP,41,FALSE),"")</f>
        <v/>
      </c>
      <c r="AN66" s="289"/>
      <c r="AO66" s="267"/>
      <c r="AP66" s="344"/>
      <c r="AQ66" s="345"/>
      <c r="AR66" s="267"/>
      <c r="AS66" s="267"/>
      <c r="AT66" s="265"/>
      <c r="AU66" s="49" t="str">
        <f t="shared" ref="AU66" si="55">IFERROR(IF($D65="□",($AO65/$AK$6),($AO65/$AK$8)),"")</f>
        <v/>
      </c>
      <c r="AV66" s="49" t="str">
        <f t="shared" ref="AV66" si="56">IFERROR(IF($D65="□",($AN65/$AO$6),($AN65/$AO$8)),"")</f>
        <v/>
      </c>
      <c r="AX66" s="49" t="str">
        <f>IFERROR(IF($D65="□",(VLOOKUP(F65,'ますた君 '!$C:$E,3,FALSE)/($AK$6*4)),(VLOOKUP(F65,'ますた君 '!$C:$E,3,FALSE)/($AK$8*4))),"")</f>
        <v/>
      </c>
      <c r="AY66" s="49" t="str">
        <f>IFERROR(IF($D65="□",(VLOOKUP(F65,'ますた君 '!$C:$E,3,FALSE)/$AO$6),(VLOOKUP(F65,'ますた君 '!$C:$E,3,FALSE)/$AO$8)),"")</f>
        <v/>
      </c>
    </row>
    <row r="67" spans="1:51" s="3" customFormat="1" ht="12" customHeight="1">
      <c r="A67" s="278"/>
      <c r="B67" s="281"/>
      <c r="C67" s="284"/>
      <c r="D67" s="287"/>
      <c r="E67" s="171"/>
      <c r="F67" s="295"/>
      <c r="G67" s="296"/>
      <c r="H67" s="102" t="s">
        <v>106</v>
      </c>
      <c r="I67" s="190" t="str">
        <f>IFERROR(VLOOKUP(I65,シフト記号表!$B:$AP,31,FALSE),"")</f>
        <v/>
      </c>
      <c r="J67" s="190" t="str">
        <f>IFERROR(VLOOKUP(J65,シフト記号表!$B:$AP,31,FALSE),"")</f>
        <v/>
      </c>
      <c r="K67" s="190" t="str">
        <f>IFERROR(VLOOKUP(K65,シフト記号表!$B:$AP,31,FALSE),"")</f>
        <v/>
      </c>
      <c r="L67" s="190" t="str">
        <f>IFERROR(VLOOKUP(L65,シフト記号表!$B:$AP,31,FALSE),"")</f>
        <v/>
      </c>
      <c r="M67" s="190" t="str">
        <f>IFERROR(VLOOKUP(M65,シフト記号表!$B:$AP,31,FALSE),"")</f>
        <v/>
      </c>
      <c r="N67" s="190" t="str">
        <f>IFERROR(VLOOKUP(N65,シフト記号表!$B:$AP,31,FALSE),"")</f>
        <v/>
      </c>
      <c r="O67" s="190" t="str">
        <f>IFERROR(VLOOKUP(O65,シフト記号表!$B:$AP,31,FALSE),"")</f>
        <v/>
      </c>
      <c r="P67" s="190" t="str">
        <f>IFERROR(VLOOKUP(P65,シフト記号表!$B:$AP,31,FALSE),"")</f>
        <v/>
      </c>
      <c r="Q67" s="190" t="str">
        <f>IFERROR(VLOOKUP(Q65,シフト記号表!$B:$AP,31,FALSE),"")</f>
        <v/>
      </c>
      <c r="R67" s="190" t="str">
        <f>IFERROR(VLOOKUP(R65,シフト記号表!$B:$AP,31,FALSE),"")</f>
        <v/>
      </c>
      <c r="S67" s="190" t="str">
        <f>IFERROR(VLOOKUP(S65,シフト記号表!$B:$AP,31,FALSE),"")</f>
        <v/>
      </c>
      <c r="T67" s="190" t="str">
        <f>IFERROR(VLOOKUP(T65,シフト記号表!$B:$AP,31,FALSE),"")</f>
        <v/>
      </c>
      <c r="U67" s="190" t="str">
        <f>IFERROR(VLOOKUP(U65,シフト記号表!$B:$AP,31,FALSE),"")</f>
        <v/>
      </c>
      <c r="V67" s="190" t="str">
        <f>IFERROR(VLOOKUP(V65,シフト記号表!$B:$AP,31,FALSE),"")</f>
        <v/>
      </c>
      <c r="W67" s="190" t="str">
        <f>IFERROR(VLOOKUP(W65,シフト記号表!$B:$AP,31,FALSE),"")</f>
        <v/>
      </c>
      <c r="X67" s="190" t="str">
        <f>IFERROR(VLOOKUP(X65,シフト記号表!$B:$AP,31,FALSE),"")</f>
        <v/>
      </c>
      <c r="Y67" s="190" t="str">
        <f>IFERROR(VLOOKUP(Y65,シフト記号表!$B:$AP,31,FALSE),"")</f>
        <v/>
      </c>
      <c r="Z67" s="190" t="str">
        <f>IFERROR(VLOOKUP(Z65,シフト記号表!$B:$AP,31,FALSE),"")</f>
        <v/>
      </c>
      <c r="AA67" s="190" t="str">
        <f>IFERROR(VLOOKUP(AA65,シフト記号表!$B:$AP,31,FALSE),"")</f>
        <v/>
      </c>
      <c r="AB67" s="190" t="str">
        <f>IFERROR(VLOOKUP(AB65,シフト記号表!$B:$AP,31,FALSE),"")</f>
        <v/>
      </c>
      <c r="AC67" s="190" t="str">
        <f>IFERROR(VLOOKUP(AC65,シフト記号表!$B:$AP,31,FALSE),"")</f>
        <v/>
      </c>
      <c r="AD67" s="190" t="str">
        <f>IFERROR(VLOOKUP(AD65,シフト記号表!$B:$AP,31,FALSE),"")</f>
        <v/>
      </c>
      <c r="AE67" s="190" t="str">
        <f>IFERROR(VLOOKUP(AE65,シフト記号表!$B:$AP,31,FALSE),"")</f>
        <v/>
      </c>
      <c r="AF67" s="190" t="str">
        <f>IFERROR(VLOOKUP(AF65,シフト記号表!$B:$AP,31,FALSE),"")</f>
        <v/>
      </c>
      <c r="AG67" s="190" t="str">
        <f>IFERROR(VLOOKUP(AG65,シフト記号表!$B:$AP,31,FALSE),"")</f>
        <v/>
      </c>
      <c r="AH67" s="190" t="str">
        <f>IFERROR(VLOOKUP(AH65,シフト記号表!$B:$AP,31,FALSE),"")</f>
        <v/>
      </c>
      <c r="AI67" s="190" t="str">
        <f>IFERROR(VLOOKUP(AI65,シフト記号表!$B:$AP,31,FALSE),"")</f>
        <v/>
      </c>
      <c r="AJ67" s="190" t="str">
        <f>IFERROR(VLOOKUP(AJ65,シフト記号表!$B:$AP,31,FALSE),"")</f>
        <v/>
      </c>
      <c r="AK67" s="190" t="str">
        <f>IFERROR(VLOOKUP(AK65,シフト記号表!$B:$AP,31,FALSE),"")</f>
        <v/>
      </c>
      <c r="AL67" s="190" t="str">
        <f>IFERROR(VLOOKUP(AL65,シフト記号表!$B:$AP,31,FALSE),"")</f>
        <v/>
      </c>
      <c r="AM67" s="190" t="str">
        <f>IFERROR(VLOOKUP(AM65,シフト記号表!$B:$AP,31,FALSE),"")</f>
        <v/>
      </c>
      <c r="AN67" s="290"/>
      <c r="AO67" s="268"/>
      <c r="AP67" s="346"/>
      <c r="AQ67" s="347"/>
      <c r="AR67" s="268"/>
      <c r="AS67" s="268"/>
      <c r="AT67" s="265"/>
      <c r="AU67" s="50"/>
      <c r="AV67" s="50"/>
      <c r="AX67" s="50"/>
      <c r="AY67" s="50"/>
    </row>
    <row r="68" spans="1:51" s="3" customFormat="1" ht="12" customHeight="1">
      <c r="A68" s="276">
        <v>16</v>
      </c>
      <c r="B68" s="279"/>
      <c r="C68" s="282"/>
      <c r="D68" s="285" t="s">
        <v>113</v>
      </c>
      <c r="E68" s="170"/>
      <c r="F68" s="291"/>
      <c r="G68" s="292"/>
      <c r="H68" s="103" t="s">
        <v>80</v>
      </c>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288">
        <f>+SUM(I69:AM70)</f>
        <v>0</v>
      </c>
      <c r="AO68" s="266">
        <f>IF($AN$3="４週",AN68/4,AN68/(DAY(EOMONTH($I$21,0))/7))</f>
        <v>0</v>
      </c>
      <c r="AP68" s="342"/>
      <c r="AQ68" s="343"/>
      <c r="AR68" s="266" t="str">
        <f t="shared" ref="AR68" si="57">IF($AN$3="４週",AU69,AV69)</f>
        <v/>
      </c>
      <c r="AS68" s="266"/>
      <c r="AT68" s="265" t="str">
        <f t="shared" ref="AT68" si="58">IF(AX69&lt;=1.1,"",IF(AY69&lt;=1.1,"",IF(F68="","","勤務時間"&amp;CHAR(10)&amp;"OVER")))</f>
        <v/>
      </c>
      <c r="AU68" s="48" t="s">
        <v>192</v>
      </c>
      <c r="AV68" s="48" t="s">
        <v>107</v>
      </c>
      <c r="AX68" s="48" t="s">
        <v>136</v>
      </c>
      <c r="AY68" s="48" t="s">
        <v>137</v>
      </c>
    </row>
    <row r="69" spans="1:51" s="3" customFormat="1" ht="12" customHeight="1">
      <c r="A69" s="277"/>
      <c r="B69" s="280"/>
      <c r="C69" s="283"/>
      <c r="D69" s="286"/>
      <c r="E69" s="171"/>
      <c r="F69" s="293"/>
      <c r="G69" s="294"/>
      <c r="H69" s="100" t="s">
        <v>105</v>
      </c>
      <c r="I69" s="101" t="str">
        <f>IFERROR(VLOOKUP(I68,シフト記号表!$B:$AP,41,FALSE),"")</f>
        <v/>
      </c>
      <c r="J69" s="101" t="str">
        <f>IFERROR(VLOOKUP(J68,シフト記号表!$B:$AP,41,FALSE),"")</f>
        <v/>
      </c>
      <c r="K69" s="101" t="str">
        <f>IFERROR(VLOOKUP(K68,シフト記号表!$B:$AP,41,FALSE),"")</f>
        <v/>
      </c>
      <c r="L69" s="101" t="str">
        <f>IFERROR(VLOOKUP(L68,シフト記号表!$B:$AP,41,FALSE),"")</f>
        <v/>
      </c>
      <c r="M69" s="101" t="str">
        <f>IFERROR(VLOOKUP(M68,シフト記号表!$B:$AP,41,FALSE),"")</f>
        <v/>
      </c>
      <c r="N69" s="101" t="str">
        <f>IFERROR(VLOOKUP(N68,シフト記号表!$B:$AP,41,FALSE),"")</f>
        <v/>
      </c>
      <c r="O69" s="101" t="str">
        <f>IFERROR(VLOOKUP(O68,シフト記号表!$B:$AP,41,FALSE),"")</f>
        <v/>
      </c>
      <c r="P69" s="101" t="str">
        <f>IFERROR(VLOOKUP(P68,シフト記号表!$B:$AP,41,FALSE),"")</f>
        <v/>
      </c>
      <c r="Q69" s="101" t="str">
        <f>IFERROR(VLOOKUP(Q68,シフト記号表!$B:$AP,41,FALSE),"")</f>
        <v/>
      </c>
      <c r="R69" s="101" t="str">
        <f>IFERROR(VLOOKUP(R68,シフト記号表!$B:$AP,41,FALSE),"")</f>
        <v/>
      </c>
      <c r="S69" s="101" t="str">
        <f>IFERROR(VLOOKUP(S68,シフト記号表!$B:$AP,41,FALSE),"")</f>
        <v/>
      </c>
      <c r="T69" s="101" t="str">
        <f>IFERROR(VLOOKUP(T68,シフト記号表!$B:$AP,41,FALSE),"")</f>
        <v/>
      </c>
      <c r="U69" s="101" t="str">
        <f>IFERROR(VLOOKUP(U68,シフト記号表!$B:$AP,41,FALSE),"")</f>
        <v/>
      </c>
      <c r="V69" s="101" t="str">
        <f>IFERROR(VLOOKUP(V68,シフト記号表!$B:$AP,41,FALSE),"")</f>
        <v/>
      </c>
      <c r="W69" s="101" t="str">
        <f>IFERROR(VLOOKUP(W68,シフト記号表!$B:$AP,41,FALSE),"")</f>
        <v/>
      </c>
      <c r="X69" s="101" t="str">
        <f>IFERROR(VLOOKUP(X68,シフト記号表!$B:$AP,41,FALSE),"")</f>
        <v/>
      </c>
      <c r="Y69" s="101" t="str">
        <f>IFERROR(VLOOKUP(Y68,シフト記号表!$B:$AP,41,FALSE),"")</f>
        <v/>
      </c>
      <c r="Z69" s="101" t="str">
        <f>IFERROR(VLOOKUP(Z68,シフト記号表!$B:$AP,41,FALSE),"")</f>
        <v/>
      </c>
      <c r="AA69" s="101" t="str">
        <f>IFERROR(VLOOKUP(AA68,シフト記号表!$B:$AP,41,FALSE),"")</f>
        <v/>
      </c>
      <c r="AB69" s="101" t="str">
        <f>IFERROR(VLOOKUP(AB68,シフト記号表!$B:$AP,41,FALSE),"")</f>
        <v/>
      </c>
      <c r="AC69" s="101" t="str">
        <f>IFERROR(VLOOKUP(AC68,シフト記号表!$B:$AP,41,FALSE),"")</f>
        <v/>
      </c>
      <c r="AD69" s="101" t="str">
        <f>IFERROR(VLOOKUP(AD68,シフト記号表!$B:$AP,41,FALSE),"")</f>
        <v/>
      </c>
      <c r="AE69" s="101" t="str">
        <f>IFERROR(VLOOKUP(AE68,シフト記号表!$B:$AP,41,FALSE),"")</f>
        <v/>
      </c>
      <c r="AF69" s="101" t="str">
        <f>IFERROR(VLOOKUP(AF68,シフト記号表!$B:$AP,41,FALSE),"")</f>
        <v/>
      </c>
      <c r="AG69" s="101" t="str">
        <f>IFERROR(VLOOKUP(AG68,シフト記号表!$B:$AP,41,FALSE),"")</f>
        <v/>
      </c>
      <c r="AH69" s="101" t="str">
        <f>IFERROR(VLOOKUP(AH68,シフト記号表!$B:$AP,41,FALSE),"")</f>
        <v/>
      </c>
      <c r="AI69" s="101" t="str">
        <f>IFERROR(VLOOKUP(AI68,シフト記号表!$B:$AP,41,FALSE),"")</f>
        <v/>
      </c>
      <c r="AJ69" s="101" t="str">
        <f>IFERROR(VLOOKUP(AJ68,シフト記号表!$B:$AP,41,FALSE),"")</f>
        <v/>
      </c>
      <c r="AK69" s="101" t="str">
        <f>IFERROR(VLOOKUP(AK68,シフト記号表!$B:$AP,41,FALSE),"")</f>
        <v/>
      </c>
      <c r="AL69" s="101" t="str">
        <f>IFERROR(VLOOKUP(AL68,シフト記号表!$B:$AP,41,FALSE),"")</f>
        <v/>
      </c>
      <c r="AM69" s="101" t="str">
        <f>IFERROR(VLOOKUP(AM68,シフト記号表!$B:$AP,41,FALSE),"")</f>
        <v/>
      </c>
      <c r="AN69" s="289"/>
      <c r="AO69" s="267"/>
      <c r="AP69" s="344"/>
      <c r="AQ69" s="345"/>
      <c r="AR69" s="267"/>
      <c r="AS69" s="267"/>
      <c r="AT69" s="265"/>
      <c r="AU69" s="49" t="str">
        <f t="shared" ref="AU69" si="59">IFERROR(IF($D68="□",($AO68/$AK$6),($AO68/$AK$8)),"")</f>
        <v/>
      </c>
      <c r="AV69" s="49" t="str">
        <f t="shared" ref="AV69" si="60">IFERROR(IF($D68="□",($AN68/$AO$6),($AN68/$AO$8)),"")</f>
        <v/>
      </c>
      <c r="AX69" s="49" t="str">
        <f>IFERROR(IF($D68="□",(VLOOKUP(F68,'ますた君 '!$C:$E,3,FALSE)/($AK$6*4)),(VLOOKUP(F68,'ますた君 '!$C:$E,3,FALSE)/($AK$8*4))),"")</f>
        <v/>
      </c>
      <c r="AY69" s="49" t="str">
        <f>IFERROR(IF($D68="□",(VLOOKUP(F68,'ますた君 '!$C:$E,3,FALSE)/$AO$6),(VLOOKUP(F68,'ますた君 '!$C:$E,3,FALSE)/$AO$8)),"")</f>
        <v/>
      </c>
    </row>
    <row r="70" spans="1:51" s="3" customFormat="1" ht="12" customHeight="1">
      <c r="A70" s="278"/>
      <c r="B70" s="281"/>
      <c r="C70" s="284"/>
      <c r="D70" s="287"/>
      <c r="E70" s="171"/>
      <c r="F70" s="295"/>
      <c r="G70" s="296"/>
      <c r="H70" s="102" t="s">
        <v>106</v>
      </c>
      <c r="I70" s="190" t="str">
        <f>IFERROR(VLOOKUP(I68,シフト記号表!$B:$AP,31,FALSE),"")</f>
        <v/>
      </c>
      <c r="J70" s="190" t="str">
        <f>IFERROR(VLOOKUP(J68,シフト記号表!$B:$AP,31,FALSE),"")</f>
        <v/>
      </c>
      <c r="K70" s="190" t="str">
        <f>IFERROR(VLOOKUP(K68,シフト記号表!$B:$AP,31,FALSE),"")</f>
        <v/>
      </c>
      <c r="L70" s="190" t="str">
        <f>IFERROR(VLOOKUP(L68,シフト記号表!$B:$AP,31,FALSE),"")</f>
        <v/>
      </c>
      <c r="M70" s="190" t="str">
        <f>IFERROR(VLOOKUP(M68,シフト記号表!$B:$AP,31,FALSE),"")</f>
        <v/>
      </c>
      <c r="N70" s="190" t="str">
        <f>IFERROR(VLOOKUP(N68,シフト記号表!$B:$AP,31,FALSE),"")</f>
        <v/>
      </c>
      <c r="O70" s="190" t="str">
        <f>IFERROR(VLOOKUP(O68,シフト記号表!$B:$AP,31,FALSE),"")</f>
        <v/>
      </c>
      <c r="P70" s="190" t="str">
        <f>IFERROR(VLOOKUP(P68,シフト記号表!$B:$AP,31,FALSE),"")</f>
        <v/>
      </c>
      <c r="Q70" s="190" t="str">
        <f>IFERROR(VLOOKUP(Q68,シフト記号表!$B:$AP,31,FALSE),"")</f>
        <v/>
      </c>
      <c r="R70" s="190" t="str">
        <f>IFERROR(VLOOKUP(R68,シフト記号表!$B:$AP,31,FALSE),"")</f>
        <v/>
      </c>
      <c r="S70" s="190" t="str">
        <f>IFERROR(VLOOKUP(S68,シフト記号表!$B:$AP,31,FALSE),"")</f>
        <v/>
      </c>
      <c r="T70" s="190" t="str">
        <f>IFERROR(VLOOKUP(T68,シフト記号表!$B:$AP,31,FALSE),"")</f>
        <v/>
      </c>
      <c r="U70" s="190" t="str">
        <f>IFERROR(VLOOKUP(U68,シフト記号表!$B:$AP,31,FALSE),"")</f>
        <v/>
      </c>
      <c r="V70" s="190" t="str">
        <f>IFERROR(VLOOKUP(V68,シフト記号表!$B:$AP,31,FALSE),"")</f>
        <v/>
      </c>
      <c r="W70" s="190" t="str">
        <f>IFERROR(VLOOKUP(W68,シフト記号表!$B:$AP,31,FALSE),"")</f>
        <v/>
      </c>
      <c r="X70" s="190" t="str">
        <f>IFERROR(VLOOKUP(X68,シフト記号表!$B:$AP,31,FALSE),"")</f>
        <v/>
      </c>
      <c r="Y70" s="190" t="str">
        <f>IFERROR(VLOOKUP(Y68,シフト記号表!$B:$AP,31,FALSE),"")</f>
        <v/>
      </c>
      <c r="Z70" s="190" t="str">
        <f>IFERROR(VLOOKUP(Z68,シフト記号表!$B:$AP,31,FALSE),"")</f>
        <v/>
      </c>
      <c r="AA70" s="190" t="str">
        <f>IFERROR(VLOOKUP(AA68,シフト記号表!$B:$AP,31,FALSE),"")</f>
        <v/>
      </c>
      <c r="AB70" s="190" t="str">
        <f>IFERROR(VLOOKUP(AB68,シフト記号表!$B:$AP,31,FALSE),"")</f>
        <v/>
      </c>
      <c r="AC70" s="190" t="str">
        <f>IFERROR(VLOOKUP(AC68,シフト記号表!$B:$AP,31,FALSE),"")</f>
        <v/>
      </c>
      <c r="AD70" s="190" t="str">
        <f>IFERROR(VLOOKUP(AD68,シフト記号表!$B:$AP,31,FALSE),"")</f>
        <v/>
      </c>
      <c r="AE70" s="190" t="str">
        <f>IFERROR(VLOOKUP(AE68,シフト記号表!$B:$AP,31,FALSE),"")</f>
        <v/>
      </c>
      <c r="AF70" s="190" t="str">
        <f>IFERROR(VLOOKUP(AF68,シフト記号表!$B:$AP,31,FALSE),"")</f>
        <v/>
      </c>
      <c r="AG70" s="190" t="str">
        <f>IFERROR(VLOOKUP(AG68,シフト記号表!$B:$AP,31,FALSE),"")</f>
        <v/>
      </c>
      <c r="AH70" s="190" t="str">
        <f>IFERROR(VLOOKUP(AH68,シフト記号表!$B:$AP,31,FALSE),"")</f>
        <v/>
      </c>
      <c r="AI70" s="190" t="str">
        <f>IFERROR(VLOOKUP(AI68,シフト記号表!$B:$AP,31,FALSE),"")</f>
        <v/>
      </c>
      <c r="AJ70" s="190" t="str">
        <f>IFERROR(VLOOKUP(AJ68,シフト記号表!$B:$AP,31,FALSE),"")</f>
        <v/>
      </c>
      <c r="AK70" s="190" t="str">
        <f>IFERROR(VLOOKUP(AK68,シフト記号表!$B:$AP,31,FALSE),"")</f>
        <v/>
      </c>
      <c r="AL70" s="190" t="str">
        <f>IFERROR(VLOOKUP(AL68,シフト記号表!$B:$AP,31,FALSE),"")</f>
        <v/>
      </c>
      <c r="AM70" s="190" t="str">
        <f>IFERROR(VLOOKUP(AM68,シフト記号表!$B:$AP,31,FALSE),"")</f>
        <v/>
      </c>
      <c r="AN70" s="290"/>
      <c r="AO70" s="268"/>
      <c r="AP70" s="346"/>
      <c r="AQ70" s="347"/>
      <c r="AR70" s="268"/>
      <c r="AS70" s="268"/>
      <c r="AT70" s="265"/>
      <c r="AU70" s="50"/>
      <c r="AV70" s="50"/>
      <c r="AX70" s="50"/>
      <c r="AY70" s="50"/>
    </row>
    <row r="71" spans="1:51" s="3" customFormat="1" ht="12" customHeight="1">
      <c r="A71" s="276">
        <v>17</v>
      </c>
      <c r="B71" s="279"/>
      <c r="C71" s="348"/>
      <c r="D71" s="285" t="s">
        <v>113</v>
      </c>
      <c r="E71" s="170"/>
      <c r="F71" s="291"/>
      <c r="G71" s="292"/>
      <c r="H71" s="103" t="s">
        <v>80</v>
      </c>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288">
        <f>+SUM(I72:AM73)</f>
        <v>0</v>
      </c>
      <c r="AO71" s="266">
        <f>IF($AN$3="４週",AN71/4,AN71/(DAY(EOMONTH($I$21,0))/7))</f>
        <v>0</v>
      </c>
      <c r="AP71" s="342"/>
      <c r="AQ71" s="343"/>
      <c r="AR71" s="266" t="str">
        <f t="shared" ref="AR71" si="61">IF($AN$3="４週",AU72,AV72)</f>
        <v/>
      </c>
      <c r="AS71" s="266"/>
      <c r="AT71" s="265" t="str">
        <f t="shared" ref="AT71" si="62">IF(AX72&lt;=1.1,"",IF(AY72&lt;=1.1,"",IF(F71="","","勤務時間"&amp;CHAR(10)&amp;"OVER")))</f>
        <v/>
      </c>
      <c r="AU71" s="48" t="s">
        <v>192</v>
      </c>
      <c r="AV71" s="48" t="s">
        <v>107</v>
      </c>
      <c r="AX71" s="48" t="s">
        <v>136</v>
      </c>
      <c r="AY71" s="48" t="s">
        <v>137</v>
      </c>
    </row>
    <row r="72" spans="1:51" s="3" customFormat="1" ht="12" customHeight="1">
      <c r="A72" s="277"/>
      <c r="B72" s="280"/>
      <c r="C72" s="349"/>
      <c r="D72" s="286"/>
      <c r="E72" s="171"/>
      <c r="F72" s="293"/>
      <c r="G72" s="294"/>
      <c r="H72" s="100" t="s">
        <v>105</v>
      </c>
      <c r="I72" s="101" t="str">
        <f>IFERROR(VLOOKUP(I71,シフト記号表!$B:$AP,41,FALSE),"")</f>
        <v/>
      </c>
      <c r="J72" s="101" t="str">
        <f>IFERROR(VLOOKUP(J71,シフト記号表!$B:$AP,41,FALSE),"")</f>
        <v/>
      </c>
      <c r="K72" s="101" t="str">
        <f>IFERROR(VLOOKUP(K71,シフト記号表!$B:$AP,41,FALSE),"")</f>
        <v/>
      </c>
      <c r="L72" s="101" t="str">
        <f>IFERROR(VLOOKUP(L71,シフト記号表!$B:$AP,41,FALSE),"")</f>
        <v/>
      </c>
      <c r="M72" s="101" t="str">
        <f>IFERROR(VLOOKUP(M71,シフト記号表!$B:$AP,41,FALSE),"")</f>
        <v/>
      </c>
      <c r="N72" s="101" t="str">
        <f>IFERROR(VLOOKUP(N71,シフト記号表!$B:$AP,41,FALSE),"")</f>
        <v/>
      </c>
      <c r="O72" s="101" t="str">
        <f>IFERROR(VLOOKUP(O71,シフト記号表!$B:$AP,41,FALSE),"")</f>
        <v/>
      </c>
      <c r="P72" s="101" t="str">
        <f>IFERROR(VLOOKUP(P71,シフト記号表!$B:$AP,41,FALSE),"")</f>
        <v/>
      </c>
      <c r="Q72" s="101" t="str">
        <f>IFERROR(VLOOKUP(Q71,シフト記号表!$B:$AP,41,FALSE),"")</f>
        <v/>
      </c>
      <c r="R72" s="101" t="str">
        <f>IFERROR(VLOOKUP(R71,シフト記号表!$B:$AP,41,FALSE),"")</f>
        <v/>
      </c>
      <c r="S72" s="101" t="str">
        <f>IFERROR(VLOOKUP(S71,シフト記号表!$B:$AP,41,FALSE),"")</f>
        <v/>
      </c>
      <c r="T72" s="101" t="str">
        <f>IFERROR(VLOOKUP(T71,シフト記号表!$B:$AP,41,FALSE),"")</f>
        <v/>
      </c>
      <c r="U72" s="101" t="str">
        <f>IFERROR(VLOOKUP(U71,シフト記号表!$B:$AP,41,FALSE),"")</f>
        <v/>
      </c>
      <c r="V72" s="101" t="str">
        <f>IFERROR(VLOOKUP(V71,シフト記号表!$B:$AP,41,FALSE),"")</f>
        <v/>
      </c>
      <c r="W72" s="101" t="str">
        <f>IFERROR(VLOOKUP(W71,シフト記号表!$B:$AP,41,FALSE),"")</f>
        <v/>
      </c>
      <c r="X72" s="101" t="str">
        <f>IFERROR(VLOOKUP(X71,シフト記号表!$B:$AP,41,FALSE),"")</f>
        <v/>
      </c>
      <c r="Y72" s="101" t="str">
        <f>IFERROR(VLOOKUP(Y71,シフト記号表!$B:$AP,41,FALSE),"")</f>
        <v/>
      </c>
      <c r="Z72" s="101" t="str">
        <f>IFERROR(VLOOKUP(Z71,シフト記号表!$B:$AP,41,FALSE),"")</f>
        <v/>
      </c>
      <c r="AA72" s="101" t="str">
        <f>IFERROR(VLOOKUP(AA71,シフト記号表!$B:$AP,41,FALSE),"")</f>
        <v/>
      </c>
      <c r="AB72" s="101" t="str">
        <f>IFERROR(VLOOKUP(AB71,シフト記号表!$B:$AP,41,FALSE),"")</f>
        <v/>
      </c>
      <c r="AC72" s="101" t="str">
        <f>IFERROR(VLOOKUP(AC71,シフト記号表!$B:$AP,41,FALSE),"")</f>
        <v/>
      </c>
      <c r="AD72" s="101" t="str">
        <f>IFERROR(VLOOKUP(AD71,シフト記号表!$B:$AP,41,FALSE),"")</f>
        <v/>
      </c>
      <c r="AE72" s="101" t="str">
        <f>IFERROR(VLOOKUP(AE71,シフト記号表!$B:$AP,41,FALSE),"")</f>
        <v/>
      </c>
      <c r="AF72" s="101" t="str">
        <f>IFERROR(VLOOKUP(AF71,シフト記号表!$B:$AP,41,FALSE),"")</f>
        <v/>
      </c>
      <c r="AG72" s="101" t="str">
        <f>IFERROR(VLOOKUP(AG71,シフト記号表!$B:$AP,41,FALSE),"")</f>
        <v/>
      </c>
      <c r="AH72" s="101" t="str">
        <f>IFERROR(VLOOKUP(AH71,シフト記号表!$B:$AP,41,FALSE),"")</f>
        <v/>
      </c>
      <c r="AI72" s="101" t="str">
        <f>IFERROR(VLOOKUP(AI71,シフト記号表!$B:$AP,41,FALSE),"")</f>
        <v/>
      </c>
      <c r="AJ72" s="101" t="str">
        <f>IFERROR(VLOOKUP(AJ71,シフト記号表!$B:$AP,41,FALSE),"")</f>
        <v/>
      </c>
      <c r="AK72" s="101" t="str">
        <f>IFERROR(VLOOKUP(AK71,シフト記号表!$B:$AP,41,FALSE),"")</f>
        <v/>
      </c>
      <c r="AL72" s="101" t="str">
        <f>IFERROR(VLOOKUP(AL71,シフト記号表!$B:$AP,41,FALSE),"")</f>
        <v/>
      </c>
      <c r="AM72" s="101" t="str">
        <f>IFERROR(VLOOKUP(AM71,シフト記号表!$B:$AP,41,FALSE),"")</f>
        <v/>
      </c>
      <c r="AN72" s="289"/>
      <c r="AO72" s="267"/>
      <c r="AP72" s="344"/>
      <c r="AQ72" s="345"/>
      <c r="AR72" s="267"/>
      <c r="AS72" s="267"/>
      <c r="AT72" s="265"/>
      <c r="AU72" s="49" t="str">
        <f t="shared" ref="AU72" si="63">IFERROR(IF($D71="□",($AO71/$AK$6),($AO71/$AK$8)),"")</f>
        <v/>
      </c>
      <c r="AV72" s="49" t="str">
        <f t="shared" ref="AV72" si="64">IFERROR(IF($D71="□",($AN71/$AO$6),($AN71/$AO$8)),"")</f>
        <v/>
      </c>
      <c r="AX72" s="49" t="str">
        <f>IFERROR(IF($D71="□",(VLOOKUP(F71,'ますた君 '!$C:$E,3,FALSE)/($AK$6*4)),(VLOOKUP(F71,'ますた君 '!$C:$E,3,FALSE)/($AK$8*4))),"")</f>
        <v/>
      </c>
      <c r="AY72" s="49" t="str">
        <f>IFERROR(IF($D71="□",(VLOOKUP(F71,'ますた君 '!$C:$E,3,FALSE)/$AO$6),(VLOOKUP(F71,'ますた君 '!$C:$E,3,FALSE)/$AO$8)),"")</f>
        <v/>
      </c>
    </row>
    <row r="73" spans="1:51" s="3" customFormat="1" ht="12" customHeight="1">
      <c r="A73" s="278"/>
      <c r="B73" s="281"/>
      <c r="C73" s="350"/>
      <c r="D73" s="287"/>
      <c r="E73" s="171"/>
      <c r="F73" s="295"/>
      <c r="G73" s="296"/>
      <c r="H73" s="102" t="s">
        <v>106</v>
      </c>
      <c r="I73" s="190" t="str">
        <f>IFERROR(VLOOKUP(I71,シフト記号表!$B:$AP,31,FALSE),"")</f>
        <v/>
      </c>
      <c r="J73" s="190" t="str">
        <f>IFERROR(VLOOKUP(J71,シフト記号表!$B:$AP,31,FALSE),"")</f>
        <v/>
      </c>
      <c r="K73" s="190" t="str">
        <f>IFERROR(VLOOKUP(K71,シフト記号表!$B:$AP,31,FALSE),"")</f>
        <v/>
      </c>
      <c r="L73" s="190" t="str">
        <f>IFERROR(VLOOKUP(L71,シフト記号表!$B:$AP,31,FALSE),"")</f>
        <v/>
      </c>
      <c r="M73" s="190" t="str">
        <f>IFERROR(VLOOKUP(M71,シフト記号表!$B:$AP,31,FALSE),"")</f>
        <v/>
      </c>
      <c r="N73" s="190" t="str">
        <f>IFERROR(VLOOKUP(N71,シフト記号表!$B:$AP,31,FALSE),"")</f>
        <v/>
      </c>
      <c r="O73" s="190" t="str">
        <f>IFERROR(VLOOKUP(O71,シフト記号表!$B:$AP,31,FALSE),"")</f>
        <v/>
      </c>
      <c r="P73" s="190" t="str">
        <f>IFERROR(VLOOKUP(P71,シフト記号表!$B:$AP,31,FALSE),"")</f>
        <v/>
      </c>
      <c r="Q73" s="190" t="str">
        <f>IFERROR(VLOOKUP(Q71,シフト記号表!$B:$AP,31,FALSE),"")</f>
        <v/>
      </c>
      <c r="R73" s="190" t="str">
        <f>IFERROR(VLOOKUP(R71,シフト記号表!$B:$AP,31,FALSE),"")</f>
        <v/>
      </c>
      <c r="S73" s="190" t="str">
        <f>IFERROR(VLOOKUP(S71,シフト記号表!$B:$AP,31,FALSE),"")</f>
        <v/>
      </c>
      <c r="T73" s="190" t="str">
        <f>IFERROR(VLOOKUP(T71,シフト記号表!$B:$AP,31,FALSE),"")</f>
        <v/>
      </c>
      <c r="U73" s="190" t="str">
        <f>IFERROR(VLOOKUP(U71,シフト記号表!$B:$AP,31,FALSE),"")</f>
        <v/>
      </c>
      <c r="V73" s="190" t="str">
        <f>IFERROR(VLOOKUP(V71,シフト記号表!$B:$AP,31,FALSE),"")</f>
        <v/>
      </c>
      <c r="W73" s="190" t="str">
        <f>IFERROR(VLOOKUP(W71,シフト記号表!$B:$AP,31,FALSE),"")</f>
        <v/>
      </c>
      <c r="X73" s="190" t="str">
        <f>IFERROR(VLOOKUP(X71,シフト記号表!$B:$AP,31,FALSE),"")</f>
        <v/>
      </c>
      <c r="Y73" s="190" t="str">
        <f>IFERROR(VLOOKUP(Y71,シフト記号表!$B:$AP,31,FALSE),"")</f>
        <v/>
      </c>
      <c r="Z73" s="190" t="str">
        <f>IFERROR(VLOOKUP(Z71,シフト記号表!$B:$AP,31,FALSE),"")</f>
        <v/>
      </c>
      <c r="AA73" s="190" t="str">
        <f>IFERROR(VLOOKUP(AA71,シフト記号表!$B:$AP,31,FALSE),"")</f>
        <v/>
      </c>
      <c r="AB73" s="190" t="str">
        <f>IFERROR(VLOOKUP(AB71,シフト記号表!$B:$AP,31,FALSE),"")</f>
        <v/>
      </c>
      <c r="AC73" s="190" t="str">
        <f>IFERROR(VLOOKUP(AC71,シフト記号表!$B:$AP,31,FALSE),"")</f>
        <v/>
      </c>
      <c r="AD73" s="190" t="str">
        <f>IFERROR(VLOOKUP(AD71,シフト記号表!$B:$AP,31,FALSE),"")</f>
        <v/>
      </c>
      <c r="AE73" s="190" t="str">
        <f>IFERROR(VLOOKUP(AE71,シフト記号表!$B:$AP,31,FALSE),"")</f>
        <v/>
      </c>
      <c r="AF73" s="190" t="str">
        <f>IFERROR(VLOOKUP(AF71,シフト記号表!$B:$AP,31,FALSE),"")</f>
        <v/>
      </c>
      <c r="AG73" s="190" t="str">
        <f>IFERROR(VLOOKUP(AG71,シフト記号表!$B:$AP,31,FALSE),"")</f>
        <v/>
      </c>
      <c r="AH73" s="190" t="str">
        <f>IFERROR(VLOOKUP(AH71,シフト記号表!$B:$AP,31,FALSE),"")</f>
        <v/>
      </c>
      <c r="AI73" s="190" t="str">
        <f>IFERROR(VLOOKUP(AI71,シフト記号表!$B:$AP,31,FALSE),"")</f>
        <v/>
      </c>
      <c r="AJ73" s="190" t="str">
        <f>IFERROR(VLOOKUP(AJ71,シフト記号表!$B:$AP,31,FALSE),"")</f>
        <v/>
      </c>
      <c r="AK73" s="190" t="str">
        <f>IFERROR(VLOOKUP(AK71,シフト記号表!$B:$AP,31,FALSE),"")</f>
        <v/>
      </c>
      <c r="AL73" s="190" t="str">
        <f>IFERROR(VLOOKUP(AL71,シフト記号表!$B:$AP,31,FALSE),"")</f>
        <v/>
      </c>
      <c r="AM73" s="190" t="str">
        <f>IFERROR(VLOOKUP(AM71,シフト記号表!$B:$AP,31,FALSE),"")</f>
        <v/>
      </c>
      <c r="AN73" s="290"/>
      <c r="AO73" s="268"/>
      <c r="AP73" s="346"/>
      <c r="AQ73" s="347"/>
      <c r="AR73" s="268"/>
      <c r="AS73" s="268"/>
      <c r="AT73" s="265"/>
      <c r="AU73" s="50"/>
      <c r="AV73" s="50"/>
      <c r="AX73" s="50"/>
      <c r="AY73" s="50"/>
    </row>
    <row r="74" spans="1:51" s="3" customFormat="1" ht="12" customHeight="1">
      <c r="A74" s="276">
        <v>18</v>
      </c>
      <c r="B74" s="279"/>
      <c r="C74" s="282"/>
      <c r="D74" s="285" t="s">
        <v>113</v>
      </c>
      <c r="E74" s="170"/>
      <c r="F74" s="291"/>
      <c r="G74" s="292"/>
      <c r="H74" s="103" t="s">
        <v>80</v>
      </c>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288">
        <f>+SUM(I75:AM76)</f>
        <v>0</v>
      </c>
      <c r="AO74" s="266">
        <f>IF($AN$3="４週",AN74/4,AN74/(DAY(EOMONTH($I$21,0))/7))</f>
        <v>0</v>
      </c>
      <c r="AP74" s="342"/>
      <c r="AQ74" s="343"/>
      <c r="AR74" s="266" t="str">
        <f t="shared" ref="AR74" si="65">IF($AN$3="４週",AU75,AV75)</f>
        <v/>
      </c>
      <c r="AS74" s="266"/>
      <c r="AT74" s="265" t="str">
        <f t="shared" ref="AT74" si="66">IF(AX75&lt;=1.1,"",IF(AY75&lt;=1.1,"",IF(F74="","","勤務時間"&amp;CHAR(10)&amp;"OVER")))</f>
        <v/>
      </c>
      <c r="AU74" s="48" t="s">
        <v>192</v>
      </c>
      <c r="AV74" s="48" t="s">
        <v>107</v>
      </c>
      <c r="AX74" s="48" t="s">
        <v>136</v>
      </c>
      <c r="AY74" s="48" t="s">
        <v>137</v>
      </c>
    </row>
    <row r="75" spans="1:51" s="3" customFormat="1" ht="12" customHeight="1">
      <c r="A75" s="277"/>
      <c r="B75" s="280"/>
      <c r="C75" s="283"/>
      <c r="D75" s="286"/>
      <c r="E75" s="171"/>
      <c r="F75" s="293"/>
      <c r="G75" s="294"/>
      <c r="H75" s="100" t="s">
        <v>105</v>
      </c>
      <c r="I75" s="101" t="str">
        <f>IFERROR(VLOOKUP(I74,シフト記号表!$B:$AP,41,FALSE),"")</f>
        <v/>
      </c>
      <c r="J75" s="101" t="str">
        <f>IFERROR(VLOOKUP(J74,シフト記号表!$B:$AP,41,FALSE),"")</f>
        <v/>
      </c>
      <c r="K75" s="101" t="str">
        <f>IFERROR(VLOOKUP(K74,シフト記号表!$B:$AP,41,FALSE),"")</f>
        <v/>
      </c>
      <c r="L75" s="101" t="str">
        <f>IFERROR(VLOOKUP(L74,シフト記号表!$B:$AP,41,FALSE),"")</f>
        <v/>
      </c>
      <c r="M75" s="101" t="str">
        <f>IFERROR(VLOOKUP(M74,シフト記号表!$B:$AP,41,FALSE),"")</f>
        <v/>
      </c>
      <c r="N75" s="101" t="str">
        <f>IFERROR(VLOOKUP(N74,シフト記号表!$B:$AP,41,FALSE),"")</f>
        <v/>
      </c>
      <c r="O75" s="101" t="str">
        <f>IFERROR(VLOOKUP(O74,シフト記号表!$B:$AP,41,FALSE),"")</f>
        <v/>
      </c>
      <c r="P75" s="101" t="str">
        <f>IFERROR(VLOOKUP(P74,シフト記号表!$B:$AP,41,FALSE),"")</f>
        <v/>
      </c>
      <c r="Q75" s="101" t="str">
        <f>IFERROR(VLOOKUP(Q74,シフト記号表!$B:$AP,41,FALSE),"")</f>
        <v/>
      </c>
      <c r="R75" s="101" t="str">
        <f>IFERROR(VLOOKUP(R74,シフト記号表!$B:$AP,41,FALSE),"")</f>
        <v/>
      </c>
      <c r="S75" s="101" t="str">
        <f>IFERROR(VLOOKUP(S74,シフト記号表!$B:$AP,41,FALSE),"")</f>
        <v/>
      </c>
      <c r="T75" s="101" t="str">
        <f>IFERROR(VLOOKUP(T74,シフト記号表!$B:$AP,41,FALSE),"")</f>
        <v/>
      </c>
      <c r="U75" s="101" t="str">
        <f>IFERROR(VLOOKUP(U74,シフト記号表!$B:$AP,41,FALSE),"")</f>
        <v/>
      </c>
      <c r="V75" s="101" t="str">
        <f>IFERROR(VLOOKUP(V74,シフト記号表!$B:$AP,41,FALSE),"")</f>
        <v/>
      </c>
      <c r="W75" s="101" t="str">
        <f>IFERROR(VLOOKUP(W74,シフト記号表!$B:$AP,41,FALSE),"")</f>
        <v/>
      </c>
      <c r="X75" s="101" t="str">
        <f>IFERROR(VLOOKUP(X74,シフト記号表!$B:$AP,41,FALSE),"")</f>
        <v/>
      </c>
      <c r="Y75" s="101" t="str">
        <f>IFERROR(VLOOKUP(Y74,シフト記号表!$B:$AP,41,FALSE),"")</f>
        <v/>
      </c>
      <c r="Z75" s="101" t="str">
        <f>IFERROR(VLOOKUP(Z74,シフト記号表!$B:$AP,41,FALSE),"")</f>
        <v/>
      </c>
      <c r="AA75" s="101" t="str">
        <f>IFERROR(VLOOKUP(AA74,シフト記号表!$B:$AP,41,FALSE),"")</f>
        <v/>
      </c>
      <c r="AB75" s="101" t="str">
        <f>IFERROR(VLOOKUP(AB74,シフト記号表!$B:$AP,41,FALSE),"")</f>
        <v/>
      </c>
      <c r="AC75" s="101" t="str">
        <f>IFERROR(VLOOKUP(AC74,シフト記号表!$B:$AP,41,FALSE),"")</f>
        <v/>
      </c>
      <c r="AD75" s="101" t="str">
        <f>IFERROR(VLOOKUP(AD74,シフト記号表!$B:$AP,41,FALSE),"")</f>
        <v/>
      </c>
      <c r="AE75" s="101" t="str">
        <f>IFERROR(VLOOKUP(AE74,シフト記号表!$B:$AP,41,FALSE),"")</f>
        <v/>
      </c>
      <c r="AF75" s="101" t="str">
        <f>IFERROR(VLOOKUP(AF74,シフト記号表!$B:$AP,41,FALSE),"")</f>
        <v/>
      </c>
      <c r="AG75" s="101" t="str">
        <f>IFERROR(VLOOKUP(AG74,シフト記号表!$B:$AP,41,FALSE),"")</f>
        <v/>
      </c>
      <c r="AH75" s="101" t="str">
        <f>IFERROR(VLOOKUP(AH74,シフト記号表!$B:$AP,41,FALSE),"")</f>
        <v/>
      </c>
      <c r="AI75" s="101" t="str">
        <f>IFERROR(VLOOKUP(AI74,シフト記号表!$B:$AP,41,FALSE),"")</f>
        <v/>
      </c>
      <c r="AJ75" s="101" t="str">
        <f>IFERROR(VLOOKUP(AJ74,シフト記号表!$B:$AP,41,FALSE),"")</f>
        <v/>
      </c>
      <c r="AK75" s="101" t="str">
        <f>IFERROR(VLOOKUP(AK74,シフト記号表!$B:$AP,41,FALSE),"")</f>
        <v/>
      </c>
      <c r="AL75" s="101" t="str">
        <f>IFERROR(VLOOKUP(AL74,シフト記号表!$B:$AP,41,FALSE),"")</f>
        <v/>
      </c>
      <c r="AM75" s="101" t="str">
        <f>IFERROR(VLOOKUP(AM74,シフト記号表!$B:$AP,41,FALSE),"")</f>
        <v/>
      </c>
      <c r="AN75" s="289"/>
      <c r="AO75" s="267"/>
      <c r="AP75" s="344"/>
      <c r="AQ75" s="345"/>
      <c r="AR75" s="267"/>
      <c r="AS75" s="267"/>
      <c r="AT75" s="265"/>
      <c r="AU75" s="49" t="str">
        <f t="shared" ref="AU75" si="67">IFERROR(IF($D74="□",($AO74/$AK$6),($AO74/$AK$8)),"")</f>
        <v/>
      </c>
      <c r="AV75" s="49" t="str">
        <f t="shared" ref="AV75" si="68">IFERROR(IF($D74="□",($AN74/$AO$6),($AN74/$AO$8)),"")</f>
        <v/>
      </c>
      <c r="AX75" s="49" t="str">
        <f>IFERROR(IF($D74="□",(VLOOKUP(F74,'ますた君 '!$C:$E,3,FALSE)/($AK$6*4)),(VLOOKUP(F74,'ますた君 '!$C:$E,3,FALSE)/($AK$8*4))),"")</f>
        <v/>
      </c>
      <c r="AY75" s="49" t="str">
        <f>IFERROR(IF($D74="□",(VLOOKUP(F74,'ますた君 '!$C:$E,3,FALSE)/$AO$6),(VLOOKUP(F74,'ますた君 '!$C:$E,3,FALSE)/$AO$8)),"")</f>
        <v/>
      </c>
    </row>
    <row r="76" spans="1:51" s="3" customFormat="1" ht="12" customHeight="1">
      <c r="A76" s="278"/>
      <c r="B76" s="281"/>
      <c r="C76" s="284"/>
      <c r="D76" s="287"/>
      <c r="E76" s="171"/>
      <c r="F76" s="295"/>
      <c r="G76" s="296"/>
      <c r="H76" s="102" t="s">
        <v>106</v>
      </c>
      <c r="I76" s="190" t="str">
        <f>IFERROR(VLOOKUP(I74,シフト記号表!$B:$AP,31,FALSE),"")</f>
        <v/>
      </c>
      <c r="J76" s="190" t="str">
        <f>IFERROR(VLOOKUP(J74,シフト記号表!$B:$AP,31,FALSE),"")</f>
        <v/>
      </c>
      <c r="K76" s="190" t="str">
        <f>IFERROR(VLOOKUP(K74,シフト記号表!$B:$AP,31,FALSE),"")</f>
        <v/>
      </c>
      <c r="L76" s="190" t="str">
        <f>IFERROR(VLOOKUP(L74,シフト記号表!$B:$AP,31,FALSE),"")</f>
        <v/>
      </c>
      <c r="M76" s="190" t="str">
        <f>IFERROR(VLOOKUP(M74,シフト記号表!$B:$AP,31,FALSE),"")</f>
        <v/>
      </c>
      <c r="N76" s="190" t="str">
        <f>IFERROR(VLOOKUP(N74,シフト記号表!$B:$AP,31,FALSE),"")</f>
        <v/>
      </c>
      <c r="O76" s="190" t="str">
        <f>IFERROR(VLOOKUP(O74,シフト記号表!$B:$AP,31,FALSE),"")</f>
        <v/>
      </c>
      <c r="P76" s="190" t="str">
        <f>IFERROR(VLOOKUP(P74,シフト記号表!$B:$AP,31,FALSE),"")</f>
        <v/>
      </c>
      <c r="Q76" s="190" t="str">
        <f>IFERROR(VLOOKUP(Q74,シフト記号表!$B:$AP,31,FALSE),"")</f>
        <v/>
      </c>
      <c r="R76" s="190" t="str">
        <f>IFERROR(VLOOKUP(R74,シフト記号表!$B:$AP,31,FALSE),"")</f>
        <v/>
      </c>
      <c r="S76" s="190" t="str">
        <f>IFERROR(VLOOKUP(S74,シフト記号表!$B:$AP,31,FALSE),"")</f>
        <v/>
      </c>
      <c r="T76" s="190" t="str">
        <f>IFERROR(VLOOKUP(T74,シフト記号表!$B:$AP,31,FALSE),"")</f>
        <v/>
      </c>
      <c r="U76" s="190" t="str">
        <f>IFERROR(VLOOKUP(U74,シフト記号表!$B:$AP,31,FALSE),"")</f>
        <v/>
      </c>
      <c r="V76" s="190" t="str">
        <f>IFERROR(VLOOKUP(V74,シフト記号表!$B:$AP,31,FALSE),"")</f>
        <v/>
      </c>
      <c r="W76" s="190" t="str">
        <f>IFERROR(VLOOKUP(W74,シフト記号表!$B:$AP,31,FALSE),"")</f>
        <v/>
      </c>
      <c r="X76" s="190" t="str">
        <f>IFERROR(VLOOKUP(X74,シフト記号表!$B:$AP,31,FALSE),"")</f>
        <v/>
      </c>
      <c r="Y76" s="190" t="str">
        <f>IFERROR(VLOOKUP(Y74,シフト記号表!$B:$AP,31,FALSE),"")</f>
        <v/>
      </c>
      <c r="Z76" s="190" t="str">
        <f>IFERROR(VLOOKUP(Z74,シフト記号表!$B:$AP,31,FALSE),"")</f>
        <v/>
      </c>
      <c r="AA76" s="190" t="str">
        <f>IFERROR(VLOOKUP(AA74,シフト記号表!$B:$AP,31,FALSE),"")</f>
        <v/>
      </c>
      <c r="AB76" s="190" t="str">
        <f>IFERROR(VLOOKUP(AB74,シフト記号表!$B:$AP,31,FALSE),"")</f>
        <v/>
      </c>
      <c r="AC76" s="190" t="str">
        <f>IFERROR(VLOOKUP(AC74,シフト記号表!$B:$AP,31,FALSE),"")</f>
        <v/>
      </c>
      <c r="AD76" s="190" t="str">
        <f>IFERROR(VLOOKUP(AD74,シフト記号表!$B:$AP,31,FALSE),"")</f>
        <v/>
      </c>
      <c r="AE76" s="190" t="str">
        <f>IFERROR(VLOOKUP(AE74,シフト記号表!$B:$AP,31,FALSE),"")</f>
        <v/>
      </c>
      <c r="AF76" s="190" t="str">
        <f>IFERROR(VLOOKUP(AF74,シフト記号表!$B:$AP,31,FALSE),"")</f>
        <v/>
      </c>
      <c r="AG76" s="190" t="str">
        <f>IFERROR(VLOOKUP(AG74,シフト記号表!$B:$AP,31,FALSE),"")</f>
        <v/>
      </c>
      <c r="AH76" s="190" t="str">
        <f>IFERROR(VLOOKUP(AH74,シフト記号表!$B:$AP,31,FALSE),"")</f>
        <v/>
      </c>
      <c r="AI76" s="190" t="str">
        <f>IFERROR(VLOOKUP(AI74,シフト記号表!$B:$AP,31,FALSE),"")</f>
        <v/>
      </c>
      <c r="AJ76" s="190" t="str">
        <f>IFERROR(VLOOKUP(AJ74,シフト記号表!$B:$AP,31,FALSE),"")</f>
        <v/>
      </c>
      <c r="AK76" s="190" t="str">
        <f>IFERROR(VLOOKUP(AK74,シフト記号表!$B:$AP,31,FALSE),"")</f>
        <v/>
      </c>
      <c r="AL76" s="190" t="str">
        <f>IFERROR(VLOOKUP(AL74,シフト記号表!$B:$AP,31,FALSE),"")</f>
        <v/>
      </c>
      <c r="AM76" s="190" t="str">
        <f>IFERROR(VLOOKUP(AM74,シフト記号表!$B:$AP,31,FALSE),"")</f>
        <v/>
      </c>
      <c r="AN76" s="290"/>
      <c r="AO76" s="268"/>
      <c r="AP76" s="346"/>
      <c r="AQ76" s="347"/>
      <c r="AR76" s="268"/>
      <c r="AS76" s="268"/>
      <c r="AT76" s="265"/>
      <c r="AU76" s="50"/>
      <c r="AV76" s="50"/>
      <c r="AX76" s="50"/>
      <c r="AY76" s="50"/>
    </row>
    <row r="77" spans="1:51" s="3" customFormat="1" ht="12" customHeight="1">
      <c r="A77" s="276">
        <v>19</v>
      </c>
      <c r="B77" s="279"/>
      <c r="C77" s="282"/>
      <c r="D77" s="285" t="s">
        <v>113</v>
      </c>
      <c r="E77" s="170"/>
      <c r="F77" s="291"/>
      <c r="G77" s="292"/>
      <c r="H77" s="103" t="s">
        <v>80</v>
      </c>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288">
        <f>+SUM(I78:AM79)</f>
        <v>0</v>
      </c>
      <c r="AO77" s="266">
        <f>IF($AN$3="４週",AN77/4,AN77/(DAY(EOMONTH($I$21,0))/7))</f>
        <v>0</v>
      </c>
      <c r="AP77" s="342"/>
      <c r="AQ77" s="343"/>
      <c r="AR77" s="266" t="str">
        <f t="shared" ref="AR77" si="69">IF($AN$3="４週",AU78,AV78)</f>
        <v/>
      </c>
      <c r="AS77" s="266"/>
      <c r="AT77" s="265" t="str">
        <f t="shared" ref="AT77" si="70">IF(AX78&lt;=1.1,"",IF(AY78&lt;=1.1,"",IF(F77="","","勤務時間"&amp;CHAR(10)&amp;"OVER")))</f>
        <v/>
      </c>
      <c r="AU77" s="48" t="s">
        <v>192</v>
      </c>
      <c r="AV77" s="48" t="s">
        <v>107</v>
      </c>
      <c r="AX77" s="48" t="s">
        <v>136</v>
      </c>
      <c r="AY77" s="48" t="s">
        <v>137</v>
      </c>
    </row>
    <row r="78" spans="1:51" s="3" customFormat="1" ht="12" customHeight="1">
      <c r="A78" s="277"/>
      <c r="B78" s="280"/>
      <c r="C78" s="283"/>
      <c r="D78" s="286"/>
      <c r="E78" s="171"/>
      <c r="F78" s="293"/>
      <c r="G78" s="294"/>
      <c r="H78" s="100" t="s">
        <v>105</v>
      </c>
      <c r="I78" s="101" t="str">
        <f>IFERROR(VLOOKUP(I77,シフト記号表!$B:$AP,41,FALSE),"")</f>
        <v/>
      </c>
      <c r="J78" s="101" t="str">
        <f>IFERROR(VLOOKUP(J77,シフト記号表!$B:$AP,41,FALSE),"")</f>
        <v/>
      </c>
      <c r="K78" s="101" t="str">
        <f>IFERROR(VLOOKUP(K77,シフト記号表!$B:$AP,41,FALSE),"")</f>
        <v/>
      </c>
      <c r="L78" s="101" t="str">
        <f>IFERROR(VLOOKUP(L77,シフト記号表!$B:$AP,41,FALSE),"")</f>
        <v/>
      </c>
      <c r="M78" s="101" t="str">
        <f>IFERROR(VLOOKUP(M77,シフト記号表!$B:$AP,41,FALSE),"")</f>
        <v/>
      </c>
      <c r="N78" s="101" t="str">
        <f>IFERROR(VLOOKUP(N77,シフト記号表!$B:$AP,41,FALSE),"")</f>
        <v/>
      </c>
      <c r="O78" s="101" t="str">
        <f>IFERROR(VLOOKUP(O77,シフト記号表!$B:$AP,41,FALSE),"")</f>
        <v/>
      </c>
      <c r="P78" s="101" t="str">
        <f>IFERROR(VLOOKUP(P77,シフト記号表!$B:$AP,41,FALSE),"")</f>
        <v/>
      </c>
      <c r="Q78" s="101" t="str">
        <f>IFERROR(VLOOKUP(Q77,シフト記号表!$B:$AP,41,FALSE),"")</f>
        <v/>
      </c>
      <c r="R78" s="101" t="str">
        <f>IFERROR(VLOOKUP(R77,シフト記号表!$B:$AP,41,FALSE),"")</f>
        <v/>
      </c>
      <c r="S78" s="101" t="str">
        <f>IFERROR(VLOOKUP(S77,シフト記号表!$B:$AP,41,FALSE),"")</f>
        <v/>
      </c>
      <c r="T78" s="101" t="str">
        <f>IFERROR(VLOOKUP(T77,シフト記号表!$B:$AP,41,FALSE),"")</f>
        <v/>
      </c>
      <c r="U78" s="101" t="str">
        <f>IFERROR(VLOOKUP(U77,シフト記号表!$B:$AP,41,FALSE),"")</f>
        <v/>
      </c>
      <c r="V78" s="101" t="str">
        <f>IFERROR(VLOOKUP(V77,シフト記号表!$B:$AP,41,FALSE),"")</f>
        <v/>
      </c>
      <c r="W78" s="101" t="str">
        <f>IFERROR(VLOOKUP(W77,シフト記号表!$B:$AP,41,FALSE),"")</f>
        <v/>
      </c>
      <c r="X78" s="101" t="str">
        <f>IFERROR(VLOOKUP(X77,シフト記号表!$B:$AP,41,FALSE),"")</f>
        <v/>
      </c>
      <c r="Y78" s="101" t="str">
        <f>IFERROR(VLOOKUP(Y77,シフト記号表!$B:$AP,41,FALSE),"")</f>
        <v/>
      </c>
      <c r="Z78" s="101" t="str">
        <f>IFERROR(VLOOKUP(Z77,シフト記号表!$B:$AP,41,FALSE),"")</f>
        <v/>
      </c>
      <c r="AA78" s="101" t="str">
        <f>IFERROR(VLOOKUP(AA77,シフト記号表!$B:$AP,41,FALSE),"")</f>
        <v/>
      </c>
      <c r="AB78" s="101" t="str">
        <f>IFERROR(VLOOKUP(AB77,シフト記号表!$B:$AP,41,FALSE),"")</f>
        <v/>
      </c>
      <c r="AC78" s="101" t="str">
        <f>IFERROR(VLOOKUP(AC77,シフト記号表!$B:$AP,41,FALSE),"")</f>
        <v/>
      </c>
      <c r="AD78" s="101" t="str">
        <f>IFERROR(VLOOKUP(AD77,シフト記号表!$B:$AP,41,FALSE),"")</f>
        <v/>
      </c>
      <c r="AE78" s="101" t="str">
        <f>IFERROR(VLOOKUP(AE77,シフト記号表!$B:$AP,41,FALSE),"")</f>
        <v/>
      </c>
      <c r="AF78" s="101" t="str">
        <f>IFERROR(VLOOKUP(AF77,シフト記号表!$B:$AP,41,FALSE),"")</f>
        <v/>
      </c>
      <c r="AG78" s="101" t="str">
        <f>IFERROR(VLOOKUP(AG77,シフト記号表!$B:$AP,41,FALSE),"")</f>
        <v/>
      </c>
      <c r="AH78" s="101" t="str">
        <f>IFERROR(VLOOKUP(AH77,シフト記号表!$B:$AP,41,FALSE),"")</f>
        <v/>
      </c>
      <c r="AI78" s="101" t="str">
        <f>IFERROR(VLOOKUP(AI77,シフト記号表!$B:$AP,41,FALSE),"")</f>
        <v/>
      </c>
      <c r="AJ78" s="101" t="str">
        <f>IFERROR(VLOOKUP(AJ77,シフト記号表!$B:$AP,41,FALSE),"")</f>
        <v/>
      </c>
      <c r="AK78" s="101" t="str">
        <f>IFERROR(VLOOKUP(AK77,シフト記号表!$B:$AP,41,FALSE),"")</f>
        <v/>
      </c>
      <c r="AL78" s="101" t="str">
        <f>IFERROR(VLOOKUP(AL77,シフト記号表!$B:$AP,41,FALSE),"")</f>
        <v/>
      </c>
      <c r="AM78" s="101" t="str">
        <f>IFERROR(VLOOKUP(AM77,シフト記号表!$B:$AP,41,FALSE),"")</f>
        <v/>
      </c>
      <c r="AN78" s="289"/>
      <c r="AO78" s="267"/>
      <c r="AP78" s="344"/>
      <c r="AQ78" s="345"/>
      <c r="AR78" s="267"/>
      <c r="AS78" s="267"/>
      <c r="AT78" s="265"/>
      <c r="AU78" s="49" t="str">
        <f t="shared" ref="AU78" si="71">IFERROR(IF($D77="□",($AO77/$AK$6),($AO77/$AK$8)),"")</f>
        <v/>
      </c>
      <c r="AV78" s="49" t="str">
        <f t="shared" ref="AV78" si="72">IFERROR(IF($D77="□",($AN77/$AO$6),($AN77/$AO$8)),"")</f>
        <v/>
      </c>
      <c r="AX78" s="49" t="str">
        <f>IFERROR(IF($D77="□",(VLOOKUP(F77,'ますた君 '!$C:$E,3,FALSE)/($AK$6*4)),(VLOOKUP(F77,'ますた君 '!$C:$E,3,FALSE)/($AK$8*4))),"")</f>
        <v/>
      </c>
      <c r="AY78" s="49" t="str">
        <f>IFERROR(IF($D77="□",(VLOOKUP(F77,'ますた君 '!$C:$E,3,FALSE)/$AO$6),(VLOOKUP(F77,'ますた君 '!$C:$E,3,FALSE)/$AO$8)),"")</f>
        <v/>
      </c>
    </row>
    <row r="79" spans="1:51" s="3" customFormat="1" ht="12" customHeight="1">
      <c r="A79" s="278"/>
      <c r="B79" s="281"/>
      <c r="C79" s="284"/>
      <c r="D79" s="287"/>
      <c r="E79" s="171"/>
      <c r="F79" s="295"/>
      <c r="G79" s="296"/>
      <c r="H79" s="102" t="s">
        <v>106</v>
      </c>
      <c r="I79" s="190" t="str">
        <f>IFERROR(VLOOKUP(I77,シフト記号表!$B:$AP,31,FALSE),"")</f>
        <v/>
      </c>
      <c r="J79" s="190" t="str">
        <f>IFERROR(VLOOKUP(J77,シフト記号表!$B:$AP,31,FALSE),"")</f>
        <v/>
      </c>
      <c r="K79" s="190" t="str">
        <f>IFERROR(VLOOKUP(K77,シフト記号表!$B:$AP,31,FALSE),"")</f>
        <v/>
      </c>
      <c r="L79" s="190" t="str">
        <f>IFERROR(VLOOKUP(L77,シフト記号表!$B:$AP,31,FALSE),"")</f>
        <v/>
      </c>
      <c r="M79" s="190" t="str">
        <f>IFERROR(VLOOKUP(M77,シフト記号表!$B:$AP,31,FALSE),"")</f>
        <v/>
      </c>
      <c r="N79" s="190" t="str">
        <f>IFERROR(VLOOKUP(N77,シフト記号表!$B:$AP,31,FALSE),"")</f>
        <v/>
      </c>
      <c r="O79" s="190" t="str">
        <f>IFERROR(VLOOKUP(O77,シフト記号表!$B:$AP,31,FALSE),"")</f>
        <v/>
      </c>
      <c r="P79" s="190" t="str">
        <f>IFERROR(VLOOKUP(P77,シフト記号表!$B:$AP,31,FALSE),"")</f>
        <v/>
      </c>
      <c r="Q79" s="190" t="str">
        <f>IFERROR(VLOOKUP(Q77,シフト記号表!$B:$AP,31,FALSE),"")</f>
        <v/>
      </c>
      <c r="R79" s="190" t="str">
        <f>IFERROR(VLOOKUP(R77,シフト記号表!$B:$AP,31,FALSE),"")</f>
        <v/>
      </c>
      <c r="S79" s="190" t="str">
        <f>IFERROR(VLOOKUP(S77,シフト記号表!$B:$AP,31,FALSE),"")</f>
        <v/>
      </c>
      <c r="T79" s="190" t="str">
        <f>IFERROR(VLOOKUP(T77,シフト記号表!$B:$AP,31,FALSE),"")</f>
        <v/>
      </c>
      <c r="U79" s="190" t="str">
        <f>IFERROR(VLOOKUP(U77,シフト記号表!$B:$AP,31,FALSE),"")</f>
        <v/>
      </c>
      <c r="V79" s="190" t="str">
        <f>IFERROR(VLOOKUP(V77,シフト記号表!$B:$AP,31,FALSE),"")</f>
        <v/>
      </c>
      <c r="W79" s="190" t="str">
        <f>IFERROR(VLOOKUP(W77,シフト記号表!$B:$AP,31,FALSE),"")</f>
        <v/>
      </c>
      <c r="X79" s="190" t="str">
        <f>IFERROR(VLOOKUP(X77,シフト記号表!$B:$AP,31,FALSE),"")</f>
        <v/>
      </c>
      <c r="Y79" s="190" t="str">
        <f>IFERROR(VLOOKUP(Y77,シフト記号表!$B:$AP,31,FALSE),"")</f>
        <v/>
      </c>
      <c r="Z79" s="190" t="str">
        <f>IFERROR(VLOOKUP(Z77,シフト記号表!$B:$AP,31,FALSE),"")</f>
        <v/>
      </c>
      <c r="AA79" s="190" t="str">
        <f>IFERROR(VLOOKUP(AA77,シフト記号表!$B:$AP,31,FALSE),"")</f>
        <v/>
      </c>
      <c r="AB79" s="190" t="str">
        <f>IFERROR(VLOOKUP(AB77,シフト記号表!$B:$AP,31,FALSE),"")</f>
        <v/>
      </c>
      <c r="AC79" s="190" t="str">
        <f>IFERROR(VLOOKUP(AC77,シフト記号表!$B:$AP,31,FALSE),"")</f>
        <v/>
      </c>
      <c r="AD79" s="190" t="str">
        <f>IFERROR(VLOOKUP(AD77,シフト記号表!$B:$AP,31,FALSE),"")</f>
        <v/>
      </c>
      <c r="AE79" s="190" t="str">
        <f>IFERROR(VLOOKUP(AE77,シフト記号表!$B:$AP,31,FALSE),"")</f>
        <v/>
      </c>
      <c r="AF79" s="190" t="str">
        <f>IFERROR(VLOOKUP(AF77,シフト記号表!$B:$AP,31,FALSE),"")</f>
        <v/>
      </c>
      <c r="AG79" s="190" t="str">
        <f>IFERROR(VLOOKUP(AG77,シフト記号表!$B:$AP,31,FALSE),"")</f>
        <v/>
      </c>
      <c r="AH79" s="190" t="str">
        <f>IFERROR(VLOOKUP(AH77,シフト記号表!$B:$AP,31,FALSE),"")</f>
        <v/>
      </c>
      <c r="AI79" s="190" t="str">
        <f>IFERROR(VLOOKUP(AI77,シフト記号表!$B:$AP,31,FALSE),"")</f>
        <v/>
      </c>
      <c r="AJ79" s="190" t="str">
        <f>IFERROR(VLOOKUP(AJ77,シフト記号表!$B:$AP,31,FALSE),"")</f>
        <v/>
      </c>
      <c r="AK79" s="190" t="str">
        <f>IFERROR(VLOOKUP(AK77,シフト記号表!$B:$AP,31,FALSE),"")</f>
        <v/>
      </c>
      <c r="AL79" s="190" t="str">
        <f>IFERROR(VLOOKUP(AL77,シフト記号表!$B:$AP,31,FALSE),"")</f>
        <v/>
      </c>
      <c r="AM79" s="190" t="str">
        <f>IFERROR(VLOOKUP(AM77,シフト記号表!$B:$AP,31,FALSE),"")</f>
        <v/>
      </c>
      <c r="AN79" s="290"/>
      <c r="AO79" s="268"/>
      <c r="AP79" s="346"/>
      <c r="AQ79" s="347"/>
      <c r="AR79" s="268"/>
      <c r="AS79" s="268"/>
      <c r="AT79" s="265"/>
      <c r="AU79" s="50"/>
      <c r="AV79" s="50"/>
      <c r="AX79" s="50"/>
      <c r="AY79" s="50"/>
    </row>
    <row r="80" spans="1:51" s="3" customFormat="1" ht="12" customHeight="1">
      <c r="A80" s="276">
        <v>20</v>
      </c>
      <c r="B80" s="279"/>
      <c r="C80" s="282"/>
      <c r="D80" s="285" t="s">
        <v>113</v>
      </c>
      <c r="E80" s="170"/>
      <c r="F80" s="291"/>
      <c r="G80" s="292"/>
      <c r="H80" s="103" t="s">
        <v>80</v>
      </c>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288">
        <f>+SUM(I81:AM82)</f>
        <v>0</v>
      </c>
      <c r="AO80" s="266">
        <f>IF($AN$3="４週",AN80/4,AN80/(DAY(EOMONTH($I$21,0))/7))</f>
        <v>0</v>
      </c>
      <c r="AP80" s="342"/>
      <c r="AQ80" s="343"/>
      <c r="AR80" s="266" t="str">
        <f t="shared" ref="AR80" si="73">IF($AN$3="４週",AU81,AV81)</f>
        <v/>
      </c>
      <c r="AS80" s="266"/>
      <c r="AT80" s="265" t="str">
        <f t="shared" ref="AT80" si="74">IF(AX81&lt;=1.1,"",IF(AY81&lt;=1.1,"",IF(F80="","","勤務時間"&amp;CHAR(10)&amp;"OVER")))</f>
        <v/>
      </c>
      <c r="AU80" s="48" t="s">
        <v>192</v>
      </c>
      <c r="AV80" s="48" t="s">
        <v>107</v>
      </c>
      <c r="AX80" s="48" t="s">
        <v>136</v>
      </c>
      <c r="AY80" s="48" t="s">
        <v>137</v>
      </c>
    </row>
    <row r="81" spans="1:51" s="3" customFormat="1" ht="12" customHeight="1">
      <c r="A81" s="277"/>
      <c r="B81" s="280"/>
      <c r="C81" s="283"/>
      <c r="D81" s="286"/>
      <c r="E81" s="171"/>
      <c r="F81" s="293"/>
      <c r="G81" s="294"/>
      <c r="H81" s="100" t="s">
        <v>105</v>
      </c>
      <c r="I81" s="101" t="str">
        <f>IFERROR(VLOOKUP(I80,シフト記号表!$B:$AP,41,FALSE),"")</f>
        <v/>
      </c>
      <c r="J81" s="101" t="str">
        <f>IFERROR(VLOOKUP(J80,シフト記号表!$B:$AP,41,FALSE),"")</f>
        <v/>
      </c>
      <c r="K81" s="101" t="str">
        <f>IFERROR(VLOOKUP(K80,シフト記号表!$B:$AP,41,FALSE),"")</f>
        <v/>
      </c>
      <c r="L81" s="101" t="str">
        <f>IFERROR(VLOOKUP(L80,シフト記号表!$B:$AP,41,FALSE),"")</f>
        <v/>
      </c>
      <c r="M81" s="101" t="str">
        <f>IFERROR(VLOOKUP(M80,シフト記号表!$B:$AP,41,FALSE),"")</f>
        <v/>
      </c>
      <c r="N81" s="101" t="str">
        <f>IFERROR(VLOOKUP(N80,シフト記号表!$B:$AP,41,FALSE),"")</f>
        <v/>
      </c>
      <c r="O81" s="101" t="str">
        <f>IFERROR(VLOOKUP(O80,シフト記号表!$B:$AP,41,FALSE),"")</f>
        <v/>
      </c>
      <c r="P81" s="101" t="str">
        <f>IFERROR(VLOOKUP(P80,シフト記号表!$B:$AP,41,FALSE),"")</f>
        <v/>
      </c>
      <c r="Q81" s="101" t="str">
        <f>IFERROR(VLOOKUP(Q80,シフト記号表!$B:$AP,41,FALSE),"")</f>
        <v/>
      </c>
      <c r="R81" s="101" t="str">
        <f>IFERROR(VLOOKUP(R80,シフト記号表!$B:$AP,41,FALSE),"")</f>
        <v/>
      </c>
      <c r="S81" s="101" t="str">
        <f>IFERROR(VLOOKUP(S80,シフト記号表!$B:$AP,41,FALSE),"")</f>
        <v/>
      </c>
      <c r="T81" s="101" t="str">
        <f>IFERROR(VLOOKUP(T80,シフト記号表!$B:$AP,41,FALSE),"")</f>
        <v/>
      </c>
      <c r="U81" s="101" t="str">
        <f>IFERROR(VLOOKUP(U80,シフト記号表!$B:$AP,41,FALSE),"")</f>
        <v/>
      </c>
      <c r="V81" s="101" t="str">
        <f>IFERROR(VLOOKUP(V80,シフト記号表!$B:$AP,41,FALSE),"")</f>
        <v/>
      </c>
      <c r="W81" s="101" t="str">
        <f>IFERROR(VLOOKUP(W80,シフト記号表!$B:$AP,41,FALSE),"")</f>
        <v/>
      </c>
      <c r="X81" s="101" t="str">
        <f>IFERROR(VLOOKUP(X80,シフト記号表!$B:$AP,41,FALSE),"")</f>
        <v/>
      </c>
      <c r="Y81" s="101" t="str">
        <f>IFERROR(VLOOKUP(Y80,シフト記号表!$B:$AP,41,FALSE),"")</f>
        <v/>
      </c>
      <c r="Z81" s="101" t="str">
        <f>IFERROR(VLOOKUP(Z80,シフト記号表!$B:$AP,41,FALSE),"")</f>
        <v/>
      </c>
      <c r="AA81" s="101" t="str">
        <f>IFERROR(VLOOKUP(AA80,シフト記号表!$B:$AP,41,FALSE),"")</f>
        <v/>
      </c>
      <c r="AB81" s="101" t="str">
        <f>IFERROR(VLOOKUP(AB80,シフト記号表!$B:$AP,41,FALSE),"")</f>
        <v/>
      </c>
      <c r="AC81" s="101" t="str">
        <f>IFERROR(VLOOKUP(AC80,シフト記号表!$B:$AP,41,FALSE),"")</f>
        <v/>
      </c>
      <c r="AD81" s="101" t="str">
        <f>IFERROR(VLOOKUP(AD80,シフト記号表!$B:$AP,41,FALSE),"")</f>
        <v/>
      </c>
      <c r="AE81" s="101" t="str">
        <f>IFERROR(VLOOKUP(AE80,シフト記号表!$B:$AP,41,FALSE),"")</f>
        <v/>
      </c>
      <c r="AF81" s="101" t="str">
        <f>IFERROR(VLOOKUP(AF80,シフト記号表!$B:$AP,41,FALSE),"")</f>
        <v/>
      </c>
      <c r="AG81" s="101" t="str">
        <f>IFERROR(VLOOKUP(AG80,シフト記号表!$B:$AP,41,FALSE),"")</f>
        <v/>
      </c>
      <c r="AH81" s="101" t="str">
        <f>IFERROR(VLOOKUP(AH80,シフト記号表!$B:$AP,41,FALSE),"")</f>
        <v/>
      </c>
      <c r="AI81" s="101" t="str">
        <f>IFERROR(VLOOKUP(AI80,シフト記号表!$B:$AP,41,FALSE),"")</f>
        <v/>
      </c>
      <c r="AJ81" s="101" t="str">
        <f>IFERROR(VLOOKUP(AJ80,シフト記号表!$B:$AP,41,FALSE),"")</f>
        <v/>
      </c>
      <c r="AK81" s="101" t="str">
        <f>IFERROR(VLOOKUP(AK80,シフト記号表!$B:$AP,41,FALSE),"")</f>
        <v/>
      </c>
      <c r="AL81" s="101" t="str">
        <f>IFERROR(VLOOKUP(AL80,シフト記号表!$B:$AP,41,FALSE),"")</f>
        <v/>
      </c>
      <c r="AM81" s="101" t="str">
        <f>IFERROR(VLOOKUP(AM80,シフト記号表!$B:$AP,41,FALSE),"")</f>
        <v/>
      </c>
      <c r="AN81" s="289"/>
      <c r="AO81" s="267"/>
      <c r="AP81" s="344"/>
      <c r="AQ81" s="345"/>
      <c r="AR81" s="267"/>
      <c r="AS81" s="267"/>
      <c r="AT81" s="265"/>
      <c r="AU81" s="49" t="str">
        <f t="shared" ref="AU81" si="75">IFERROR(IF($D80="□",($AO80/$AK$6),($AO80/$AK$8)),"")</f>
        <v/>
      </c>
      <c r="AV81" s="49" t="str">
        <f t="shared" ref="AV81" si="76">IFERROR(IF($D80="□",($AN80/$AO$6),($AN80/$AO$8)),"")</f>
        <v/>
      </c>
      <c r="AX81" s="49" t="str">
        <f>IFERROR(IF($D80="□",(VLOOKUP(F80,'ますた君 '!$C:$E,3,FALSE)/($AK$6*4)),(VLOOKUP(F80,'ますた君 '!$C:$E,3,FALSE)/($AK$8*4))),"")</f>
        <v/>
      </c>
      <c r="AY81" s="49" t="str">
        <f>IFERROR(IF($D80="□",(VLOOKUP(F80,'ますた君 '!$C:$E,3,FALSE)/$AO$6),(VLOOKUP(F80,'ますた君 '!$C:$E,3,FALSE)/$AO$8)),"")</f>
        <v/>
      </c>
    </row>
    <row r="82" spans="1:51" s="3" customFormat="1" ht="12" customHeight="1">
      <c r="A82" s="278"/>
      <c r="B82" s="281"/>
      <c r="C82" s="284"/>
      <c r="D82" s="287"/>
      <c r="E82" s="171"/>
      <c r="F82" s="295"/>
      <c r="G82" s="296"/>
      <c r="H82" s="102" t="s">
        <v>106</v>
      </c>
      <c r="I82" s="190" t="str">
        <f>IFERROR(VLOOKUP(I80,シフト記号表!$B:$AP,31,FALSE),"")</f>
        <v/>
      </c>
      <c r="J82" s="190" t="str">
        <f>IFERROR(VLOOKUP(J80,シフト記号表!$B:$AP,31,FALSE),"")</f>
        <v/>
      </c>
      <c r="K82" s="190" t="str">
        <f>IFERROR(VLOOKUP(K80,シフト記号表!$B:$AP,31,FALSE),"")</f>
        <v/>
      </c>
      <c r="L82" s="190" t="str">
        <f>IFERROR(VLOOKUP(L80,シフト記号表!$B:$AP,31,FALSE),"")</f>
        <v/>
      </c>
      <c r="M82" s="190" t="str">
        <f>IFERROR(VLOOKUP(M80,シフト記号表!$B:$AP,31,FALSE),"")</f>
        <v/>
      </c>
      <c r="N82" s="190" t="str">
        <f>IFERROR(VLOOKUP(N80,シフト記号表!$B:$AP,31,FALSE),"")</f>
        <v/>
      </c>
      <c r="O82" s="190" t="str">
        <f>IFERROR(VLOOKUP(O80,シフト記号表!$B:$AP,31,FALSE),"")</f>
        <v/>
      </c>
      <c r="P82" s="190" t="str">
        <f>IFERROR(VLOOKUP(P80,シフト記号表!$B:$AP,31,FALSE),"")</f>
        <v/>
      </c>
      <c r="Q82" s="190" t="str">
        <f>IFERROR(VLOOKUP(Q80,シフト記号表!$B:$AP,31,FALSE),"")</f>
        <v/>
      </c>
      <c r="R82" s="190" t="str">
        <f>IFERROR(VLOOKUP(R80,シフト記号表!$B:$AP,31,FALSE),"")</f>
        <v/>
      </c>
      <c r="S82" s="190" t="str">
        <f>IFERROR(VLOOKUP(S80,シフト記号表!$B:$AP,31,FALSE),"")</f>
        <v/>
      </c>
      <c r="T82" s="190" t="str">
        <f>IFERROR(VLOOKUP(T80,シフト記号表!$B:$AP,31,FALSE),"")</f>
        <v/>
      </c>
      <c r="U82" s="190" t="str">
        <f>IFERROR(VLOOKUP(U80,シフト記号表!$B:$AP,31,FALSE),"")</f>
        <v/>
      </c>
      <c r="V82" s="190" t="str">
        <f>IFERROR(VLOOKUP(V80,シフト記号表!$B:$AP,31,FALSE),"")</f>
        <v/>
      </c>
      <c r="W82" s="190" t="str">
        <f>IFERROR(VLOOKUP(W80,シフト記号表!$B:$AP,31,FALSE),"")</f>
        <v/>
      </c>
      <c r="X82" s="190" t="str">
        <f>IFERROR(VLOOKUP(X80,シフト記号表!$B:$AP,31,FALSE),"")</f>
        <v/>
      </c>
      <c r="Y82" s="190" t="str">
        <f>IFERROR(VLOOKUP(Y80,シフト記号表!$B:$AP,31,FALSE),"")</f>
        <v/>
      </c>
      <c r="Z82" s="190" t="str">
        <f>IFERROR(VLOOKUP(Z80,シフト記号表!$B:$AP,31,FALSE),"")</f>
        <v/>
      </c>
      <c r="AA82" s="190" t="str">
        <f>IFERROR(VLOOKUP(AA80,シフト記号表!$B:$AP,31,FALSE),"")</f>
        <v/>
      </c>
      <c r="AB82" s="190" t="str">
        <f>IFERROR(VLOOKUP(AB80,シフト記号表!$B:$AP,31,FALSE),"")</f>
        <v/>
      </c>
      <c r="AC82" s="190" t="str">
        <f>IFERROR(VLOOKUP(AC80,シフト記号表!$B:$AP,31,FALSE),"")</f>
        <v/>
      </c>
      <c r="AD82" s="190" t="str">
        <f>IFERROR(VLOOKUP(AD80,シフト記号表!$B:$AP,31,FALSE),"")</f>
        <v/>
      </c>
      <c r="AE82" s="190" t="str">
        <f>IFERROR(VLOOKUP(AE80,シフト記号表!$B:$AP,31,FALSE),"")</f>
        <v/>
      </c>
      <c r="AF82" s="190" t="str">
        <f>IFERROR(VLOOKUP(AF80,シフト記号表!$B:$AP,31,FALSE),"")</f>
        <v/>
      </c>
      <c r="AG82" s="190" t="str">
        <f>IFERROR(VLOOKUP(AG80,シフト記号表!$B:$AP,31,FALSE),"")</f>
        <v/>
      </c>
      <c r="AH82" s="190" t="str">
        <f>IFERROR(VLOOKUP(AH80,シフト記号表!$B:$AP,31,FALSE),"")</f>
        <v/>
      </c>
      <c r="AI82" s="190" t="str">
        <f>IFERROR(VLOOKUP(AI80,シフト記号表!$B:$AP,31,FALSE),"")</f>
        <v/>
      </c>
      <c r="AJ82" s="190" t="str">
        <f>IFERROR(VLOOKUP(AJ80,シフト記号表!$B:$AP,31,FALSE),"")</f>
        <v/>
      </c>
      <c r="AK82" s="190" t="str">
        <f>IFERROR(VLOOKUP(AK80,シフト記号表!$B:$AP,31,FALSE),"")</f>
        <v/>
      </c>
      <c r="AL82" s="190" t="str">
        <f>IFERROR(VLOOKUP(AL80,シフト記号表!$B:$AP,31,FALSE),"")</f>
        <v/>
      </c>
      <c r="AM82" s="190" t="str">
        <f>IFERROR(VLOOKUP(AM80,シフト記号表!$B:$AP,31,FALSE),"")</f>
        <v/>
      </c>
      <c r="AN82" s="290"/>
      <c r="AO82" s="268"/>
      <c r="AP82" s="346"/>
      <c r="AQ82" s="347"/>
      <c r="AR82" s="268"/>
      <c r="AS82" s="268"/>
      <c r="AT82" s="265"/>
      <c r="AU82" s="50"/>
      <c r="AV82" s="50"/>
      <c r="AX82" s="50"/>
      <c r="AY82" s="50"/>
    </row>
    <row r="83" spans="1:51" s="3" customFormat="1" ht="12" customHeight="1">
      <c r="A83" s="276">
        <v>21</v>
      </c>
      <c r="B83" s="279"/>
      <c r="C83" s="282"/>
      <c r="D83" s="285" t="s">
        <v>113</v>
      </c>
      <c r="E83" s="170"/>
      <c r="F83" s="291"/>
      <c r="G83" s="292"/>
      <c r="H83" s="103" t="s">
        <v>80</v>
      </c>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288">
        <f>+SUM(I84:AM85)</f>
        <v>0</v>
      </c>
      <c r="AO83" s="266">
        <f>IF($AN$3="４週",AN83/4,AN83/(DAY(EOMONTH($I$21,0))/7))</f>
        <v>0</v>
      </c>
      <c r="AP83" s="342"/>
      <c r="AQ83" s="343"/>
      <c r="AR83" s="266" t="str">
        <f t="shared" ref="AR83" si="77">IF($AN$3="４週",AU84,AV84)</f>
        <v/>
      </c>
      <c r="AS83" s="266"/>
      <c r="AT83" s="265" t="str">
        <f t="shared" ref="AT83" si="78">IF(AX84&lt;=1.1,"",IF(AY84&lt;=1.1,"",IF(F83="","","勤務時間"&amp;CHAR(10)&amp;"OVER")))</f>
        <v/>
      </c>
      <c r="AU83" s="48" t="s">
        <v>192</v>
      </c>
      <c r="AV83" s="48" t="s">
        <v>107</v>
      </c>
      <c r="AX83" s="48" t="s">
        <v>136</v>
      </c>
      <c r="AY83" s="48" t="s">
        <v>137</v>
      </c>
    </row>
    <row r="84" spans="1:51" s="3" customFormat="1" ht="12" customHeight="1">
      <c r="A84" s="277"/>
      <c r="B84" s="280"/>
      <c r="C84" s="283"/>
      <c r="D84" s="286"/>
      <c r="E84" s="171"/>
      <c r="F84" s="293"/>
      <c r="G84" s="294"/>
      <c r="H84" s="100" t="s">
        <v>105</v>
      </c>
      <c r="I84" s="101" t="str">
        <f>IFERROR(VLOOKUP(I83,シフト記号表!$B:$AP,41,FALSE),"")</f>
        <v/>
      </c>
      <c r="J84" s="101" t="str">
        <f>IFERROR(VLOOKUP(J83,シフト記号表!$B:$AP,41,FALSE),"")</f>
        <v/>
      </c>
      <c r="K84" s="101" t="str">
        <f>IFERROR(VLOOKUP(K83,シフト記号表!$B:$AP,41,FALSE),"")</f>
        <v/>
      </c>
      <c r="L84" s="101" t="str">
        <f>IFERROR(VLOOKUP(L83,シフト記号表!$B:$AP,41,FALSE),"")</f>
        <v/>
      </c>
      <c r="M84" s="101" t="str">
        <f>IFERROR(VLOOKUP(M83,シフト記号表!$B:$AP,41,FALSE),"")</f>
        <v/>
      </c>
      <c r="N84" s="101" t="str">
        <f>IFERROR(VLOOKUP(N83,シフト記号表!$B:$AP,41,FALSE),"")</f>
        <v/>
      </c>
      <c r="O84" s="101" t="str">
        <f>IFERROR(VLOOKUP(O83,シフト記号表!$B:$AP,41,FALSE),"")</f>
        <v/>
      </c>
      <c r="P84" s="101" t="str">
        <f>IFERROR(VLOOKUP(P83,シフト記号表!$B:$AP,41,FALSE),"")</f>
        <v/>
      </c>
      <c r="Q84" s="101" t="str">
        <f>IFERROR(VLOOKUP(Q83,シフト記号表!$B:$AP,41,FALSE),"")</f>
        <v/>
      </c>
      <c r="R84" s="101" t="str">
        <f>IFERROR(VLOOKUP(R83,シフト記号表!$B:$AP,41,FALSE),"")</f>
        <v/>
      </c>
      <c r="S84" s="101" t="str">
        <f>IFERROR(VLOOKUP(S83,シフト記号表!$B:$AP,41,FALSE),"")</f>
        <v/>
      </c>
      <c r="T84" s="101" t="str">
        <f>IFERROR(VLOOKUP(T83,シフト記号表!$B:$AP,41,FALSE),"")</f>
        <v/>
      </c>
      <c r="U84" s="101" t="str">
        <f>IFERROR(VLOOKUP(U83,シフト記号表!$B:$AP,41,FALSE),"")</f>
        <v/>
      </c>
      <c r="V84" s="101" t="str">
        <f>IFERROR(VLOOKUP(V83,シフト記号表!$B:$AP,41,FALSE),"")</f>
        <v/>
      </c>
      <c r="W84" s="101" t="str">
        <f>IFERROR(VLOOKUP(W83,シフト記号表!$B:$AP,41,FALSE),"")</f>
        <v/>
      </c>
      <c r="X84" s="101" t="str">
        <f>IFERROR(VLOOKUP(X83,シフト記号表!$B:$AP,41,FALSE),"")</f>
        <v/>
      </c>
      <c r="Y84" s="101" t="str">
        <f>IFERROR(VLOOKUP(Y83,シフト記号表!$B:$AP,41,FALSE),"")</f>
        <v/>
      </c>
      <c r="Z84" s="101" t="str">
        <f>IFERROR(VLOOKUP(Z83,シフト記号表!$B:$AP,41,FALSE),"")</f>
        <v/>
      </c>
      <c r="AA84" s="101" t="str">
        <f>IFERROR(VLOOKUP(AA83,シフト記号表!$B:$AP,41,FALSE),"")</f>
        <v/>
      </c>
      <c r="AB84" s="101" t="str">
        <f>IFERROR(VLOOKUP(AB83,シフト記号表!$B:$AP,41,FALSE),"")</f>
        <v/>
      </c>
      <c r="AC84" s="101" t="str">
        <f>IFERROR(VLOOKUP(AC83,シフト記号表!$B:$AP,41,FALSE),"")</f>
        <v/>
      </c>
      <c r="AD84" s="101" t="str">
        <f>IFERROR(VLOOKUP(AD83,シフト記号表!$B:$AP,41,FALSE),"")</f>
        <v/>
      </c>
      <c r="AE84" s="101" t="str">
        <f>IFERROR(VLOOKUP(AE83,シフト記号表!$B:$AP,41,FALSE),"")</f>
        <v/>
      </c>
      <c r="AF84" s="101" t="str">
        <f>IFERROR(VLOOKUP(AF83,シフト記号表!$B:$AP,41,FALSE),"")</f>
        <v/>
      </c>
      <c r="AG84" s="101" t="str">
        <f>IFERROR(VLOOKUP(AG83,シフト記号表!$B:$AP,41,FALSE),"")</f>
        <v/>
      </c>
      <c r="AH84" s="101" t="str">
        <f>IFERROR(VLOOKUP(AH83,シフト記号表!$B:$AP,41,FALSE),"")</f>
        <v/>
      </c>
      <c r="AI84" s="101" t="str">
        <f>IFERROR(VLOOKUP(AI83,シフト記号表!$B:$AP,41,FALSE),"")</f>
        <v/>
      </c>
      <c r="AJ84" s="101" t="str">
        <f>IFERROR(VLOOKUP(AJ83,シフト記号表!$B:$AP,41,FALSE),"")</f>
        <v/>
      </c>
      <c r="AK84" s="101" t="str">
        <f>IFERROR(VLOOKUP(AK83,シフト記号表!$B:$AP,41,FALSE),"")</f>
        <v/>
      </c>
      <c r="AL84" s="101" t="str">
        <f>IFERROR(VLOOKUP(AL83,シフト記号表!$B:$AP,41,FALSE),"")</f>
        <v/>
      </c>
      <c r="AM84" s="101" t="str">
        <f>IFERROR(VLOOKUP(AM83,シフト記号表!$B:$AP,41,FALSE),"")</f>
        <v/>
      </c>
      <c r="AN84" s="289"/>
      <c r="AO84" s="267"/>
      <c r="AP84" s="344"/>
      <c r="AQ84" s="345"/>
      <c r="AR84" s="267"/>
      <c r="AS84" s="267"/>
      <c r="AT84" s="265"/>
      <c r="AU84" s="49" t="str">
        <f>IFERROR(IF($D83="□",($AO83/$AK$6),($AO83/$AK$8)),"")</f>
        <v/>
      </c>
      <c r="AV84" s="49" t="str">
        <f>IFERROR(IF($D83="□",($AN83/$AO$6),($AN83/$AO$8)),"")</f>
        <v/>
      </c>
      <c r="AX84" s="49" t="str">
        <f>IFERROR(IF($D83="□",(VLOOKUP(F83,'ますた君 '!$C:$E,3,FALSE)/($AK$6*4)),(VLOOKUP(F83,'ますた君 '!$C:$E,3,FALSE)/($AK$8*4))),"")</f>
        <v/>
      </c>
      <c r="AY84" s="49" t="str">
        <f>IFERROR(IF($D83="□",(VLOOKUP(F83,'ますた君 '!$C:$E,3,FALSE)/$AO$6),(VLOOKUP(F83,'ますた君 '!$C:$E,3,FALSE)/$AO$8)),"")</f>
        <v/>
      </c>
    </row>
    <row r="85" spans="1:51" s="3" customFormat="1" ht="12" customHeight="1">
      <c r="A85" s="278"/>
      <c r="B85" s="281"/>
      <c r="C85" s="284"/>
      <c r="D85" s="287"/>
      <c r="E85" s="171"/>
      <c r="F85" s="295"/>
      <c r="G85" s="296"/>
      <c r="H85" s="102" t="s">
        <v>106</v>
      </c>
      <c r="I85" s="190" t="str">
        <f>IFERROR(VLOOKUP(I83,シフト記号表!$B:$AP,31,FALSE),"")</f>
        <v/>
      </c>
      <c r="J85" s="190" t="str">
        <f>IFERROR(VLOOKUP(J83,シフト記号表!$B:$AP,31,FALSE),"")</f>
        <v/>
      </c>
      <c r="K85" s="190" t="str">
        <f>IFERROR(VLOOKUP(K83,シフト記号表!$B:$AP,31,FALSE),"")</f>
        <v/>
      </c>
      <c r="L85" s="190" t="str">
        <f>IFERROR(VLOOKUP(L83,シフト記号表!$B:$AP,31,FALSE),"")</f>
        <v/>
      </c>
      <c r="M85" s="190" t="str">
        <f>IFERROR(VLOOKUP(M83,シフト記号表!$B:$AP,31,FALSE),"")</f>
        <v/>
      </c>
      <c r="N85" s="190" t="str">
        <f>IFERROR(VLOOKUP(N83,シフト記号表!$B:$AP,31,FALSE),"")</f>
        <v/>
      </c>
      <c r="O85" s="190" t="str">
        <f>IFERROR(VLOOKUP(O83,シフト記号表!$B:$AP,31,FALSE),"")</f>
        <v/>
      </c>
      <c r="P85" s="190" t="str">
        <f>IFERROR(VLOOKUP(P83,シフト記号表!$B:$AP,31,FALSE),"")</f>
        <v/>
      </c>
      <c r="Q85" s="190" t="str">
        <f>IFERROR(VLOOKUP(Q83,シフト記号表!$B:$AP,31,FALSE),"")</f>
        <v/>
      </c>
      <c r="R85" s="190" t="str">
        <f>IFERROR(VLOOKUP(R83,シフト記号表!$B:$AP,31,FALSE),"")</f>
        <v/>
      </c>
      <c r="S85" s="190" t="str">
        <f>IFERROR(VLOOKUP(S83,シフト記号表!$B:$AP,31,FALSE),"")</f>
        <v/>
      </c>
      <c r="T85" s="190" t="str">
        <f>IFERROR(VLOOKUP(T83,シフト記号表!$B:$AP,31,FALSE),"")</f>
        <v/>
      </c>
      <c r="U85" s="190" t="str">
        <f>IFERROR(VLOOKUP(U83,シフト記号表!$B:$AP,31,FALSE),"")</f>
        <v/>
      </c>
      <c r="V85" s="190" t="str">
        <f>IFERROR(VLOOKUP(V83,シフト記号表!$B:$AP,31,FALSE),"")</f>
        <v/>
      </c>
      <c r="W85" s="190" t="str">
        <f>IFERROR(VLOOKUP(W83,シフト記号表!$B:$AP,31,FALSE),"")</f>
        <v/>
      </c>
      <c r="X85" s="190" t="str">
        <f>IFERROR(VLOOKUP(X83,シフト記号表!$B:$AP,31,FALSE),"")</f>
        <v/>
      </c>
      <c r="Y85" s="190" t="str">
        <f>IFERROR(VLOOKUP(Y83,シフト記号表!$B:$AP,31,FALSE),"")</f>
        <v/>
      </c>
      <c r="Z85" s="190" t="str">
        <f>IFERROR(VLOOKUP(Z83,シフト記号表!$B:$AP,31,FALSE),"")</f>
        <v/>
      </c>
      <c r="AA85" s="190" t="str">
        <f>IFERROR(VLOOKUP(AA83,シフト記号表!$B:$AP,31,FALSE),"")</f>
        <v/>
      </c>
      <c r="AB85" s="190" t="str">
        <f>IFERROR(VLOOKUP(AB83,シフト記号表!$B:$AP,31,FALSE),"")</f>
        <v/>
      </c>
      <c r="AC85" s="190" t="str">
        <f>IFERROR(VLOOKUP(AC83,シフト記号表!$B:$AP,31,FALSE),"")</f>
        <v/>
      </c>
      <c r="AD85" s="190" t="str">
        <f>IFERROR(VLOOKUP(AD83,シフト記号表!$B:$AP,31,FALSE),"")</f>
        <v/>
      </c>
      <c r="AE85" s="190" t="str">
        <f>IFERROR(VLOOKUP(AE83,シフト記号表!$B:$AP,31,FALSE),"")</f>
        <v/>
      </c>
      <c r="AF85" s="190" t="str">
        <f>IFERROR(VLOOKUP(AF83,シフト記号表!$B:$AP,31,FALSE),"")</f>
        <v/>
      </c>
      <c r="AG85" s="190" t="str">
        <f>IFERROR(VLOOKUP(AG83,シフト記号表!$B:$AP,31,FALSE),"")</f>
        <v/>
      </c>
      <c r="AH85" s="190" t="str">
        <f>IFERROR(VLOOKUP(AH83,シフト記号表!$B:$AP,31,FALSE),"")</f>
        <v/>
      </c>
      <c r="AI85" s="190" t="str">
        <f>IFERROR(VLOOKUP(AI83,シフト記号表!$B:$AP,31,FALSE),"")</f>
        <v/>
      </c>
      <c r="AJ85" s="190" t="str">
        <f>IFERROR(VLOOKUP(AJ83,シフト記号表!$B:$AP,31,FALSE),"")</f>
        <v/>
      </c>
      <c r="AK85" s="190" t="str">
        <f>IFERROR(VLOOKUP(AK83,シフト記号表!$B:$AP,31,FALSE),"")</f>
        <v/>
      </c>
      <c r="AL85" s="190" t="str">
        <f>IFERROR(VLOOKUP(AL83,シフト記号表!$B:$AP,31,FALSE),"")</f>
        <v/>
      </c>
      <c r="AM85" s="190" t="str">
        <f>IFERROR(VLOOKUP(AM83,シフト記号表!$B:$AP,31,FALSE),"")</f>
        <v/>
      </c>
      <c r="AN85" s="290"/>
      <c r="AO85" s="268"/>
      <c r="AP85" s="346"/>
      <c r="AQ85" s="347"/>
      <c r="AR85" s="268"/>
      <c r="AS85" s="268"/>
      <c r="AT85" s="265"/>
      <c r="AU85" s="50"/>
      <c r="AV85" s="50"/>
      <c r="AX85" s="50"/>
      <c r="AY85" s="50"/>
    </row>
    <row r="86" spans="1:51" s="3" customFormat="1" ht="12" customHeight="1">
      <c r="A86" s="276">
        <v>22</v>
      </c>
      <c r="B86" s="279"/>
      <c r="C86" s="282"/>
      <c r="D86" s="285" t="s">
        <v>113</v>
      </c>
      <c r="E86" s="170"/>
      <c r="F86" s="291"/>
      <c r="G86" s="292"/>
      <c r="H86" s="103" t="s">
        <v>80</v>
      </c>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288">
        <f>+SUM(I87:AM88)</f>
        <v>0</v>
      </c>
      <c r="AO86" s="266">
        <f>IF($AN$3="４週",AN86/4,AN86/(DAY(EOMONTH($I$21,0))/7))</f>
        <v>0</v>
      </c>
      <c r="AP86" s="342"/>
      <c r="AQ86" s="343"/>
      <c r="AR86" s="266" t="str">
        <f t="shared" ref="AR86" si="79">IF($AN$3="４週",AU87,AV87)</f>
        <v/>
      </c>
      <c r="AS86" s="266"/>
      <c r="AT86" s="265" t="str">
        <f t="shared" ref="AT86" si="80">IF(AX87&lt;=1.1,"",IF(AY87&lt;=1.1,"",IF(F86="","","勤務時間"&amp;CHAR(10)&amp;"OVER")))</f>
        <v/>
      </c>
      <c r="AU86" s="48" t="s">
        <v>192</v>
      </c>
      <c r="AV86" s="48" t="s">
        <v>107</v>
      </c>
      <c r="AX86" s="48" t="s">
        <v>136</v>
      </c>
      <c r="AY86" s="48" t="s">
        <v>137</v>
      </c>
    </row>
    <row r="87" spans="1:51" s="3" customFormat="1" ht="12" customHeight="1">
      <c r="A87" s="277"/>
      <c r="B87" s="280"/>
      <c r="C87" s="283"/>
      <c r="D87" s="286"/>
      <c r="E87" s="171"/>
      <c r="F87" s="293"/>
      <c r="G87" s="294"/>
      <c r="H87" s="100" t="s">
        <v>105</v>
      </c>
      <c r="I87" s="101" t="str">
        <f>IFERROR(VLOOKUP(I86,シフト記号表!$B:$AP,41,FALSE),"")</f>
        <v/>
      </c>
      <c r="J87" s="101" t="str">
        <f>IFERROR(VLOOKUP(J86,シフト記号表!$B:$AP,41,FALSE),"")</f>
        <v/>
      </c>
      <c r="K87" s="101" t="str">
        <f>IFERROR(VLOOKUP(K86,シフト記号表!$B:$AP,41,FALSE),"")</f>
        <v/>
      </c>
      <c r="L87" s="101" t="str">
        <f>IFERROR(VLOOKUP(L86,シフト記号表!$B:$AP,41,FALSE),"")</f>
        <v/>
      </c>
      <c r="M87" s="101" t="str">
        <f>IFERROR(VLOOKUP(M86,シフト記号表!$B:$AP,41,FALSE),"")</f>
        <v/>
      </c>
      <c r="N87" s="101" t="str">
        <f>IFERROR(VLOOKUP(N86,シフト記号表!$B:$AP,41,FALSE),"")</f>
        <v/>
      </c>
      <c r="O87" s="101" t="str">
        <f>IFERROR(VLOOKUP(O86,シフト記号表!$B:$AP,41,FALSE),"")</f>
        <v/>
      </c>
      <c r="P87" s="101" t="str">
        <f>IFERROR(VLOOKUP(P86,シフト記号表!$B:$AP,41,FALSE),"")</f>
        <v/>
      </c>
      <c r="Q87" s="101" t="str">
        <f>IFERROR(VLOOKUP(Q86,シフト記号表!$B:$AP,41,FALSE),"")</f>
        <v/>
      </c>
      <c r="R87" s="101" t="str">
        <f>IFERROR(VLOOKUP(R86,シフト記号表!$B:$AP,41,FALSE),"")</f>
        <v/>
      </c>
      <c r="S87" s="101" t="str">
        <f>IFERROR(VLOOKUP(S86,シフト記号表!$B:$AP,41,FALSE),"")</f>
        <v/>
      </c>
      <c r="T87" s="101" t="str">
        <f>IFERROR(VLOOKUP(T86,シフト記号表!$B:$AP,41,FALSE),"")</f>
        <v/>
      </c>
      <c r="U87" s="101" t="str">
        <f>IFERROR(VLOOKUP(U86,シフト記号表!$B:$AP,41,FALSE),"")</f>
        <v/>
      </c>
      <c r="V87" s="101" t="str">
        <f>IFERROR(VLOOKUP(V86,シフト記号表!$B:$AP,41,FALSE),"")</f>
        <v/>
      </c>
      <c r="W87" s="101" t="str">
        <f>IFERROR(VLOOKUP(W86,シフト記号表!$B:$AP,41,FALSE),"")</f>
        <v/>
      </c>
      <c r="X87" s="101" t="str">
        <f>IFERROR(VLOOKUP(X86,シフト記号表!$B:$AP,41,FALSE),"")</f>
        <v/>
      </c>
      <c r="Y87" s="101" t="str">
        <f>IFERROR(VLOOKUP(Y86,シフト記号表!$B:$AP,41,FALSE),"")</f>
        <v/>
      </c>
      <c r="Z87" s="101" t="str">
        <f>IFERROR(VLOOKUP(Z86,シフト記号表!$B:$AP,41,FALSE),"")</f>
        <v/>
      </c>
      <c r="AA87" s="101" t="str">
        <f>IFERROR(VLOOKUP(AA86,シフト記号表!$B:$AP,41,FALSE),"")</f>
        <v/>
      </c>
      <c r="AB87" s="101" t="str">
        <f>IFERROR(VLOOKUP(AB86,シフト記号表!$B:$AP,41,FALSE),"")</f>
        <v/>
      </c>
      <c r="AC87" s="101" t="str">
        <f>IFERROR(VLOOKUP(AC86,シフト記号表!$B:$AP,41,FALSE),"")</f>
        <v/>
      </c>
      <c r="AD87" s="101" t="str">
        <f>IFERROR(VLOOKUP(AD86,シフト記号表!$B:$AP,41,FALSE),"")</f>
        <v/>
      </c>
      <c r="AE87" s="101" t="str">
        <f>IFERROR(VLOOKUP(AE86,シフト記号表!$B:$AP,41,FALSE),"")</f>
        <v/>
      </c>
      <c r="AF87" s="101" t="str">
        <f>IFERROR(VLOOKUP(AF86,シフト記号表!$B:$AP,41,FALSE),"")</f>
        <v/>
      </c>
      <c r="AG87" s="101" t="str">
        <f>IFERROR(VLOOKUP(AG86,シフト記号表!$B:$AP,41,FALSE),"")</f>
        <v/>
      </c>
      <c r="AH87" s="101" t="str">
        <f>IFERROR(VLOOKUP(AH86,シフト記号表!$B:$AP,41,FALSE),"")</f>
        <v/>
      </c>
      <c r="AI87" s="101" t="str">
        <f>IFERROR(VLOOKUP(AI86,シフト記号表!$B:$AP,41,FALSE),"")</f>
        <v/>
      </c>
      <c r="AJ87" s="101" t="str">
        <f>IFERROR(VLOOKUP(AJ86,シフト記号表!$B:$AP,41,FALSE),"")</f>
        <v/>
      </c>
      <c r="AK87" s="101" t="str">
        <f>IFERROR(VLOOKUP(AK86,シフト記号表!$B:$AP,41,FALSE),"")</f>
        <v/>
      </c>
      <c r="AL87" s="101" t="str">
        <f>IFERROR(VLOOKUP(AL86,シフト記号表!$B:$AP,41,FALSE),"")</f>
        <v/>
      </c>
      <c r="AM87" s="101" t="str">
        <f>IFERROR(VLOOKUP(AM86,シフト記号表!$B:$AP,41,FALSE),"")</f>
        <v/>
      </c>
      <c r="AN87" s="289"/>
      <c r="AO87" s="267"/>
      <c r="AP87" s="344"/>
      <c r="AQ87" s="345"/>
      <c r="AR87" s="267"/>
      <c r="AS87" s="267"/>
      <c r="AT87" s="265"/>
      <c r="AU87" s="49" t="str">
        <f t="shared" ref="AU87" si="81">IFERROR(IF($D86="□",($AO86/$AK$6),($AO86/$AK$8)),"")</f>
        <v/>
      </c>
      <c r="AV87" s="49" t="str">
        <f t="shared" ref="AV87" si="82">IFERROR(IF($D86="□",($AN86/$AO$6),($AN86/$AO$8)),"")</f>
        <v/>
      </c>
      <c r="AX87" s="49" t="str">
        <f>IFERROR(IF($D86="□",(VLOOKUP(F86,'ますた君 '!$C:$E,3,FALSE)/($AK$6*4)),(VLOOKUP(F86,'ますた君 '!$C:$E,3,FALSE)/($AK$8*4))),"")</f>
        <v/>
      </c>
      <c r="AY87" s="49" t="str">
        <f>IFERROR(IF($D86="□",(VLOOKUP(F86,'ますた君 '!$C:$E,3,FALSE)/$AO$6),(VLOOKUP(F86,'ますた君 '!$C:$E,3,FALSE)/$AO$8)),"")</f>
        <v/>
      </c>
    </row>
    <row r="88" spans="1:51" s="3" customFormat="1" ht="12" customHeight="1">
      <c r="A88" s="278"/>
      <c r="B88" s="281"/>
      <c r="C88" s="284"/>
      <c r="D88" s="287"/>
      <c r="E88" s="171"/>
      <c r="F88" s="295"/>
      <c r="G88" s="296"/>
      <c r="H88" s="102" t="s">
        <v>106</v>
      </c>
      <c r="I88" s="190" t="str">
        <f>IFERROR(VLOOKUP(I86,シフト記号表!$B:$AP,31,FALSE),"")</f>
        <v/>
      </c>
      <c r="J88" s="190" t="str">
        <f>IFERROR(VLOOKUP(J86,シフト記号表!$B:$AP,31,FALSE),"")</f>
        <v/>
      </c>
      <c r="K88" s="190" t="str">
        <f>IFERROR(VLOOKUP(K86,シフト記号表!$B:$AP,31,FALSE),"")</f>
        <v/>
      </c>
      <c r="L88" s="190" t="str">
        <f>IFERROR(VLOOKUP(L86,シフト記号表!$B:$AP,31,FALSE),"")</f>
        <v/>
      </c>
      <c r="M88" s="190" t="str">
        <f>IFERROR(VLOOKUP(M86,シフト記号表!$B:$AP,31,FALSE),"")</f>
        <v/>
      </c>
      <c r="N88" s="190" t="str">
        <f>IFERROR(VLOOKUP(N86,シフト記号表!$B:$AP,31,FALSE),"")</f>
        <v/>
      </c>
      <c r="O88" s="190" t="str">
        <f>IFERROR(VLOOKUP(O86,シフト記号表!$B:$AP,31,FALSE),"")</f>
        <v/>
      </c>
      <c r="P88" s="190" t="str">
        <f>IFERROR(VLOOKUP(P86,シフト記号表!$B:$AP,31,FALSE),"")</f>
        <v/>
      </c>
      <c r="Q88" s="190" t="str">
        <f>IFERROR(VLOOKUP(Q86,シフト記号表!$B:$AP,31,FALSE),"")</f>
        <v/>
      </c>
      <c r="R88" s="190" t="str">
        <f>IFERROR(VLOOKUP(R86,シフト記号表!$B:$AP,31,FALSE),"")</f>
        <v/>
      </c>
      <c r="S88" s="190" t="str">
        <f>IFERROR(VLOOKUP(S86,シフト記号表!$B:$AP,31,FALSE),"")</f>
        <v/>
      </c>
      <c r="T88" s="190" t="str">
        <f>IFERROR(VLOOKUP(T86,シフト記号表!$B:$AP,31,FALSE),"")</f>
        <v/>
      </c>
      <c r="U88" s="190" t="str">
        <f>IFERROR(VLOOKUP(U86,シフト記号表!$B:$AP,31,FALSE),"")</f>
        <v/>
      </c>
      <c r="V88" s="190" t="str">
        <f>IFERROR(VLOOKUP(V86,シフト記号表!$B:$AP,31,FALSE),"")</f>
        <v/>
      </c>
      <c r="W88" s="190" t="str">
        <f>IFERROR(VLOOKUP(W86,シフト記号表!$B:$AP,31,FALSE),"")</f>
        <v/>
      </c>
      <c r="X88" s="190" t="str">
        <f>IFERROR(VLOOKUP(X86,シフト記号表!$B:$AP,31,FALSE),"")</f>
        <v/>
      </c>
      <c r="Y88" s="190" t="str">
        <f>IFERROR(VLOOKUP(Y86,シフト記号表!$B:$AP,31,FALSE),"")</f>
        <v/>
      </c>
      <c r="Z88" s="190" t="str">
        <f>IFERROR(VLOOKUP(Z86,シフト記号表!$B:$AP,31,FALSE),"")</f>
        <v/>
      </c>
      <c r="AA88" s="190" t="str">
        <f>IFERROR(VLOOKUP(AA86,シフト記号表!$B:$AP,31,FALSE),"")</f>
        <v/>
      </c>
      <c r="AB88" s="190" t="str">
        <f>IFERROR(VLOOKUP(AB86,シフト記号表!$B:$AP,31,FALSE),"")</f>
        <v/>
      </c>
      <c r="AC88" s="190" t="str">
        <f>IFERROR(VLOOKUP(AC86,シフト記号表!$B:$AP,31,FALSE),"")</f>
        <v/>
      </c>
      <c r="AD88" s="190" t="str">
        <f>IFERROR(VLOOKUP(AD86,シフト記号表!$B:$AP,31,FALSE),"")</f>
        <v/>
      </c>
      <c r="AE88" s="190" t="str">
        <f>IFERROR(VLOOKUP(AE86,シフト記号表!$B:$AP,31,FALSE),"")</f>
        <v/>
      </c>
      <c r="AF88" s="190" t="str">
        <f>IFERROR(VLOOKUP(AF86,シフト記号表!$B:$AP,31,FALSE),"")</f>
        <v/>
      </c>
      <c r="AG88" s="190" t="str">
        <f>IFERROR(VLOOKUP(AG86,シフト記号表!$B:$AP,31,FALSE),"")</f>
        <v/>
      </c>
      <c r="AH88" s="190" t="str">
        <f>IFERROR(VLOOKUP(AH86,シフト記号表!$B:$AP,31,FALSE),"")</f>
        <v/>
      </c>
      <c r="AI88" s="190" t="str">
        <f>IFERROR(VLOOKUP(AI86,シフト記号表!$B:$AP,31,FALSE),"")</f>
        <v/>
      </c>
      <c r="AJ88" s="190" t="str">
        <f>IFERROR(VLOOKUP(AJ86,シフト記号表!$B:$AP,31,FALSE),"")</f>
        <v/>
      </c>
      <c r="AK88" s="190" t="str">
        <f>IFERROR(VLOOKUP(AK86,シフト記号表!$B:$AP,31,FALSE),"")</f>
        <v/>
      </c>
      <c r="AL88" s="190" t="str">
        <f>IFERROR(VLOOKUP(AL86,シフト記号表!$B:$AP,31,FALSE),"")</f>
        <v/>
      </c>
      <c r="AM88" s="190" t="str">
        <f>IFERROR(VLOOKUP(AM86,シフト記号表!$B:$AP,31,FALSE),"")</f>
        <v/>
      </c>
      <c r="AN88" s="290"/>
      <c r="AO88" s="268"/>
      <c r="AP88" s="346"/>
      <c r="AQ88" s="347"/>
      <c r="AR88" s="268"/>
      <c r="AS88" s="268"/>
      <c r="AT88" s="265"/>
      <c r="AU88" s="50"/>
      <c r="AV88" s="50"/>
      <c r="AX88" s="50"/>
      <c r="AY88" s="50"/>
    </row>
    <row r="89" spans="1:51" s="3" customFormat="1" ht="12" customHeight="1">
      <c r="A89" s="276">
        <v>23</v>
      </c>
      <c r="B89" s="279"/>
      <c r="C89" s="282"/>
      <c r="D89" s="285" t="s">
        <v>113</v>
      </c>
      <c r="E89" s="170"/>
      <c r="F89" s="291"/>
      <c r="G89" s="292"/>
      <c r="H89" s="103" t="s">
        <v>80</v>
      </c>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288">
        <f>+SUM(I90:AM91)</f>
        <v>0</v>
      </c>
      <c r="AO89" s="266">
        <f>IF($AN$3="４週",AN89/4,AN89/(DAY(EOMONTH($I$21,0))/7))</f>
        <v>0</v>
      </c>
      <c r="AP89" s="342"/>
      <c r="AQ89" s="343"/>
      <c r="AR89" s="266" t="str">
        <f t="shared" ref="AR89" si="83">IF($AN$3="４週",AU90,AV90)</f>
        <v/>
      </c>
      <c r="AS89" s="266"/>
      <c r="AT89" s="265" t="str">
        <f t="shared" ref="AT89" si="84">IF(AX90&lt;=1.1,"",IF(AY90&lt;=1.1,"",IF(F89="","","勤務時間"&amp;CHAR(10)&amp;"OVER")))</f>
        <v/>
      </c>
      <c r="AU89" s="48" t="s">
        <v>192</v>
      </c>
      <c r="AV89" s="48" t="s">
        <v>107</v>
      </c>
      <c r="AX89" s="48" t="s">
        <v>136</v>
      </c>
      <c r="AY89" s="48" t="s">
        <v>137</v>
      </c>
    </row>
    <row r="90" spans="1:51" s="3" customFormat="1" ht="12" customHeight="1">
      <c r="A90" s="277"/>
      <c r="B90" s="280"/>
      <c r="C90" s="283"/>
      <c r="D90" s="286"/>
      <c r="E90" s="171"/>
      <c r="F90" s="293"/>
      <c r="G90" s="294"/>
      <c r="H90" s="100" t="s">
        <v>105</v>
      </c>
      <c r="I90" s="101" t="str">
        <f>IFERROR(VLOOKUP(I89,シフト記号表!$B:$AP,41,FALSE),"")</f>
        <v/>
      </c>
      <c r="J90" s="101" t="str">
        <f>IFERROR(VLOOKUP(J89,シフト記号表!$B:$AP,41,FALSE),"")</f>
        <v/>
      </c>
      <c r="K90" s="101" t="str">
        <f>IFERROR(VLOOKUP(K89,シフト記号表!$B:$AP,41,FALSE),"")</f>
        <v/>
      </c>
      <c r="L90" s="101" t="str">
        <f>IFERROR(VLOOKUP(L89,シフト記号表!$B:$AP,41,FALSE),"")</f>
        <v/>
      </c>
      <c r="M90" s="101" t="str">
        <f>IFERROR(VLOOKUP(M89,シフト記号表!$B:$AP,41,FALSE),"")</f>
        <v/>
      </c>
      <c r="N90" s="101" t="str">
        <f>IFERROR(VLOOKUP(N89,シフト記号表!$B:$AP,41,FALSE),"")</f>
        <v/>
      </c>
      <c r="O90" s="101" t="str">
        <f>IFERROR(VLOOKUP(O89,シフト記号表!$B:$AP,41,FALSE),"")</f>
        <v/>
      </c>
      <c r="P90" s="101" t="str">
        <f>IFERROR(VLOOKUP(P89,シフト記号表!$B:$AP,41,FALSE),"")</f>
        <v/>
      </c>
      <c r="Q90" s="101" t="str">
        <f>IFERROR(VLOOKUP(Q89,シフト記号表!$B:$AP,41,FALSE),"")</f>
        <v/>
      </c>
      <c r="R90" s="101" t="str">
        <f>IFERROR(VLOOKUP(R89,シフト記号表!$B:$AP,41,FALSE),"")</f>
        <v/>
      </c>
      <c r="S90" s="101" t="str">
        <f>IFERROR(VLOOKUP(S89,シフト記号表!$B:$AP,41,FALSE),"")</f>
        <v/>
      </c>
      <c r="T90" s="101" t="str">
        <f>IFERROR(VLOOKUP(T89,シフト記号表!$B:$AP,41,FALSE),"")</f>
        <v/>
      </c>
      <c r="U90" s="101" t="str">
        <f>IFERROR(VLOOKUP(U89,シフト記号表!$B:$AP,41,FALSE),"")</f>
        <v/>
      </c>
      <c r="V90" s="101" t="str">
        <f>IFERROR(VLOOKUP(V89,シフト記号表!$B:$AP,41,FALSE),"")</f>
        <v/>
      </c>
      <c r="W90" s="101" t="str">
        <f>IFERROR(VLOOKUP(W89,シフト記号表!$B:$AP,41,FALSE),"")</f>
        <v/>
      </c>
      <c r="X90" s="101" t="str">
        <f>IFERROR(VLOOKUP(X89,シフト記号表!$B:$AP,41,FALSE),"")</f>
        <v/>
      </c>
      <c r="Y90" s="101" t="str">
        <f>IFERROR(VLOOKUP(Y89,シフト記号表!$B:$AP,41,FALSE),"")</f>
        <v/>
      </c>
      <c r="Z90" s="101" t="str">
        <f>IFERROR(VLOOKUP(Z89,シフト記号表!$B:$AP,41,FALSE),"")</f>
        <v/>
      </c>
      <c r="AA90" s="101" t="str">
        <f>IFERROR(VLOOKUP(AA89,シフト記号表!$B:$AP,41,FALSE),"")</f>
        <v/>
      </c>
      <c r="AB90" s="101" t="str">
        <f>IFERROR(VLOOKUP(AB89,シフト記号表!$B:$AP,41,FALSE),"")</f>
        <v/>
      </c>
      <c r="AC90" s="101" t="str">
        <f>IFERROR(VLOOKUP(AC89,シフト記号表!$B:$AP,41,FALSE),"")</f>
        <v/>
      </c>
      <c r="AD90" s="101" t="str">
        <f>IFERROR(VLOOKUP(AD89,シフト記号表!$B:$AP,41,FALSE),"")</f>
        <v/>
      </c>
      <c r="AE90" s="101" t="str">
        <f>IFERROR(VLOOKUP(AE89,シフト記号表!$B:$AP,41,FALSE),"")</f>
        <v/>
      </c>
      <c r="AF90" s="101" t="str">
        <f>IFERROR(VLOOKUP(AF89,シフト記号表!$B:$AP,41,FALSE),"")</f>
        <v/>
      </c>
      <c r="AG90" s="101" t="str">
        <f>IFERROR(VLOOKUP(AG89,シフト記号表!$B:$AP,41,FALSE),"")</f>
        <v/>
      </c>
      <c r="AH90" s="101" t="str">
        <f>IFERROR(VLOOKUP(AH89,シフト記号表!$B:$AP,41,FALSE),"")</f>
        <v/>
      </c>
      <c r="AI90" s="101" t="str">
        <f>IFERROR(VLOOKUP(AI89,シフト記号表!$B:$AP,41,FALSE),"")</f>
        <v/>
      </c>
      <c r="AJ90" s="101" t="str">
        <f>IFERROR(VLOOKUP(AJ89,シフト記号表!$B:$AP,41,FALSE),"")</f>
        <v/>
      </c>
      <c r="AK90" s="101" t="str">
        <f>IFERROR(VLOOKUP(AK89,シフト記号表!$B:$AP,41,FALSE),"")</f>
        <v/>
      </c>
      <c r="AL90" s="101" t="str">
        <f>IFERROR(VLOOKUP(AL89,シフト記号表!$B:$AP,41,FALSE),"")</f>
        <v/>
      </c>
      <c r="AM90" s="101" t="str">
        <f>IFERROR(VLOOKUP(AM89,シフト記号表!$B:$AP,41,FALSE),"")</f>
        <v/>
      </c>
      <c r="AN90" s="289"/>
      <c r="AO90" s="267"/>
      <c r="AP90" s="344"/>
      <c r="AQ90" s="345"/>
      <c r="AR90" s="267"/>
      <c r="AS90" s="267"/>
      <c r="AT90" s="265"/>
      <c r="AU90" s="49" t="str">
        <f t="shared" ref="AU90" si="85">IFERROR(IF($D89="□",($AO89/$AK$6),($AO89/$AK$8)),"")</f>
        <v/>
      </c>
      <c r="AV90" s="49" t="str">
        <f t="shared" ref="AV90" si="86">IFERROR(IF($D89="□",($AN89/$AO$6),($AN89/$AO$8)),"")</f>
        <v/>
      </c>
      <c r="AX90" s="49" t="str">
        <f>IFERROR(IF($D89="□",(VLOOKUP(F89,'ますた君 '!$C:$E,3,FALSE)/($AK$6*4)),(VLOOKUP(F89,'ますた君 '!$C:$E,3,FALSE)/($AK$8*4))),"")</f>
        <v/>
      </c>
      <c r="AY90" s="49" t="str">
        <f>IFERROR(IF($D89="□",(VLOOKUP(F89,'ますた君 '!$C:$E,3,FALSE)/$AO$6),(VLOOKUP(F89,'ますた君 '!$C:$E,3,FALSE)/$AO$8)),"")</f>
        <v/>
      </c>
    </row>
    <row r="91" spans="1:51" s="3" customFormat="1" ht="12" customHeight="1">
      <c r="A91" s="278"/>
      <c r="B91" s="281"/>
      <c r="C91" s="284"/>
      <c r="D91" s="287"/>
      <c r="E91" s="171"/>
      <c r="F91" s="295"/>
      <c r="G91" s="296"/>
      <c r="H91" s="102" t="s">
        <v>106</v>
      </c>
      <c r="I91" s="190" t="str">
        <f>IFERROR(VLOOKUP(I89,シフト記号表!$B:$AP,31,FALSE),"")</f>
        <v/>
      </c>
      <c r="J91" s="190" t="str">
        <f>IFERROR(VLOOKUP(J89,シフト記号表!$B:$AP,31,FALSE),"")</f>
        <v/>
      </c>
      <c r="K91" s="190" t="str">
        <f>IFERROR(VLOOKUP(K89,シフト記号表!$B:$AP,31,FALSE),"")</f>
        <v/>
      </c>
      <c r="L91" s="190" t="str">
        <f>IFERROR(VLOOKUP(L89,シフト記号表!$B:$AP,31,FALSE),"")</f>
        <v/>
      </c>
      <c r="M91" s="190" t="str">
        <f>IFERROR(VLOOKUP(M89,シフト記号表!$B:$AP,31,FALSE),"")</f>
        <v/>
      </c>
      <c r="N91" s="190" t="str">
        <f>IFERROR(VLOOKUP(N89,シフト記号表!$B:$AP,31,FALSE),"")</f>
        <v/>
      </c>
      <c r="O91" s="190" t="str">
        <f>IFERROR(VLOOKUP(O89,シフト記号表!$B:$AP,31,FALSE),"")</f>
        <v/>
      </c>
      <c r="P91" s="190" t="str">
        <f>IFERROR(VLOOKUP(P89,シフト記号表!$B:$AP,31,FALSE),"")</f>
        <v/>
      </c>
      <c r="Q91" s="190" t="str">
        <f>IFERROR(VLOOKUP(Q89,シフト記号表!$B:$AP,31,FALSE),"")</f>
        <v/>
      </c>
      <c r="R91" s="190" t="str">
        <f>IFERROR(VLOOKUP(R89,シフト記号表!$B:$AP,31,FALSE),"")</f>
        <v/>
      </c>
      <c r="S91" s="190" t="str">
        <f>IFERROR(VLOOKUP(S89,シフト記号表!$B:$AP,31,FALSE),"")</f>
        <v/>
      </c>
      <c r="T91" s="190" t="str">
        <f>IFERROR(VLOOKUP(T89,シフト記号表!$B:$AP,31,FALSE),"")</f>
        <v/>
      </c>
      <c r="U91" s="190" t="str">
        <f>IFERROR(VLOOKUP(U89,シフト記号表!$B:$AP,31,FALSE),"")</f>
        <v/>
      </c>
      <c r="V91" s="190" t="str">
        <f>IFERROR(VLOOKUP(V89,シフト記号表!$B:$AP,31,FALSE),"")</f>
        <v/>
      </c>
      <c r="W91" s="190" t="str">
        <f>IFERROR(VLOOKUP(W89,シフト記号表!$B:$AP,31,FALSE),"")</f>
        <v/>
      </c>
      <c r="X91" s="190" t="str">
        <f>IFERROR(VLOOKUP(X89,シフト記号表!$B:$AP,31,FALSE),"")</f>
        <v/>
      </c>
      <c r="Y91" s="190" t="str">
        <f>IFERROR(VLOOKUP(Y89,シフト記号表!$B:$AP,31,FALSE),"")</f>
        <v/>
      </c>
      <c r="Z91" s="190" t="str">
        <f>IFERROR(VLOOKUP(Z89,シフト記号表!$B:$AP,31,FALSE),"")</f>
        <v/>
      </c>
      <c r="AA91" s="190" t="str">
        <f>IFERROR(VLOOKUP(AA89,シフト記号表!$B:$AP,31,FALSE),"")</f>
        <v/>
      </c>
      <c r="AB91" s="190" t="str">
        <f>IFERROR(VLOOKUP(AB89,シフト記号表!$B:$AP,31,FALSE),"")</f>
        <v/>
      </c>
      <c r="AC91" s="190" t="str">
        <f>IFERROR(VLOOKUP(AC89,シフト記号表!$B:$AP,31,FALSE),"")</f>
        <v/>
      </c>
      <c r="AD91" s="190" t="str">
        <f>IFERROR(VLOOKUP(AD89,シフト記号表!$B:$AP,31,FALSE),"")</f>
        <v/>
      </c>
      <c r="AE91" s="190" t="str">
        <f>IFERROR(VLOOKUP(AE89,シフト記号表!$B:$AP,31,FALSE),"")</f>
        <v/>
      </c>
      <c r="AF91" s="190" t="str">
        <f>IFERROR(VLOOKUP(AF89,シフト記号表!$B:$AP,31,FALSE),"")</f>
        <v/>
      </c>
      <c r="AG91" s="190" t="str">
        <f>IFERROR(VLOOKUP(AG89,シフト記号表!$B:$AP,31,FALSE),"")</f>
        <v/>
      </c>
      <c r="AH91" s="190" t="str">
        <f>IFERROR(VLOOKUP(AH89,シフト記号表!$B:$AP,31,FALSE),"")</f>
        <v/>
      </c>
      <c r="AI91" s="190" t="str">
        <f>IFERROR(VLOOKUP(AI89,シフト記号表!$B:$AP,31,FALSE),"")</f>
        <v/>
      </c>
      <c r="AJ91" s="190" t="str">
        <f>IFERROR(VLOOKUP(AJ89,シフト記号表!$B:$AP,31,FALSE),"")</f>
        <v/>
      </c>
      <c r="AK91" s="190" t="str">
        <f>IFERROR(VLOOKUP(AK89,シフト記号表!$B:$AP,31,FALSE),"")</f>
        <v/>
      </c>
      <c r="AL91" s="190" t="str">
        <f>IFERROR(VLOOKUP(AL89,シフト記号表!$B:$AP,31,FALSE),"")</f>
        <v/>
      </c>
      <c r="AM91" s="190" t="str">
        <f>IFERROR(VLOOKUP(AM89,シフト記号表!$B:$AP,31,FALSE),"")</f>
        <v/>
      </c>
      <c r="AN91" s="290"/>
      <c r="AO91" s="268"/>
      <c r="AP91" s="346"/>
      <c r="AQ91" s="347"/>
      <c r="AR91" s="268"/>
      <c r="AS91" s="268"/>
      <c r="AT91" s="265"/>
      <c r="AU91" s="50"/>
      <c r="AV91" s="50"/>
      <c r="AX91" s="50"/>
      <c r="AY91" s="50"/>
    </row>
    <row r="92" spans="1:51" s="3" customFormat="1" ht="12" customHeight="1">
      <c r="A92" s="276">
        <v>24</v>
      </c>
      <c r="B92" s="279"/>
      <c r="C92" s="282"/>
      <c r="D92" s="285" t="s">
        <v>113</v>
      </c>
      <c r="E92" s="170"/>
      <c r="F92" s="291"/>
      <c r="G92" s="292"/>
      <c r="H92" s="103" t="s">
        <v>80</v>
      </c>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288">
        <f>+SUM(I93:AM94)</f>
        <v>0</v>
      </c>
      <c r="AO92" s="266">
        <f>IF($AN$3="４週",AN92/4,AN92/(DAY(EOMONTH($I$21,0))/7))</f>
        <v>0</v>
      </c>
      <c r="AP92" s="342"/>
      <c r="AQ92" s="343"/>
      <c r="AR92" s="266" t="str">
        <f t="shared" ref="AR92" si="87">IF($AN$3="４週",AU93,AV93)</f>
        <v/>
      </c>
      <c r="AS92" s="266"/>
      <c r="AT92" s="265" t="str">
        <f t="shared" ref="AT92" si="88">IF(AX93&lt;=1.1,"",IF(AY93&lt;=1.1,"",IF(F92="","","勤務時間"&amp;CHAR(10)&amp;"OVER")))</f>
        <v/>
      </c>
      <c r="AU92" s="48" t="s">
        <v>192</v>
      </c>
      <c r="AV92" s="48" t="s">
        <v>107</v>
      </c>
      <c r="AX92" s="48" t="s">
        <v>136</v>
      </c>
      <c r="AY92" s="48" t="s">
        <v>137</v>
      </c>
    </row>
    <row r="93" spans="1:51" s="3" customFormat="1" ht="12" customHeight="1">
      <c r="A93" s="277"/>
      <c r="B93" s="280"/>
      <c r="C93" s="283"/>
      <c r="D93" s="286"/>
      <c r="E93" s="171"/>
      <c r="F93" s="293"/>
      <c r="G93" s="294"/>
      <c r="H93" s="100" t="s">
        <v>105</v>
      </c>
      <c r="I93" s="101" t="str">
        <f>IFERROR(VLOOKUP(I92,シフト記号表!$B:$AP,41,FALSE),"")</f>
        <v/>
      </c>
      <c r="J93" s="101" t="str">
        <f>IFERROR(VLOOKUP(J92,シフト記号表!$B:$AP,41,FALSE),"")</f>
        <v/>
      </c>
      <c r="K93" s="101" t="str">
        <f>IFERROR(VLOOKUP(K92,シフト記号表!$B:$AP,41,FALSE),"")</f>
        <v/>
      </c>
      <c r="L93" s="101" t="str">
        <f>IFERROR(VLOOKUP(L92,シフト記号表!$B:$AP,41,FALSE),"")</f>
        <v/>
      </c>
      <c r="M93" s="101" t="str">
        <f>IFERROR(VLOOKUP(M92,シフト記号表!$B:$AP,41,FALSE),"")</f>
        <v/>
      </c>
      <c r="N93" s="101" t="str">
        <f>IFERROR(VLOOKUP(N92,シフト記号表!$B:$AP,41,FALSE),"")</f>
        <v/>
      </c>
      <c r="O93" s="101" t="str">
        <f>IFERROR(VLOOKUP(O92,シフト記号表!$B:$AP,41,FALSE),"")</f>
        <v/>
      </c>
      <c r="P93" s="101" t="str">
        <f>IFERROR(VLOOKUP(P92,シフト記号表!$B:$AP,41,FALSE),"")</f>
        <v/>
      </c>
      <c r="Q93" s="101" t="str">
        <f>IFERROR(VLOOKUP(Q92,シフト記号表!$B:$AP,41,FALSE),"")</f>
        <v/>
      </c>
      <c r="R93" s="101" t="str">
        <f>IFERROR(VLOOKUP(R92,シフト記号表!$B:$AP,41,FALSE),"")</f>
        <v/>
      </c>
      <c r="S93" s="101" t="str">
        <f>IFERROR(VLOOKUP(S92,シフト記号表!$B:$AP,41,FALSE),"")</f>
        <v/>
      </c>
      <c r="T93" s="101" t="str">
        <f>IFERROR(VLOOKUP(T92,シフト記号表!$B:$AP,41,FALSE),"")</f>
        <v/>
      </c>
      <c r="U93" s="101" t="str">
        <f>IFERROR(VLOOKUP(U92,シフト記号表!$B:$AP,41,FALSE),"")</f>
        <v/>
      </c>
      <c r="V93" s="101" t="str">
        <f>IFERROR(VLOOKUP(V92,シフト記号表!$B:$AP,41,FALSE),"")</f>
        <v/>
      </c>
      <c r="W93" s="101" t="str">
        <f>IFERROR(VLOOKUP(W92,シフト記号表!$B:$AP,41,FALSE),"")</f>
        <v/>
      </c>
      <c r="X93" s="101" t="str">
        <f>IFERROR(VLOOKUP(X92,シフト記号表!$B:$AP,41,FALSE),"")</f>
        <v/>
      </c>
      <c r="Y93" s="101" t="str">
        <f>IFERROR(VLOOKUP(Y92,シフト記号表!$B:$AP,41,FALSE),"")</f>
        <v/>
      </c>
      <c r="Z93" s="101" t="str">
        <f>IFERROR(VLOOKUP(Z92,シフト記号表!$B:$AP,41,FALSE),"")</f>
        <v/>
      </c>
      <c r="AA93" s="101" t="str">
        <f>IFERROR(VLOOKUP(AA92,シフト記号表!$B:$AP,41,FALSE),"")</f>
        <v/>
      </c>
      <c r="AB93" s="101" t="str">
        <f>IFERROR(VLOOKUP(AB92,シフト記号表!$B:$AP,41,FALSE),"")</f>
        <v/>
      </c>
      <c r="AC93" s="101" t="str">
        <f>IFERROR(VLOOKUP(AC92,シフト記号表!$B:$AP,41,FALSE),"")</f>
        <v/>
      </c>
      <c r="AD93" s="101" t="str">
        <f>IFERROR(VLOOKUP(AD92,シフト記号表!$B:$AP,41,FALSE),"")</f>
        <v/>
      </c>
      <c r="AE93" s="101" t="str">
        <f>IFERROR(VLOOKUP(AE92,シフト記号表!$B:$AP,41,FALSE),"")</f>
        <v/>
      </c>
      <c r="AF93" s="101" t="str">
        <f>IFERROR(VLOOKUP(AF92,シフト記号表!$B:$AP,41,FALSE),"")</f>
        <v/>
      </c>
      <c r="AG93" s="101" t="str">
        <f>IFERROR(VLOOKUP(AG92,シフト記号表!$B:$AP,41,FALSE),"")</f>
        <v/>
      </c>
      <c r="AH93" s="101" t="str">
        <f>IFERROR(VLOOKUP(AH92,シフト記号表!$B:$AP,41,FALSE),"")</f>
        <v/>
      </c>
      <c r="AI93" s="101" t="str">
        <f>IFERROR(VLOOKUP(AI92,シフト記号表!$B:$AP,41,FALSE),"")</f>
        <v/>
      </c>
      <c r="AJ93" s="101" t="str">
        <f>IFERROR(VLOOKUP(AJ92,シフト記号表!$B:$AP,41,FALSE),"")</f>
        <v/>
      </c>
      <c r="AK93" s="101" t="str">
        <f>IFERROR(VLOOKUP(AK92,シフト記号表!$B:$AP,41,FALSE),"")</f>
        <v/>
      </c>
      <c r="AL93" s="101" t="str">
        <f>IFERROR(VLOOKUP(AL92,シフト記号表!$B:$AP,41,FALSE),"")</f>
        <v/>
      </c>
      <c r="AM93" s="101" t="str">
        <f>IFERROR(VLOOKUP(AM92,シフト記号表!$B:$AP,41,FALSE),"")</f>
        <v/>
      </c>
      <c r="AN93" s="289"/>
      <c r="AO93" s="267"/>
      <c r="AP93" s="344"/>
      <c r="AQ93" s="345"/>
      <c r="AR93" s="267"/>
      <c r="AS93" s="267"/>
      <c r="AT93" s="265"/>
      <c r="AU93" s="49" t="str">
        <f t="shared" ref="AU93" si="89">IFERROR(IF($D92="□",($AO92/$AK$6),($AO92/$AK$8)),"")</f>
        <v/>
      </c>
      <c r="AV93" s="49" t="str">
        <f t="shared" ref="AV93" si="90">IFERROR(IF($D92="□",($AN92/$AO$6),($AN92/$AO$8)),"")</f>
        <v/>
      </c>
      <c r="AX93" s="49" t="str">
        <f>IFERROR(IF($D92="□",(VLOOKUP(F92,'ますた君 '!$C:$E,3,FALSE)/($AK$6*4)),(VLOOKUP(F92,'ますた君 '!$C:$E,3,FALSE)/($AK$8*4))),"")</f>
        <v/>
      </c>
      <c r="AY93" s="49" t="str">
        <f>IFERROR(IF($D92="□",(VLOOKUP(F92,'ますた君 '!$C:$E,3,FALSE)/$AO$6),(VLOOKUP(F92,'ますた君 '!$C:$E,3,FALSE)/$AO$8)),"")</f>
        <v/>
      </c>
    </row>
    <row r="94" spans="1:51" s="3" customFormat="1" ht="12" customHeight="1">
      <c r="A94" s="278"/>
      <c r="B94" s="281"/>
      <c r="C94" s="284"/>
      <c r="D94" s="287"/>
      <c r="E94" s="171"/>
      <c r="F94" s="295"/>
      <c r="G94" s="296"/>
      <c r="H94" s="102" t="s">
        <v>106</v>
      </c>
      <c r="I94" s="190" t="str">
        <f>IFERROR(VLOOKUP(I92,シフト記号表!$B:$AP,31,FALSE),"")</f>
        <v/>
      </c>
      <c r="J94" s="190" t="str">
        <f>IFERROR(VLOOKUP(J92,シフト記号表!$B:$AP,31,FALSE),"")</f>
        <v/>
      </c>
      <c r="K94" s="190" t="str">
        <f>IFERROR(VLOOKUP(K92,シフト記号表!$B:$AP,31,FALSE),"")</f>
        <v/>
      </c>
      <c r="L94" s="190" t="str">
        <f>IFERROR(VLOOKUP(L92,シフト記号表!$B:$AP,31,FALSE),"")</f>
        <v/>
      </c>
      <c r="M94" s="190" t="str">
        <f>IFERROR(VLOOKUP(M92,シフト記号表!$B:$AP,31,FALSE),"")</f>
        <v/>
      </c>
      <c r="N94" s="190" t="str">
        <f>IFERROR(VLOOKUP(N92,シフト記号表!$B:$AP,31,FALSE),"")</f>
        <v/>
      </c>
      <c r="O94" s="190" t="str">
        <f>IFERROR(VLOOKUP(O92,シフト記号表!$B:$AP,31,FALSE),"")</f>
        <v/>
      </c>
      <c r="P94" s="190" t="str">
        <f>IFERROR(VLOOKUP(P92,シフト記号表!$B:$AP,31,FALSE),"")</f>
        <v/>
      </c>
      <c r="Q94" s="190" t="str">
        <f>IFERROR(VLOOKUP(Q92,シフト記号表!$B:$AP,31,FALSE),"")</f>
        <v/>
      </c>
      <c r="R94" s="190" t="str">
        <f>IFERROR(VLOOKUP(R92,シフト記号表!$B:$AP,31,FALSE),"")</f>
        <v/>
      </c>
      <c r="S94" s="190" t="str">
        <f>IFERROR(VLOOKUP(S92,シフト記号表!$B:$AP,31,FALSE),"")</f>
        <v/>
      </c>
      <c r="T94" s="190" t="str">
        <f>IFERROR(VLOOKUP(T92,シフト記号表!$B:$AP,31,FALSE),"")</f>
        <v/>
      </c>
      <c r="U94" s="190" t="str">
        <f>IFERROR(VLOOKUP(U92,シフト記号表!$B:$AP,31,FALSE),"")</f>
        <v/>
      </c>
      <c r="V94" s="190" t="str">
        <f>IFERROR(VLOOKUP(V92,シフト記号表!$B:$AP,31,FALSE),"")</f>
        <v/>
      </c>
      <c r="W94" s="190" t="str">
        <f>IFERROR(VLOOKUP(W92,シフト記号表!$B:$AP,31,FALSE),"")</f>
        <v/>
      </c>
      <c r="X94" s="190" t="str">
        <f>IFERROR(VLOOKUP(X92,シフト記号表!$B:$AP,31,FALSE),"")</f>
        <v/>
      </c>
      <c r="Y94" s="190" t="str">
        <f>IFERROR(VLOOKUP(Y92,シフト記号表!$B:$AP,31,FALSE),"")</f>
        <v/>
      </c>
      <c r="Z94" s="190" t="str">
        <f>IFERROR(VLOOKUP(Z92,シフト記号表!$B:$AP,31,FALSE),"")</f>
        <v/>
      </c>
      <c r="AA94" s="190" t="str">
        <f>IFERROR(VLOOKUP(AA92,シフト記号表!$B:$AP,31,FALSE),"")</f>
        <v/>
      </c>
      <c r="AB94" s="190" t="str">
        <f>IFERROR(VLOOKUP(AB92,シフト記号表!$B:$AP,31,FALSE),"")</f>
        <v/>
      </c>
      <c r="AC94" s="190" t="str">
        <f>IFERROR(VLOOKUP(AC92,シフト記号表!$B:$AP,31,FALSE),"")</f>
        <v/>
      </c>
      <c r="AD94" s="190" t="str">
        <f>IFERROR(VLOOKUP(AD92,シフト記号表!$B:$AP,31,FALSE),"")</f>
        <v/>
      </c>
      <c r="AE94" s="190" t="str">
        <f>IFERROR(VLOOKUP(AE92,シフト記号表!$B:$AP,31,FALSE),"")</f>
        <v/>
      </c>
      <c r="AF94" s="190" t="str">
        <f>IFERROR(VLOOKUP(AF92,シフト記号表!$B:$AP,31,FALSE),"")</f>
        <v/>
      </c>
      <c r="AG94" s="190" t="str">
        <f>IFERROR(VLOOKUP(AG92,シフト記号表!$B:$AP,31,FALSE),"")</f>
        <v/>
      </c>
      <c r="AH94" s="190" t="str">
        <f>IFERROR(VLOOKUP(AH92,シフト記号表!$B:$AP,31,FALSE),"")</f>
        <v/>
      </c>
      <c r="AI94" s="190" t="str">
        <f>IFERROR(VLOOKUP(AI92,シフト記号表!$B:$AP,31,FALSE),"")</f>
        <v/>
      </c>
      <c r="AJ94" s="190" t="str">
        <f>IFERROR(VLOOKUP(AJ92,シフト記号表!$B:$AP,31,FALSE),"")</f>
        <v/>
      </c>
      <c r="AK94" s="190" t="str">
        <f>IFERROR(VLOOKUP(AK92,シフト記号表!$B:$AP,31,FALSE),"")</f>
        <v/>
      </c>
      <c r="AL94" s="190" t="str">
        <f>IFERROR(VLOOKUP(AL92,シフト記号表!$B:$AP,31,FALSE),"")</f>
        <v/>
      </c>
      <c r="AM94" s="190" t="str">
        <f>IFERROR(VLOOKUP(AM92,シフト記号表!$B:$AP,31,FALSE),"")</f>
        <v/>
      </c>
      <c r="AN94" s="290"/>
      <c r="AO94" s="268"/>
      <c r="AP94" s="346"/>
      <c r="AQ94" s="347"/>
      <c r="AR94" s="268"/>
      <c r="AS94" s="268"/>
      <c r="AT94" s="265"/>
      <c r="AU94" s="50"/>
      <c r="AV94" s="50"/>
      <c r="AX94" s="50"/>
      <c r="AY94" s="50"/>
    </row>
    <row r="95" spans="1:51" s="3" customFormat="1" ht="12" customHeight="1">
      <c r="A95" s="276">
        <v>25</v>
      </c>
      <c r="B95" s="279"/>
      <c r="C95" s="282"/>
      <c r="D95" s="285" t="s">
        <v>113</v>
      </c>
      <c r="E95" s="170"/>
      <c r="F95" s="291"/>
      <c r="G95" s="292"/>
      <c r="H95" s="103" t="s">
        <v>80</v>
      </c>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288">
        <f>+SUM(I96:AM97)</f>
        <v>0</v>
      </c>
      <c r="AO95" s="266">
        <f>IF($AN$3="４週",AN95/4,AN95/(DAY(EOMONTH($I$21,0))/7))</f>
        <v>0</v>
      </c>
      <c r="AP95" s="342"/>
      <c r="AQ95" s="343"/>
      <c r="AR95" s="266" t="str">
        <f t="shared" ref="AR95" si="91">IF($AN$3="４週",AU96,AV96)</f>
        <v/>
      </c>
      <c r="AS95" s="266"/>
      <c r="AT95" s="265" t="str">
        <f t="shared" ref="AT95" si="92">IF(AX96&lt;=1.1,"",IF(AY96&lt;=1.1,"",IF(F95="","","勤務時間"&amp;CHAR(10)&amp;"OVER")))</f>
        <v/>
      </c>
      <c r="AU95" s="48" t="s">
        <v>192</v>
      </c>
      <c r="AV95" s="48" t="s">
        <v>107</v>
      </c>
      <c r="AX95" s="48" t="s">
        <v>136</v>
      </c>
      <c r="AY95" s="48" t="s">
        <v>137</v>
      </c>
    </row>
    <row r="96" spans="1:51" s="3" customFormat="1" ht="12" customHeight="1">
      <c r="A96" s="277"/>
      <c r="B96" s="280"/>
      <c r="C96" s="283"/>
      <c r="D96" s="286"/>
      <c r="E96" s="171"/>
      <c r="F96" s="293"/>
      <c r="G96" s="294"/>
      <c r="H96" s="100" t="s">
        <v>105</v>
      </c>
      <c r="I96" s="101" t="str">
        <f>IFERROR(VLOOKUP(I95,シフト記号表!$B:$AP,41,FALSE),"")</f>
        <v/>
      </c>
      <c r="J96" s="101" t="str">
        <f>IFERROR(VLOOKUP(J95,シフト記号表!$B:$AP,41,FALSE),"")</f>
        <v/>
      </c>
      <c r="K96" s="101" t="str">
        <f>IFERROR(VLOOKUP(K95,シフト記号表!$B:$AP,41,FALSE),"")</f>
        <v/>
      </c>
      <c r="L96" s="101" t="str">
        <f>IFERROR(VLOOKUP(L95,シフト記号表!$B:$AP,41,FALSE),"")</f>
        <v/>
      </c>
      <c r="M96" s="101" t="str">
        <f>IFERROR(VLOOKUP(M95,シフト記号表!$B:$AP,41,FALSE),"")</f>
        <v/>
      </c>
      <c r="N96" s="101" t="str">
        <f>IFERROR(VLOOKUP(N95,シフト記号表!$B:$AP,41,FALSE),"")</f>
        <v/>
      </c>
      <c r="O96" s="101" t="str">
        <f>IFERROR(VLOOKUP(O95,シフト記号表!$B:$AP,41,FALSE),"")</f>
        <v/>
      </c>
      <c r="P96" s="101" t="str">
        <f>IFERROR(VLOOKUP(P95,シフト記号表!$B:$AP,41,FALSE),"")</f>
        <v/>
      </c>
      <c r="Q96" s="101" t="str">
        <f>IFERROR(VLOOKUP(Q95,シフト記号表!$B:$AP,41,FALSE),"")</f>
        <v/>
      </c>
      <c r="R96" s="101" t="str">
        <f>IFERROR(VLOOKUP(R95,シフト記号表!$B:$AP,41,FALSE),"")</f>
        <v/>
      </c>
      <c r="S96" s="101" t="str">
        <f>IFERROR(VLOOKUP(S95,シフト記号表!$B:$AP,41,FALSE),"")</f>
        <v/>
      </c>
      <c r="T96" s="101" t="str">
        <f>IFERROR(VLOOKUP(T95,シフト記号表!$B:$AP,41,FALSE),"")</f>
        <v/>
      </c>
      <c r="U96" s="101" t="str">
        <f>IFERROR(VLOOKUP(U95,シフト記号表!$B:$AP,41,FALSE),"")</f>
        <v/>
      </c>
      <c r="V96" s="101" t="str">
        <f>IFERROR(VLOOKUP(V95,シフト記号表!$B:$AP,41,FALSE),"")</f>
        <v/>
      </c>
      <c r="W96" s="101" t="str">
        <f>IFERROR(VLOOKUP(W95,シフト記号表!$B:$AP,41,FALSE),"")</f>
        <v/>
      </c>
      <c r="X96" s="101" t="str">
        <f>IFERROR(VLOOKUP(X95,シフト記号表!$B:$AP,41,FALSE),"")</f>
        <v/>
      </c>
      <c r="Y96" s="101" t="str">
        <f>IFERROR(VLOOKUP(Y95,シフト記号表!$B:$AP,41,FALSE),"")</f>
        <v/>
      </c>
      <c r="Z96" s="101" t="str">
        <f>IFERROR(VLOOKUP(Z95,シフト記号表!$B:$AP,41,FALSE),"")</f>
        <v/>
      </c>
      <c r="AA96" s="101" t="str">
        <f>IFERROR(VLOOKUP(AA95,シフト記号表!$B:$AP,41,FALSE),"")</f>
        <v/>
      </c>
      <c r="AB96" s="101" t="str">
        <f>IFERROR(VLOOKUP(AB95,シフト記号表!$B:$AP,41,FALSE),"")</f>
        <v/>
      </c>
      <c r="AC96" s="101" t="str">
        <f>IFERROR(VLOOKUP(AC95,シフト記号表!$B:$AP,41,FALSE),"")</f>
        <v/>
      </c>
      <c r="AD96" s="101" t="str">
        <f>IFERROR(VLOOKUP(AD95,シフト記号表!$B:$AP,41,FALSE),"")</f>
        <v/>
      </c>
      <c r="AE96" s="101" t="str">
        <f>IFERROR(VLOOKUP(AE95,シフト記号表!$B:$AP,41,FALSE),"")</f>
        <v/>
      </c>
      <c r="AF96" s="101" t="str">
        <f>IFERROR(VLOOKUP(AF95,シフト記号表!$B:$AP,41,FALSE),"")</f>
        <v/>
      </c>
      <c r="AG96" s="101" t="str">
        <f>IFERROR(VLOOKUP(AG95,シフト記号表!$B:$AP,41,FALSE),"")</f>
        <v/>
      </c>
      <c r="AH96" s="101" t="str">
        <f>IFERROR(VLOOKUP(AH95,シフト記号表!$B:$AP,41,FALSE),"")</f>
        <v/>
      </c>
      <c r="AI96" s="101" t="str">
        <f>IFERROR(VLOOKUP(AI95,シフト記号表!$B:$AP,41,FALSE),"")</f>
        <v/>
      </c>
      <c r="AJ96" s="101" t="str">
        <f>IFERROR(VLOOKUP(AJ95,シフト記号表!$B:$AP,41,FALSE),"")</f>
        <v/>
      </c>
      <c r="AK96" s="101" t="str">
        <f>IFERROR(VLOOKUP(AK95,シフト記号表!$B:$AP,41,FALSE),"")</f>
        <v/>
      </c>
      <c r="AL96" s="101" t="str">
        <f>IFERROR(VLOOKUP(AL95,シフト記号表!$B:$AP,41,FALSE),"")</f>
        <v/>
      </c>
      <c r="AM96" s="101" t="str">
        <f>IFERROR(VLOOKUP(AM95,シフト記号表!$B:$AP,41,FALSE),"")</f>
        <v/>
      </c>
      <c r="AN96" s="289"/>
      <c r="AO96" s="267"/>
      <c r="AP96" s="344"/>
      <c r="AQ96" s="345"/>
      <c r="AR96" s="267"/>
      <c r="AS96" s="267"/>
      <c r="AT96" s="265"/>
      <c r="AU96" s="49" t="str">
        <f t="shared" ref="AU96" si="93">IFERROR(IF($D95="□",($AO95/$AK$6),($AO95/$AK$8)),"")</f>
        <v/>
      </c>
      <c r="AV96" s="49" t="str">
        <f t="shared" ref="AV96" si="94">IFERROR(IF($D95="□",($AN95/$AO$6),($AN95/$AO$8)),"")</f>
        <v/>
      </c>
      <c r="AX96" s="49" t="str">
        <f>IFERROR(IF($D95="□",(VLOOKUP(F95,'ますた君 '!$C:$E,3,FALSE)/($AK$6*4)),(VLOOKUP(F95,'ますた君 '!$C:$E,3,FALSE)/($AK$8*4))),"")</f>
        <v/>
      </c>
      <c r="AY96" s="49" t="str">
        <f>IFERROR(IF($D95="□",(VLOOKUP(F95,'ますた君 '!$C:$E,3,FALSE)/$AO$6),(VLOOKUP(F95,'ますた君 '!$C:$E,3,FALSE)/$AO$8)),"")</f>
        <v/>
      </c>
    </row>
    <row r="97" spans="1:51" s="3" customFormat="1" ht="12" customHeight="1">
      <c r="A97" s="278"/>
      <c r="B97" s="281"/>
      <c r="C97" s="284"/>
      <c r="D97" s="287"/>
      <c r="E97" s="171"/>
      <c r="F97" s="295"/>
      <c r="G97" s="296"/>
      <c r="H97" s="102" t="s">
        <v>106</v>
      </c>
      <c r="I97" s="190" t="str">
        <f>IFERROR(VLOOKUP(I95,シフト記号表!$B:$AP,31,FALSE),"")</f>
        <v/>
      </c>
      <c r="J97" s="190" t="str">
        <f>IFERROR(VLOOKUP(J95,シフト記号表!$B:$AP,31,FALSE),"")</f>
        <v/>
      </c>
      <c r="K97" s="190" t="str">
        <f>IFERROR(VLOOKUP(K95,シフト記号表!$B:$AP,31,FALSE),"")</f>
        <v/>
      </c>
      <c r="L97" s="190" t="str">
        <f>IFERROR(VLOOKUP(L95,シフト記号表!$B:$AP,31,FALSE),"")</f>
        <v/>
      </c>
      <c r="M97" s="190" t="str">
        <f>IFERROR(VLOOKUP(M95,シフト記号表!$B:$AP,31,FALSE),"")</f>
        <v/>
      </c>
      <c r="N97" s="190" t="str">
        <f>IFERROR(VLOOKUP(N95,シフト記号表!$B:$AP,31,FALSE),"")</f>
        <v/>
      </c>
      <c r="O97" s="190" t="str">
        <f>IFERROR(VLOOKUP(O95,シフト記号表!$B:$AP,31,FALSE),"")</f>
        <v/>
      </c>
      <c r="P97" s="190" t="str">
        <f>IFERROR(VLOOKUP(P95,シフト記号表!$B:$AP,31,FALSE),"")</f>
        <v/>
      </c>
      <c r="Q97" s="190" t="str">
        <f>IFERROR(VLOOKUP(Q95,シフト記号表!$B:$AP,31,FALSE),"")</f>
        <v/>
      </c>
      <c r="R97" s="190" t="str">
        <f>IFERROR(VLOOKUP(R95,シフト記号表!$B:$AP,31,FALSE),"")</f>
        <v/>
      </c>
      <c r="S97" s="190" t="str">
        <f>IFERROR(VLOOKUP(S95,シフト記号表!$B:$AP,31,FALSE),"")</f>
        <v/>
      </c>
      <c r="T97" s="190" t="str">
        <f>IFERROR(VLOOKUP(T95,シフト記号表!$B:$AP,31,FALSE),"")</f>
        <v/>
      </c>
      <c r="U97" s="190" t="str">
        <f>IFERROR(VLOOKUP(U95,シフト記号表!$B:$AP,31,FALSE),"")</f>
        <v/>
      </c>
      <c r="V97" s="190" t="str">
        <f>IFERROR(VLOOKUP(V95,シフト記号表!$B:$AP,31,FALSE),"")</f>
        <v/>
      </c>
      <c r="W97" s="190" t="str">
        <f>IFERROR(VLOOKUP(W95,シフト記号表!$B:$AP,31,FALSE),"")</f>
        <v/>
      </c>
      <c r="X97" s="190" t="str">
        <f>IFERROR(VLOOKUP(X95,シフト記号表!$B:$AP,31,FALSE),"")</f>
        <v/>
      </c>
      <c r="Y97" s="190" t="str">
        <f>IFERROR(VLOOKUP(Y95,シフト記号表!$B:$AP,31,FALSE),"")</f>
        <v/>
      </c>
      <c r="Z97" s="190" t="str">
        <f>IFERROR(VLOOKUP(Z95,シフト記号表!$B:$AP,31,FALSE),"")</f>
        <v/>
      </c>
      <c r="AA97" s="190" t="str">
        <f>IFERROR(VLOOKUP(AA95,シフト記号表!$B:$AP,31,FALSE),"")</f>
        <v/>
      </c>
      <c r="AB97" s="190" t="str">
        <f>IFERROR(VLOOKUP(AB95,シフト記号表!$B:$AP,31,FALSE),"")</f>
        <v/>
      </c>
      <c r="AC97" s="190" t="str">
        <f>IFERROR(VLOOKUP(AC95,シフト記号表!$B:$AP,31,FALSE),"")</f>
        <v/>
      </c>
      <c r="AD97" s="190" t="str">
        <f>IFERROR(VLOOKUP(AD95,シフト記号表!$B:$AP,31,FALSE),"")</f>
        <v/>
      </c>
      <c r="AE97" s="190" t="str">
        <f>IFERROR(VLOOKUP(AE95,シフト記号表!$B:$AP,31,FALSE),"")</f>
        <v/>
      </c>
      <c r="AF97" s="190" t="str">
        <f>IFERROR(VLOOKUP(AF95,シフト記号表!$B:$AP,31,FALSE),"")</f>
        <v/>
      </c>
      <c r="AG97" s="190" t="str">
        <f>IFERROR(VLOOKUP(AG95,シフト記号表!$B:$AP,31,FALSE),"")</f>
        <v/>
      </c>
      <c r="AH97" s="190" t="str">
        <f>IFERROR(VLOOKUP(AH95,シフト記号表!$B:$AP,31,FALSE),"")</f>
        <v/>
      </c>
      <c r="AI97" s="190" t="str">
        <f>IFERROR(VLOOKUP(AI95,シフト記号表!$B:$AP,31,FALSE),"")</f>
        <v/>
      </c>
      <c r="AJ97" s="190" t="str">
        <f>IFERROR(VLOOKUP(AJ95,シフト記号表!$B:$AP,31,FALSE),"")</f>
        <v/>
      </c>
      <c r="AK97" s="190" t="str">
        <f>IFERROR(VLOOKUP(AK95,シフト記号表!$B:$AP,31,FALSE),"")</f>
        <v/>
      </c>
      <c r="AL97" s="190" t="str">
        <f>IFERROR(VLOOKUP(AL95,シフト記号表!$B:$AP,31,FALSE),"")</f>
        <v/>
      </c>
      <c r="AM97" s="190" t="str">
        <f>IFERROR(VLOOKUP(AM95,シフト記号表!$B:$AP,31,FALSE),"")</f>
        <v/>
      </c>
      <c r="AN97" s="290"/>
      <c r="AO97" s="268"/>
      <c r="AP97" s="346"/>
      <c r="AQ97" s="347"/>
      <c r="AR97" s="268"/>
      <c r="AS97" s="268"/>
      <c r="AT97" s="265"/>
      <c r="AU97" s="50"/>
      <c r="AV97" s="50"/>
      <c r="AX97" s="50"/>
      <c r="AY97" s="50"/>
    </row>
    <row r="98" spans="1:51" s="3" customFormat="1" ht="12" customHeight="1">
      <c r="A98" s="276">
        <v>26</v>
      </c>
      <c r="B98" s="279"/>
      <c r="C98" s="282"/>
      <c r="D98" s="285" t="s">
        <v>113</v>
      </c>
      <c r="E98" s="170"/>
      <c r="F98" s="291"/>
      <c r="G98" s="292"/>
      <c r="H98" s="103" t="s">
        <v>80</v>
      </c>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288">
        <f>+SUM(I99:AM100)</f>
        <v>0</v>
      </c>
      <c r="AO98" s="266">
        <f>IF($AN$3="４週",AN98/4,AN98/(DAY(EOMONTH($I$21,0))/7))</f>
        <v>0</v>
      </c>
      <c r="AP98" s="342"/>
      <c r="AQ98" s="343"/>
      <c r="AR98" s="266" t="str">
        <f t="shared" ref="AR98" si="95">IF($AN$3="４週",AU99,AV99)</f>
        <v/>
      </c>
      <c r="AS98" s="266"/>
      <c r="AT98" s="265" t="str">
        <f t="shared" ref="AT98" si="96">IF(AX99&lt;=1.1,"",IF(AY99&lt;=1.1,"",IF(F98="","","勤務時間"&amp;CHAR(10)&amp;"OVER")))</f>
        <v/>
      </c>
      <c r="AU98" s="48" t="s">
        <v>192</v>
      </c>
      <c r="AV98" s="48" t="s">
        <v>107</v>
      </c>
      <c r="AX98" s="48" t="s">
        <v>136</v>
      </c>
      <c r="AY98" s="48" t="s">
        <v>137</v>
      </c>
    </row>
    <row r="99" spans="1:51" s="3" customFormat="1" ht="12" customHeight="1">
      <c r="A99" s="277"/>
      <c r="B99" s="280"/>
      <c r="C99" s="283"/>
      <c r="D99" s="286"/>
      <c r="E99" s="171"/>
      <c r="F99" s="293"/>
      <c r="G99" s="294"/>
      <c r="H99" s="100" t="s">
        <v>105</v>
      </c>
      <c r="I99" s="101" t="str">
        <f>IFERROR(VLOOKUP(I98,シフト記号表!$B:$AP,41,FALSE),"")</f>
        <v/>
      </c>
      <c r="J99" s="101" t="str">
        <f>IFERROR(VLOOKUP(J98,シフト記号表!$B:$AP,41,FALSE),"")</f>
        <v/>
      </c>
      <c r="K99" s="101" t="str">
        <f>IFERROR(VLOOKUP(K98,シフト記号表!$B:$AP,41,FALSE),"")</f>
        <v/>
      </c>
      <c r="L99" s="101" t="str">
        <f>IFERROR(VLOOKUP(L98,シフト記号表!$B:$AP,41,FALSE),"")</f>
        <v/>
      </c>
      <c r="M99" s="101" t="str">
        <f>IFERROR(VLOOKUP(M98,シフト記号表!$B:$AP,41,FALSE),"")</f>
        <v/>
      </c>
      <c r="N99" s="101" t="str">
        <f>IFERROR(VLOOKUP(N98,シフト記号表!$B:$AP,41,FALSE),"")</f>
        <v/>
      </c>
      <c r="O99" s="101" t="str">
        <f>IFERROR(VLOOKUP(O98,シフト記号表!$B:$AP,41,FALSE),"")</f>
        <v/>
      </c>
      <c r="P99" s="101" t="str">
        <f>IFERROR(VLOOKUP(P98,シフト記号表!$B:$AP,41,FALSE),"")</f>
        <v/>
      </c>
      <c r="Q99" s="101" t="str">
        <f>IFERROR(VLOOKUP(Q98,シフト記号表!$B:$AP,41,FALSE),"")</f>
        <v/>
      </c>
      <c r="R99" s="101" t="str">
        <f>IFERROR(VLOOKUP(R98,シフト記号表!$B:$AP,41,FALSE),"")</f>
        <v/>
      </c>
      <c r="S99" s="101" t="str">
        <f>IFERROR(VLOOKUP(S98,シフト記号表!$B:$AP,41,FALSE),"")</f>
        <v/>
      </c>
      <c r="T99" s="101" t="str">
        <f>IFERROR(VLOOKUP(T98,シフト記号表!$B:$AP,41,FALSE),"")</f>
        <v/>
      </c>
      <c r="U99" s="101" t="str">
        <f>IFERROR(VLOOKUP(U98,シフト記号表!$B:$AP,41,FALSE),"")</f>
        <v/>
      </c>
      <c r="V99" s="101" t="str">
        <f>IFERROR(VLOOKUP(V98,シフト記号表!$B:$AP,41,FALSE),"")</f>
        <v/>
      </c>
      <c r="W99" s="101" t="str">
        <f>IFERROR(VLOOKUP(W98,シフト記号表!$B:$AP,41,FALSE),"")</f>
        <v/>
      </c>
      <c r="X99" s="101" t="str">
        <f>IFERROR(VLOOKUP(X98,シフト記号表!$B:$AP,41,FALSE),"")</f>
        <v/>
      </c>
      <c r="Y99" s="101" t="str">
        <f>IFERROR(VLOOKUP(Y98,シフト記号表!$B:$AP,41,FALSE),"")</f>
        <v/>
      </c>
      <c r="Z99" s="101" t="str">
        <f>IFERROR(VLOOKUP(Z98,シフト記号表!$B:$AP,41,FALSE),"")</f>
        <v/>
      </c>
      <c r="AA99" s="101" t="str">
        <f>IFERROR(VLOOKUP(AA98,シフト記号表!$B:$AP,41,FALSE),"")</f>
        <v/>
      </c>
      <c r="AB99" s="101" t="str">
        <f>IFERROR(VLOOKUP(AB98,シフト記号表!$B:$AP,41,FALSE),"")</f>
        <v/>
      </c>
      <c r="AC99" s="101" t="str">
        <f>IFERROR(VLOOKUP(AC98,シフト記号表!$B:$AP,41,FALSE),"")</f>
        <v/>
      </c>
      <c r="AD99" s="101" t="str">
        <f>IFERROR(VLOOKUP(AD98,シフト記号表!$B:$AP,41,FALSE),"")</f>
        <v/>
      </c>
      <c r="AE99" s="101" t="str">
        <f>IFERROR(VLOOKUP(AE98,シフト記号表!$B:$AP,41,FALSE),"")</f>
        <v/>
      </c>
      <c r="AF99" s="101" t="str">
        <f>IFERROR(VLOOKUP(AF98,シフト記号表!$B:$AP,41,FALSE),"")</f>
        <v/>
      </c>
      <c r="AG99" s="101" t="str">
        <f>IFERROR(VLOOKUP(AG98,シフト記号表!$B:$AP,41,FALSE),"")</f>
        <v/>
      </c>
      <c r="AH99" s="101" t="str">
        <f>IFERROR(VLOOKUP(AH98,シフト記号表!$B:$AP,41,FALSE),"")</f>
        <v/>
      </c>
      <c r="AI99" s="101" t="str">
        <f>IFERROR(VLOOKUP(AI98,シフト記号表!$B:$AP,41,FALSE),"")</f>
        <v/>
      </c>
      <c r="AJ99" s="101" t="str">
        <f>IFERROR(VLOOKUP(AJ98,シフト記号表!$B:$AP,41,FALSE),"")</f>
        <v/>
      </c>
      <c r="AK99" s="101" t="str">
        <f>IFERROR(VLOOKUP(AK98,シフト記号表!$B:$AP,41,FALSE),"")</f>
        <v/>
      </c>
      <c r="AL99" s="101" t="str">
        <f>IFERROR(VLOOKUP(AL98,シフト記号表!$B:$AP,41,FALSE),"")</f>
        <v/>
      </c>
      <c r="AM99" s="101" t="str">
        <f>IFERROR(VLOOKUP(AM98,シフト記号表!$B:$AP,41,FALSE),"")</f>
        <v/>
      </c>
      <c r="AN99" s="289"/>
      <c r="AO99" s="267"/>
      <c r="AP99" s="344"/>
      <c r="AQ99" s="345"/>
      <c r="AR99" s="267"/>
      <c r="AS99" s="267"/>
      <c r="AT99" s="265"/>
      <c r="AU99" s="49" t="str">
        <f t="shared" ref="AU99" si="97">IFERROR(IF($D98="□",($AO98/$AK$6),($AO98/$AK$8)),"")</f>
        <v/>
      </c>
      <c r="AV99" s="49" t="str">
        <f t="shared" ref="AV99" si="98">IFERROR(IF($D98="□",($AN98/$AO$6),($AN98/$AO$8)),"")</f>
        <v/>
      </c>
      <c r="AX99" s="49" t="str">
        <f>IFERROR(IF($D98="□",(VLOOKUP(F98,'ますた君 '!$C:$E,3,FALSE)/($AK$6*4)),(VLOOKUP(F98,'ますた君 '!$C:$E,3,FALSE)/($AK$8*4))),"")</f>
        <v/>
      </c>
      <c r="AY99" s="49" t="str">
        <f>IFERROR(IF($D98="□",(VLOOKUP(F98,'ますた君 '!$C:$E,3,FALSE)/$AO$6),(VLOOKUP(F98,'ますた君 '!$C:$E,3,FALSE)/$AO$8)),"")</f>
        <v/>
      </c>
    </row>
    <row r="100" spans="1:51" s="3" customFormat="1" ht="12" customHeight="1">
      <c r="A100" s="278"/>
      <c r="B100" s="281"/>
      <c r="C100" s="284"/>
      <c r="D100" s="287"/>
      <c r="E100" s="171"/>
      <c r="F100" s="295"/>
      <c r="G100" s="296"/>
      <c r="H100" s="102" t="s">
        <v>106</v>
      </c>
      <c r="I100" s="190" t="str">
        <f>IFERROR(VLOOKUP(I98,シフト記号表!$B:$AP,31,FALSE),"")</f>
        <v/>
      </c>
      <c r="J100" s="190" t="str">
        <f>IFERROR(VLOOKUP(J98,シフト記号表!$B:$AP,31,FALSE),"")</f>
        <v/>
      </c>
      <c r="K100" s="190" t="str">
        <f>IFERROR(VLOOKUP(K98,シフト記号表!$B:$AP,31,FALSE),"")</f>
        <v/>
      </c>
      <c r="L100" s="190" t="str">
        <f>IFERROR(VLOOKUP(L98,シフト記号表!$B:$AP,31,FALSE),"")</f>
        <v/>
      </c>
      <c r="M100" s="190" t="str">
        <f>IFERROR(VLOOKUP(M98,シフト記号表!$B:$AP,31,FALSE),"")</f>
        <v/>
      </c>
      <c r="N100" s="190" t="str">
        <f>IFERROR(VLOOKUP(N98,シフト記号表!$B:$AP,31,FALSE),"")</f>
        <v/>
      </c>
      <c r="O100" s="190" t="str">
        <f>IFERROR(VLOOKUP(O98,シフト記号表!$B:$AP,31,FALSE),"")</f>
        <v/>
      </c>
      <c r="P100" s="190" t="str">
        <f>IFERROR(VLOOKUP(P98,シフト記号表!$B:$AP,31,FALSE),"")</f>
        <v/>
      </c>
      <c r="Q100" s="190" t="str">
        <f>IFERROR(VLOOKUP(Q98,シフト記号表!$B:$AP,31,FALSE),"")</f>
        <v/>
      </c>
      <c r="R100" s="190" t="str">
        <f>IFERROR(VLOOKUP(R98,シフト記号表!$B:$AP,31,FALSE),"")</f>
        <v/>
      </c>
      <c r="S100" s="190" t="str">
        <f>IFERROR(VLOOKUP(S98,シフト記号表!$B:$AP,31,FALSE),"")</f>
        <v/>
      </c>
      <c r="T100" s="190" t="str">
        <f>IFERROR(VLOOKUP(T98,シフト記号表!$B:$AP,31,FALSE),"")</f>
        <v/>
      </c>
      <c r="U100" s="190" t="str">
        <f>IFERROR(VLOOKUP(U98,シフト記号表!$B:$AP,31,FALSE),"")</f>
        <v/>
      </c>
      <c r="V100" s="190" t="str">
        <f>IFERROR(VLOOKUP(V98,シフト記号表!$B:$AP,31,FALSE),"")</f>
        <v/>
      </c>
      <c r="W100" s="190" t="str">
        <f>IFERROR(VLOOKUP(W98,シフト記号表!$B:$AP,31,FALSE),"")</f>
        <v/>
      </c>
      <c r="X100" s="190" t="str">
        <f>IFERROR(VLOOKUP(X98,シフト記号表!$B:$AP,31,FALSE),"")</f>
        <v/>
      </c>
      <c r="Y100" s="190" t="str">
        <f>IFERROR(VLOOKUP(Y98,シフト記号表!$B:$AP,31,FALSE),"")</f>
        <v/>
      </c>
      <c r="Z100" s="190" t="str">
        <f>IFERROR(VLOOKUP(Z98,シフト記号表!$B:$AP,31,FALSE),"")</f>
        <v/>
      </c>
      <c r="AA100" s="190" t="str">
        <f>IFERROR(VLOOKUP(AA98,シフト記号表!$B:$AP,31,FALSE),"")</f>
        <v/>
      </c>
      <c r="AB100" s="190" t="str">
        <f>IFERROR(VLOOKUP(AB98,シフト記号表!$B:$AP,31,FALSE),"")</f>
        <v/>
      </c>
      <c r="AC100" s="190" t="str">
        <f>IFERROR(VLOOKUP(AC98,シフト記号表!$B:$AP,31,FALSE),"")</f>
        <v/>
      </c>
      <c r="AD100" s="190" t="str">
        <f>IFERROR(VLOOKUP(AD98,シフト記号表!$B:$AP,31,FALSE),"")</f>
        <v/>
      </c>
      <c r="AE100" s="190" t="str">
        <f>IFERROR(VLOOKUP(AE98,シフト記号表!$B:$AP,31,FALSE),"")</f>
        <v/>
      </c>
      <c r="AF100" s="190" t="str">
        <f>IFERROR(VLOOKUP(AF98,シフト記号表!$B:$AP,31,FALSE),"")</f>
        <v/>
      </c>
      <c r="AG100" s="190" t="str">
        <f>IFERROR(VLOOKUP(AG98,シフト記号表!$B:$AP,31,FALSE),"")</f>
        <v/>
      </c>
      <c r="AH100" s="190" t="str">
        <f>IFERROR(VLOOKUP(AH98,シフト記号表!$B:$AP,31,FALSE),"")</f>
        <v/>
      </c>
      <c r="AI100" s="190" t="str">
        <f>IFERROR(VLOOKUP(AI98,シフト記号表!$B:$AP,31,FALSE),"")</f>
        <v/>
      </c>
      <c r="AJ100" s="190" t="str">
        <f>IFERROR(VLOOKUP(AJ98,シフト記号表!$B:$AP,31,FALSE),"")</f>
        <v/>
      </c>
      <c r="AK100" s="190" t="str">
        <f>IFERROR(VLOOKUP(AK98,シフト記号表!$B:$AP,31,FALSE),"")</f>
        <v/>
      </c>
      <c r="AL100" s="190" t="str">
        <f>IFERROR(VLOOKUP(AL98,シフト記号表!$B:$AP,31,FALSE),"")</f>
        <v/>
      </c>
      <c r="AM100" s="190" t="str">
        <f>IFERROR(VLOOKUP(AM98,シフト記号表!$B:$AP,31,FALSE),"")</f>
        <v/>
      </c>
      <c r="AN100" s="290"/>
      <c r="AO100" s="268"/>
      <c r="AP100" s="346"/>
      <c r="AQ100" s="347"/>
      <c r="AR100" s="268"/>
      <c r="AS100" s="268"/>
      <c r="AT100" s="265"/>
      <c r="AU100" s="50"/>
      <c r="AV100" s="50"/>
      <c r="AX100" s="50"/>
      <c r="AY100" s="50"/>
    </row>
    <row r="101" spans="1:51" s="3" customFormat="1" ht="12" customHeight="1">
      <c r="A101" s="276">
        <v>27</v>
      </c>
      <c r="B101" s="279"/>
      <c r="C101" s="282"/>
      <c r="D101" s="285" t="s">
        <v>113</v>
      </c>
      <c r="E101" s="170"/>
      <c r="F101" s="291"/>
      <c r="G101" s="292"/>
      <c r="H101" s="103" t="s">
        <v>80</v>
      </c>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288">
        <f>+SUM(I102:AM103)</f>
        <v>0</v>
      </c>
      <c r="AO101" s="266">
        <f>IF($AN$3="４週",AN101/4,AN101/(DAY(EOMONTH($I$21,0))/7))</f>
        <v>0</v>
      </c>
      <c r="AP101" s="342"/>
      <c r="AQ101" s="343"/>
      <c r="AR101" s="266" t="str">
        <f t="shared" ref="AR101" si="99">IF($AN$3="４週",AU102,AV102)</f>
        <v/>
      </c>
      <c r="AS101" s="266"/>
      <c r="AT101" s="265" t="str">
        <f t="shared" ref="AT101" si="100">IF(AX102&lt;=1.1,"",IF(AY102&lt;=1.1,"",IF(F101="","","勤務時間"&amp;CHAR(10)&amp;"OVER")))</f>
        <v/>
      </c>
      <c r="AU101" s="48" t="s">
        <v>192</v>
      </c>
      <c r="AV101" s="48" t="s">
        <v>107</v>
      </c>
      <c r="AX101" s="48" t="s">
        <v>136</v>
      </c>
      <c r="AY101" s="48" t="s">
        <v>137</v>
      </c>
    </row>
    <row r="102" spans="1:51" s="3" customFormat="1" ht="12" customHeight="1">
      <c r="A102" s="277"/>
      <c r="B102" s="280"/>
      <c r="C102" s="283"/>
      <c r="D102" s="286"/>
      <c r="E102" s="171"/>
      <c r="F102" s="293"/>
      <c r="G102" s="294"/>
      <c r="H102" s="100" t="s">
        <v>105</v>
      </c>
      <c r="I102" s="101" t="str">
        <f>IFERROR(VLOOKUP(I101,シフト記号表!$B:$AP,41,FALSE),"")</f>
        <v/>
      </c>
      <c r="J102" s="101" t="str">
        <f>IFERROR(VLOOKUP(J101,シフト記号表!$B:$AP,41,FALSE),"")</f>
        <v/>
      </c>
      <c r="K102" s="101" t="str">
        <f>IFERROR(VLOOKUP(K101,シフト記号表!$B:$AP,41,FALSE),"")</f>
        <v/>
      </c>
      <c r="L102" s="101" t="str">
        <f>IFERROR(VLOOKUP(L101,シフト記号表!$B:$AP,41,FALSE),"")</f>
        <v/>
      </c>
      <c r="M102" s="101" t="str">
        <f>IFERROR(VLOOKUP(M101,シフト記号表!$B:$AP,41,FALSE),"")</f>
        <v/>
      </c>
      <c r="N102" s="101" t="str">
        <f>IFERROR(VLOOKUP(N101,シフト記号表!$B:$AP,41,FALSE),"")</f>
        <v/>
      </c>
      <c r="O102" s="101" t="str">
        <f>IFERROR(VLOOKUP(O101,シフト記号表!$B:$AP,41,FALSE),"")</f>
        <v/>
      </c>
      <c r="P102" s="101" t="str">
        <f>IFERROR(VLOOKUP(P101,シフト記号表!$B:$AP,41,FALSE),"")</f>
        <v/>
      </c>
      <c r="Q102" s="101" t="str">
        <f>IFERROR(VLOOKUP(Q101,シフト記号表!$B:$AP,41,FALSE),"")</f>
        <v/>
      </c>
      <c r="R102" s="101" t="str">
        <f>IFERROR(VLOOKUP(R101,シフト記号表!$B:$AP,41,FALSE),"")</f>
        <v/>
      </c>
      <c r="S102" s="101" t="str">
        <f>IFERROR(VLOOKUP(S101,シフト記号表!$B:$AP,41,FALSE),"")</f>
        <v/>
      </c>
      <c r="T102" s="101" t="str">
        <f>IFERROR(VLOOKUP(T101,シフト記号表!$B:$AP,41,FALSE),"")</f>
        <v/>
      </c>
      <c r="U102" s="101" t="str">
        <f>IFERROR(VLOOKUP(U101,シフト記号表!$B:$AP,41,FALSE),"")</f>
        <v/>
      </c>
      <c r="V102" s="101" t="str">
        <f>IFERROR(VLOOKUP(V101,シフト記号表!$B:$AP,41,FALSE),"")</f>
        <v/>
      </c>
      <c r="W102" s="101" t="str">
        <f>IFERROR(VLOOKUP(W101,シフト記号表!$B:$AP,41,FALSE),"")</f>
        <v/>
      </c>
      <c r="X102" s="101" t="str">
        <f>IFERROR(VLOOKUP(X101,シフト記号表!$B:$AP,41,FALSE),"")</f>
        <v/>
      </c>
      <c r="Y102" s="101" t="str">
        <f>IFERROR(VLOOKUP(Y101,シフト記号表!$B:$AP,41,FALSE),"")</f>
        <v/>
      </c>
      <c r="Z102" s="101" t="str">
        <f>IFERROR(VLOOKUP(Z101,シフト記号表!$B:$AP,41,FALSE),"")</f>
        <v/>
      </c>
      <c r="AA102" s="101" t="str">
        <f>IFERROR(VLOOKUP(AA101,シフト記号表!$B:$AP,41,FALSE),"")</f>
        <v/>
      </c>
      <c r="AB102" s="101" t="str">
        <f>IFERROR(VLOOKUP(AB101,シフト記号表!$B:$AP,41,FALSE),"")</f>
        <v/>
      </c>
      <c r="AC102" s="101" t="str">
        <f>IFERROR(VLOOKUP(AC101,シフト記号表!$B:$AP,41,FALSE),"")</f>
        <v/>
      </c>
      <c r="AD102" s="101" t="str">
        <f>IFERROR(VLOOKUP(AD101,シフト記号表!$B:$AP,41,FALSE),"")</f>
        <v/>
      </c>
      <c r="AE102" s="101" t="str">
        <f>IFERROR(VLOOKUP(AE101,シフト記号表!$B:$AP,41,FALSE),"")</f>
        <v/>
      </c>
      <c r="AF102" s="101" t="str">
        <f>IFERROR(VLOOKUP(AF101,シフト記号表!$B:$AP,41,FALSE),"")</f>
        <v/>
      </c>
      <c r="AG102" s="101" t="str">
        <f>IFERROR(VLOOKUP(AG101,シフト記号表!$B:$AP,41,FALSE),"")</f>
        <v/>
      </c>
      <c r="AH102" s="101" t="str">
        <f>IFERROR(VLOOKUP(AH101,シフト記号表!$B:$AP,41,FALSE),"")</f>
        <v/>
      </c>
      <c r="AI102" s="101" t="str">
        <f>IFERROR(VLOOKUP(AI101,シフト記号表!$B:$AP,41,FALSE),"")</f>
        <v/>
      </c>
      <c r="AJ102" s="101" t="str">
        <f>IFERROR(VLOOKUP(AJ101,シフト記号表!$B:$AP,41,FALSE),"")</f>
        <v/>
      </c>
      <c r="AK102" s="101" t="str">
        <f>IFERROR(VLOOKUP(AK101,シフト記号表!$B:$AP,41,FALSE),"")</f>
        <v/>
      </c>
      <c r="AL102" s="101" t="str">
        <f>IFERROR(VLOOKUP(AL101,シフト記号表!$B:$AP,41,FALSE),"")</f>
        <v/>
      </c>
      <c r="AM102" s="101" t="str">
        <f>IFERROR(VLOOKUP(AM101,シフト記号表!$B:$AP,41,FALSE),"")</f>
        <v/>
      </c>
      <c r="AN102" s="289"/>
      <c r="AO102" s="267"/>
      <c r="AP102" s="344"/>
      <c r="AQ102" s="345"/>
      <c r="AR102" s="267"/>
      <c r="AS102" s="267"/>
      <c r="AT102" s="265"/>
      <c r="AU102" s="49" t="str">
        <f t="shared" ref="AU102" si="101">IFERROR(IF($D101="□",($AO101/$AK$6),($AO101/$AK$8)),"")</f>
        <v/>
      </c>
      <c r="AV102" s="49" t="str">
        <f t="shared" ref="AV102" si="102">IFERROR(IF($D101="□",($AN101/$AO$6),($AN101/$AO$8)),"")</f>
        <v/>
      </c>
      <c r="AX102" s="49" t="str">
        <f>IFERROR(IF($D101="□",(VLOOKUP(F101,'ますた君 '!$C:$E,3,FALSE)/($AK$6*4)),(VLOOKUP(F101,'ますた君 '!$C:$E,3,FALSE)/($AK$8*4))),"")</f>
        <v/>
      </c>
      <c r="AY102" s="49" t="str">
        <f>IFERROR(IF($D101="□",(VLOOKUP(F101,'ますた君 '!$C:$E,3,FALSE)/$AO$6),(VLOOKUP(F101,'ますた君 '!$C:$E,3,FALSE)/$AO$8)),"")</f>
        <v/>
      </c>
    </row>
    <row r="103" spans="1:51" s="3" customFormat="1" ht="12" customHeight="1">
      <c r="A103" s="278"/>
      <c r="B103" s="281"/>
      <c r="C103" s="284"/>
      <c r="D103" s="287"/>
      <c r="E103" s="171"/>
      <c r="F103" s="295"/>
      <c r="G103" s="296"/>
      <c r="H103" s="102" t="s">
        <v>106</v>
      </c>
      <c r="I103" s="190" t="str">
        <f>IFERROR(VLOOKUP(I101,シフト記号表!$B:$AP,31,FALSE),"")</f>
        <v/>
      </c>
      <c r="J103" s="190" t="str">
        <f>IFERROR(VLOOKUP(J101,シフト記号表!$B:$AP,31,FALSE),"")</f>
        <v/>
      </c>
      <c r="K103" s="190" t="str">
        <f>IFERROR(VLOOKUP(K101,シフト記号表!$B:$AP,31,FALSE),"")</f>
        <v/>
      </c>
      <c r="L103" s="190" t="str">
        <f>IFERROR(VLOOKUP(L101,シフト記号表!$B:$AP,31,FALSE),"")</f>
        <v/>
      </c>
      <c r="M103" s="190" t="str">
        <f>IFERROR(VLOOKUP(M101,シフト記号表!$B:$AP,31,FALSE),"")</f>
        <v/>
      </c>
      <c r="N103" s="190" t="str">
        <f>IFERROR(VLOOKUP(N101,シフト記号表!$B:$AP,31,FALSE),"")</f>
        <v/>
      </c>
      <c r="O103" s="190" t="str">
        <f>IFERROR(VLOOKUP(O101,シフト記号表!$B:$AP,31,FALSE),"")</f>
        <v/>
      </c>
      <c r="P103" s="190" t="str">
        <f>IFERROR(VLOOKUP(P101,シフト記号表!$B:$AP,31,FALSE),"")</f>
        <v/>
      </c>
      <c r="Q103" s="190" t="str">
        <f>IFERROR(VLOOKUP(Q101,シフト記号表!$B:$AP,31,FALSE),"")</f>
        <v/>
      </c>
      <c r="R103" s="190" t="str">
        <f>IFERROR(VLOOKUP(R101,シフト記号表!$B:$AP,31,FALSE),"")</f>
        <v/>
      </c>
      <c r="S103" s="190" t="str">
        <f>IFERROR(VLOOKUP(S101,シフト記号表!$B:$AP,31,FALSE),"")</f>
        <v/>
      </c>
      <c r="T103" s="190" t="str">
        <f>IFERROR(VLOOKUP(T101,シフト記号表!$B:$AP,31,FALSE),"")</f>
        <v/>
      </c>
      <c r="U103" s="190" t="str">
        <f>IFERROR(VLOOKUP(U101,シフト記号表!$B:$AP,31,FALSE),"")</f>
        <v/>
      </c>
      <c r="V103" s="190" t="str">
        <f>IFERROR(VLOOKUP(V101,シフト記号表!$B:$AP,31,FALSE),"")</f>
        <v/>
      </c>
      <c r="W103" s="190" t="str">
        <f>IFERROR(VLOOKUP(W101,シフト記号表!$B:$AP,31,FALSE),"")</f>
        <v/>
      </c>
      <c r="X103" s="190" t="str">
        <f>IFERROR(VLOOKUP(X101,シフト記号表!$B:$AP,31,FALSE),"")</f>
        <v/>
      </c>
      <c r="Y103" s="190" t="str">
        <f>IFERROR(VLOOKUP(Y101,シフト記号表!$B:$AP,31,FALSE),"")</f>
        <v/>
      </c>
      <c r="Z103" s="190" t="str">
        <f>IFERROR(VLOOKUP(Z101,シフト記号表!$B:$AP,31,FALSE),"")</f>
        <v/>
      </c>
      <c r="AA103" s="190" t="str">
        <f>IFERROR(VLOOKUP(AA101,シフト記号表!$B:$AP,31,FALSE),"")</f>
        <v/>
      </c>
      <c r="AB103" s="190" t="str">
        <f>IFERROR(VLOOKUP(AB101,シフト記号表!$B:$AP,31,FALSE),"")</f>
        <v/>
      </c>
      <c r="AC103" s="190" t="str">
        <f>IFERROR(VLOOKUP(AC101,シフト記号表!$B:$AP,31,FALSE),"")</f>
        <v/>
      </c>
      <c r="AD103" s="190" t="str">
        <f>IFERROR(VLOOKUP(AD101,シフト記号表!$B:$AP,31,FALSE),"")</f>
        <v/>
      </c>
      <c r="AE103" s="190" t="str">
        <f>IFERROR(VLOOKUP(AE101,シフト記号表!$B:$AP,31,FALSE),"")</f>
        <v/>
      </c>
      <c r="AF103" s="190" t="str">
        <f>IFERROR(VLOOKUP(AF101,シフト記号表!$B:$AP,31,FALSE),"")</f>
        <v/>
      </c>
      <c r="AG103" s="190" t="str">
        <f>IFERROR(VLOOKUP(AG101,シフト記号表!$B:$AP,31,FALSE),"")</f>
        <v/>
      </c>
      <c r="AH103" s="190" t="str">
        <f>IFERROR(VLOOKUP(AH101,シフト記号表!$B:$AP,31,FALSE),"")</f>
        <v/>
      </c>
      <c r="AI103" s="190" t="str">
        <f>IFERROR(VLOOKUP(AI101,シフト記号表!$B:$AP,31,FALSE),"")</f>
        <v/>
      </c>
      <c r="AJ103" s="190" t="str">
        <f>IFERROR(VLOOKUP(AJ101,シフト記号表!$B:$AP,31,FALSE),"")</f>
        <v/>
      </c>
      <c r="AK103" s="190" t="str">
        <f>IFERROR(VLOOKUP(AK101,シフト記号表!$B:$AP,31,FALSE),"")</f>
        <v/>
      </c>
      <c r="AL103" s="190" t="str">
        <f>IFERROR(VLOOKUP(AL101,シフト記号表!$B:$AP,31,FALSE),"")</f>
        <v/>
      </c>
      <c r="AM103" s="190" t="str">
        <f>IFERROR(VLOOKUP(AM101,シフト記号表!$B:$AP,31,FALSE),"")</f>
        <v/>
      </c>
      <c r="AN103" s="290"/>
      <c r="AO103" s="268"/>
      <c r="AP103" s="346"/>
      <c r="AQ103" s="347"/>
      <c r="AR103" s="268"/>
      <c r="AS103" s="268"/>
      <c r="AT103" s="265"/>
      <c r="AU103" s="50"/>
      <c r="AV103" s="50"/>
      <c r="AX103" s="50"/>
      <c r="AY103" s="50"/>
    </row>
    <row r="104" spans="1:51" s="3" customFormat="1" ht="12" customHeight="1">
      <c r="A104" s="276">
        <v>28</v>
      </c>
      <c r="B104" s="279"/>
      <c r="C104" s="282"/>
      <c r="D104" s="285" t="s">
        <v>113</v>
      </c>
      <c r="E104" s="170"/>
      <c r="F104" s="291"/>
      <c r="G104" s="292"/>
      <c r="H104" s="103"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288">
        <f>+SUM(I105:AM106)</f>
        <v>0</v>
      </c>
      <c r="AO104" s="266">
        <f>IF($AN$3="４週",AN104/4,AN104/(DAY(EOMONTH($I$21,0))/7))</f>
        <v>0</v>
      </c>
      <c r="AP104" s="342"/>
      <c r="AQ104" s="343"/>
      <c r="AR104" s="266" t="str">
        <f t="shared" ref="AR104" si="103">IF($AN$3="４週",AU105,AV105)</f>
        <v/>
      </c>
      <c r="AS104" s="266"/>
      <c r="AT104" s="265" t="str">
        <f t="shared" ref="AT104" si="104">IF(AX105&lt;=1.1,"",IF(AY105&lt;=1.1,"",IF(F104="","","勤務時間"&amp;CHAR(10)&amp;"OVER")))</f>
        <v/>
      </c>
      <c r="AU104" s="48" t="s">
        <v>192</v>
      </c>
      <c r="AV104" s="48" t="s">
        <v>107</v>
      </c>
      <c r="AX104" s="48" t="s">
        <v>136</v>
      </c>
      <c r="AY104" s="48" t="s">
        <v>137</v>
      </c>
    </row>
    <row r="105" spans="1:51" s="3" customFormat="1" ht="12" customHeight="1">
      <c r="A105" s="277"/>
      <c r="B105" s="280"/>
      <c r="C105" s="283"/>
      <c r="D105" s="286"/>
      <c r="E105" s="171"/>
      <c r="F105" s="293"/>
      <c r="G105" s="294"/>
      <c r="H105" s="100" t="s">
        <v>105</v>
      </c>
      <c r="I105" s="101" t="str">
        <f>IFERROR(VLOOKUP(I104,シフト記号表!$B:$AP,41,FALSE),"")</f>
        <v/>
      </c>
      <c r="J105" s="101" t="str">
        <f>IFERROR(VLOOKUP(J104,シフト記号表!$B:$AP,41,FALSE),"")</f>
        <v/>
      </c>
      <c r="K105" s="101" t="str">
        <f>IFERROR(VLOOKUP(K104,シフト記号表!$B:$AP,41,FALSE),"")</f>
        <v/>
      </c>
      <c r="L105" s="101" t="str">
        <f>IFERROR(VLOOKUP(L104,シフト記号表!$B:$AP,41,FALSE),"")</f>
        <v/>
      </c>
      <c r="M105" s="101" t="str">
        <f>IFERROR(VLOOKUP(M104,シフト記号表!$B:$AP,41,FALSE),"")</f>
        <v/>
      </c>
      <c r="N105" s="101" t="str">
        <f>IFERROR(VLOOKUP(N104,シフト記号表!$B:$AP,41,FALSE),"")</f>
        <v/>
      </c>
      <c r="O105" s="101" t="str">
        <f>IFERROR(VLOOKUP(O104,シフト記号表!$B:$AP,41,FALSE),"")</f>
        <v/>
      </c>
      <c r="P105" s="101" t="str">
        <f>IFERROR(VLOOKUP(P104,シフト記号表!$B:$AP,41,FALSE),"")</f>
        <v/>
      </c>
      <c r="Q105" s="101" t="str">
        <f>IFERROR(VLOOKUP(Q104,シフト記号表!$B:$AP,41,FALSE),"")</f>
        <v/>
      </c>
      <c r="R105" s="101" t="str">
        <f>IFERROR(VLOOKUP(R104,シフト記号表!$B:$AP,41,FALSE),"")</f>
        <v/>
      </c>
      <c r="S105" s="101" t="str">
        <f>IFERROR(VLOOKUP(S104,シフト記号表!$B:$AP,41,FALSE),"")</f>
        <v/>
      </c>
      <c r="T105" s="101" t="str">
        <f>IFERROR(VLOOKUP(T104,シフト記号表!$B:$AP,41,FALSE),"")</f>
        <v/>
      </c>
      <c r="U105" s="101" t="str">
        <f>IFERROR(VLOOKUP(U104,シフト記号表!$B:$AP,41,FALSE),"")</f>
        <v/>
      </c>
      <c r="V105" s="101" t="str">
        <f>IFERROR(VLOOKUP(V104,シフト記号表!$B:$AP,41,FALSE),"")</f>
        <v/>
      </c>
      <c r="W105" s="101" t="str">
        <f>IFERROR(VLOOKUP(W104,シフト記号表!$B:$AP,41,FALSE),"")</f>
        <v/>
      </c>
      <c r="X105" s="101" t="str">
        <f>IFERROR(VLOOKUP(X104,シフト記号表!$B:$AP,41,FALSE),"")</f>
        <v/>
      </c>
      <c r="Y105" s="101" t="str">
        <f>IFERROR(VLOOKUP(Y104,シフト記号表!$B:$AP,41,FALSE),"")</f>
        <v/>
      </c>
      <c r="Z105" s="101" t="str">
        <f>IFERROR(VLOOKUP(Z104,シフト記号表!$B:$AP,41,FALSE),"")</f>
        <v/>
      </c>
      <c r="AA105" s="101" t="str">
        <f>IFERROR(VLOOKUP(AA104,シフト記号表!$B:$AP,41,FALSE),"")</f>
        <v/>
      </c>
      <c r="AB105" s="101" t="str">
        <f>IFERROR(VLOOKUP(AB104,シフト記号表!$B:$AP,41,FALSE),"")</f>
        <v/>
      </c>
      <c r="AC105" s="101" t="str">
        <f>IFERROR(VLOOKUP(AC104,シフト記号表!$B:$AP,41,FALSE),"")</f>
        <v/>
      </c>
      <c r="AD105" s="101" t="str">
        <f>IFERROR(VLOOKUP(AD104,シフト記号表!$B:$AP,41,FALSE),"")</f>
        <v/>
      </c>
      <c r="AE105" s="101" t="str">
        <f>IFERROR(VLOOKUP(AE104,シフト記号表!$B:$AP,41,FALSE),"")</f>
        <v/>
      </c>
      <c r="AF105" s="101" t="str">
        <f>IFERROR(VLOOKUP(AF104,シフト記号表!$B:$AP,41,FALSE),"")</f>
        <v/>
      </c>
      <c r="AG105" s="101" t="str">
        <f>IFERROR(VLOOKUP(AG104,シフト記号表!$B:$AP,41,FALSE),"")</f>
        <v/>
      </c>
      <c r="AH105" s="101" t="str">
        <f>IFERROR(VLOOKUP(AH104,シフト記号表!$B:$AP,41,FALSE),"")</f>
        <v/>
      </c>
      <c r="AI105" s="101" t="str">
        <f>IFERROR(VLOOKUP(AI104,シフト記号表!$B:$AP,41,FALSE),"")</f>
        <v/>
      </c>
      <c r="AJ105" s="101" t="str">
        <f>IFERROR(VLOOKUP(AJ104,シフト記号表!$B:$AP,41,FALSE),"")</f>
        <v/>
      </c>
      <c r="AK105" s="101" t="str">
        <f>IFERROR(VLOOKUP(AK104,シフト記号表!$B:$AP,41,FALSE),"")</f>
        <v/>
      </c>
      <c r="AL105" s="101" t="str">
        <f>IFERROR(VLOOKUP(AL104,シフト記号表!$B:$AP,41,FALSE),"")</f>
        <v/>
      </c>
      <c r="AM105" s="101" t="str">
        <f>IFERROR(VLOOKUP(AM104,シフト記号表!$B:$AP,41,FALSE),"")</f>
        <v/>
      </c>
      <c r="AN105" s="289"/>
      <c r="AO105" s="267"/>
      <c r="AP105" s="344"/>
      <c r="AQ105" s="345"/>
      <c r="AR105" s="267"/>
      <c r="AS105" s="267"/>
      <c r="AT105" s="265"/>
      <c r="AU105" s="49" t="str">
        <f t="shared" ref="AU105" si="105">IFERROR(IF($D104="□",($AO104/$AK$6),($AO104/$AK$8)),"")</f>
        <v/>
      </c>
      <c r="AV105" s="49" t="str">
        <f t="shared" ref="AV105" si="106">IFERROR(IF($D104="□",($AN104/$AO$6),($AN104/$AO$8)),"")</f>
        <v/>
      </c>
      <c r="AX105" s="49" t="str">
        <f>IFERROR(IF($D104="□",(VLOOKUP(F104,'ますた君 '!$C:$E,3,FALSE)/($AK$6*4)),(VLOOKUP(F104,'ますた君 '!$C:$E,3,FALSE)/($AK$8*4))),"")</f>
        <v/>
      </c>
      <c r="AY105" s="49" t="str">
        <f>IFERROR(IF($D104="□",(VLOOKUP(F104,'ますた君 '!$C:$E,3,FALSE)/$AO$6),(VLOOKUP(F104,'ますた君 '!$C:$E,3,FALSE)/$AO$8)),"")</f>
        <v/>
      </c>
    </row>
    <row r="106" spans="1:51" s="3" customFormat="1" ht="12" customHeight="1">
      <c r="A106" s="278"/>
      <c r="B106" s="281"/>
      <c r="C106" s="284"/>
      <c r="D106" s="287"/>
      <c r="E106" s="171"/>
      <c r="F106" s="295"/>
      <c r="G106" s="296"/>
      <c r="H106" s="102" t="s">
        <v>106</v>
      </c>
      <c r="I106" s="190" t="str">
        <f>IFERROR(VLOOKUP(I104,シフト記号表!$B:$AP,31,FALSE),"")</f>
        <v/>
      </c>
      <c r="J106" s="190" t="str">
        <f>IFERROR(VLOOKUP(J104,シフト記号表!$B:$AP,31,FALSE),"")</f>
        <v/>
      </c>
      <c r="K106" s="190" t="str">
        <f>IFERROR(VLOOKUP(K104,シフト記号表!$B:$AP,31,FALSE),"")</f>
        <v/>
      </c>
      <c r="L106" s="190" t="str">
        <f>IFERROR(VLOOKUP(L104,シフト記号表!$B:$AP,31,FALSE),"")</f>
        <v/>
      </c>
      <c r="M106" s="190" t="str">
        <f>IFERROR(VLOOKUP(M104,シフト記号表!$B:$AP,31,FALSE),"")</f>
        <v/>
      </c>
      <c r="N106" s="190" t="str">
        <f>IFERROR(VLOOKUP(N104,シフト記号表!$B:$AP,31,FALSE),"")</f>
        <v/>
      </c>
      <c r="O106" s="190" t="str">
        <f>IFERROR(VLOOKUP(O104,シフト記号表!$B:$AP,31,FALSE),"")</f>
        <v/>
      </c>
      <c r="P106" s="190" t="str">
        <f>IFERROR(VLOOKUP(P104,シフト記号表!$B:$AP,31,FALSE),"")</f>
        <v/>
      </c>
      <c r="Q106" s="190" t="str">
        <f>IFERROR(VLOOKUP(Q104,シフト記号表!$B:$AP,31,FALSE),"")</f>
        <v/>
      </c>
      <c r="R106" s="190" t="str">
        <f>IFERROR(VLOOKUP(R104,シフト記号表!$B:$AP,31,FALSE),"")</f>
        <v/>
      </c>
      <c r="S106" s="190" t="str">
        <f>IFERROR(VLOOKUP(S104,シフト記号表!$B:$AP,31,FALSE),"")</f>
        <v/>
      </c>
      <c r="T106" s="190" t="str">
        <f>IFERROR(VLOOKUP(T104,シフト記号表!$B:$AP,31,FALSE),"")</f>
        <v/>
      </c>
      <c r="U106" s="190" t="str">
        <f>IFERROR(VLOOKUP(U104,シフト記号表!$B:$AP,31,FALSE),"")</f>
        <v/>
      </c>
      <c r="V106" s="190" t="str">
        <f>IFERROR(VLOOKUP(V104,シフト記号表!$B:$AP,31,FALSE),"")</f>
        <v/>
      </c>
      <c r="W106" s="190" t="str">
        <f>IFERROR(VLOOKUP(W104,シフト記号表!$B:$AP,31,FALSE),"")</f>
        <v/>
      </c>
      <c r="X106" s="190" t="str">
        <f>IFERROR(VLOOKUP(X104,シフト記号表!$B:$AP,31,FALSE),"")</f>
        <v/>
      </c>
      <c r="Y106" s="190" t="str">
        <f>IFERROR(VLOOKUP(Y104,シフト記号表!$B:$AP,31,FALSE),"")</f>
        <v/>
      </c>
      <c r="Z106" s="190" t="str">
        <f>IFERROR(VLOOKUP(Z104,シフト記号表!$B:$AP,31,FALSE),"")</f>
        <v/>
      </c>
      <c r="AA106" s="190" t="str">
        <f>IFERROR(VLOOKUP(AA104,シフト記号表!$B:$AP,31,FALSE),"")</f>
        <v/>
      </c>
      <c r="AB106" s="190" t="str">
        <f>IFERROR(VLOOKUP(AB104,シフト記号表!$B:$AP,31,FALSE),"")</f>
        <v/>
      </c>
      <c r="AC106" s="190" t="str">
        <f>IFERROR(VLOOKUP(AC104,シフト記号表!$B:$AP,31,FALSE),"")</f>
        <v/>
      </c>
      <c r="AD106" s="190" t="str">
        <f>IFERROR(VLOOKUP(AD104,シフト記号表!$B:$AP,31,FALSE),"")</f>
        <v/>
      </c>
      <c r="AE106" s="190" t="str">
        <f>IFERROR(VLOOKUP(AE104,シフト記号表!$B:$AP,31,FALSE),"")</f>
        <v/>
      </c>
      <c r="AF106" s="190" t="str">
        <f>IFERROR(VLOOKUP(AF104,シフト記号表!$B:$AP,31,FALSE),"")</f>
        <v/>
      </c>
      <c r="AG106" s="190" t="str">
        <f>IFERROR(VLOOKUP(AG104,シフト記号表!$B:$AP,31,FALSE),"")</f>
        <v/>
      </c>
      <c r="AH106" s="190" t="str">
        <f>IFERROR(VLOOKUP(AH104,シフト記号表!$B:$AP,31,FALSE),"")</f>
        <v/>
      </c>
      <c r="AI106" s="190" t="str">
        <f>IFERROR(VLOOKUP(AI104,シフト記号表!$B:$AP,31,FALSE),"")</f>
        <v/>
      </c>
      <c r="AJ106" s="190" t="str">
        <f>IFERROR(VLOOKUP(AJ104,シフト記号表!$B:$AP,31,FALSE),"")</f>
        <v/>
      </c>
      <c r="AK106" s="190" t="str">
        <f>IFERROR(VLOOKUP(AK104,シフト記号表!$B:$AP,31,FALSE),"")</f>
        <v/>
      </c>
      <c r="AL106" s="190" t="str">
        <f>IFERROR(VLOOKUP(AL104,シフト記号表!$B:$AP,31,FALSE),"")</f>
        <v/>
      </c>
      <c r="AM106" s="190" t="str">
        <f>IFERROR(VLOOKUP(AM104,シフト記号表!$B:$AP,31,FALSE),"")</f>
        <v/>
      </c>
      <c r="AN106" s="290"/>
      <c r="AO106" s="268"/>
      <c r="AP106" s="346"/>
      <c r="AQ106" s="347"/>
      <c r="AR106" s="268"/>
      <c r="AS106" s="268"/>
      <c r="AT106" s="265"/>
      <c r="AU106" s="50"/>
      <c r="AV106" s="50"/>
      <c r="AX106" s="50"/>
      <c r="AY106" s="50"/>
    </row>
    <row r="107" spans="1:51" s="3" customFormat="1" ht="12" customHeight="1">
      <c r="A107" s="276">
        <v>29</v>
      </c>
      <c r="B107" s="279"/>
      <c r="C107" s="282"/>
      <c r="D107" s="285" t="s">
        <v>113</v>
      </c>
      <c r="E107" s="170"/>
      <c r="F107" s="291"/>
      <c r="G107" s="292"/>
      <c r="H107" s="103" t="s">
        <v>80</v>
      </c>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288">
        <f>+SUM(I108:AM109)</f>
        <v>0</v>
      </c>
      <c r="AO107" s="266">
        <f>IF($AN$3="４週",AN107/4,AN107/(DAY(EOMONTH($I$21,0))/7))</f>
        <v>0</v>
      </c>
      <c r="AP107" s="342"/>
      <c r="AQ107" s="343"/>
      <c r="AR107" s="266" t="str">
        <f t="shared" ref="AR107" si="107">IF($AN$3="４週",AU108,AV108)</f>
        <v/>
      </c>
      <c r="AS107" s="266"/>
      <c r="AT107" s="265" t="str">
        <f t="shared" ref="AT107" si="108">IF(AX108&lt;=1.1,"",IF(AY108&lt;=1.1,"",IF(F107="","","勤務時間"&amp;CHAR(10)&amp;"OVER")))</f>
        <v/>
      </c>
      <c r="AU107" s="48" t="s">
        <v>192</v>
      </c>
      <c r="AV107" s="48" t="s">
        <v>107</v>
      </c>
      <c r="AX107" s="48" t="s">
        <v>136</v>
      </c>
      <c r="AY107" s="48" t="s">
        <v>137</v>
      </c>
    </row>
    <row r="108" spans="1:51" s="3" customFormat="1" ht="12" customHeight="1">
      <c r="A108" s="277"/>
      <c r="B108" s="280"/>
      <c r="C108" s="283"/>
      <c r="D108" s="286"/>
      <c r="E108" s="171"/>
      <c r="F108" s="293"/>
      <c r="G108" s="294"/>
      <c r="H108" s="100" t="s">
        <v>105</v>
      </c>
      <c r="I108" s="101" t="str">
        <f>IFERROR(VLOOKUP(I107,シフト記号表!$B:$AP,41,FALSE),"")</f>
        <v/>
      </c>
      <c r="J108" s="101" t="str">
        <f>IFERROR(VLOOKUP(J107,シフト記号表!$B:$AP,41,FALSE),"")</f>
        <v/>
      </c>
      <c r="K108" s="101" t="str">
        <f>IFERROR(VLOOKUP(K107,シフト記号表!$B:$AP,41,FALSE),"")</f>
        <v/>
      </c>
      <c r="L108" s="101" t="str">
        <f>IFERROR(VLOOKUP(L107,シフト記号表!$B:$AP,41,FALSE),"")</f>
        <v/>
      </c>
      <c r="M108" s="101" t="str">
        <f>IFERROR(VLOOKUP(M107,シフト記号表!$B:$AP,41,FALSE),"")</f>
        <v/>
      </c>
      <c r="N108" s="101" t="str">
        <f>IFERROR(VLOOKUP(N107,シフト記号表!$B:$AP,41,FALSE),"")</f>
        <v/>
      </c>
      <c r="O108" s="101" t="str">
        <f>IFERROR(VLOOKUP(O107,シフト記号表!$B:$AP,41,FALSE),"")</f>
        <v/>
      </c>
      <c r="P108" s="101" t="str">
        <f>IFERROR(VLOOKUP(P107,シフト記号表!$B:$AP,41,FALSE),"")</f>
        <v/>
      </c>
      <c r="Q108" s="101" t="str">
        <f>IFERROR(VLOOKUP(Q107,シフト記号表!$B:$AP,41,FALSE),"")</f>
        <v/>
      </c>
      <c r="R108" s="101" t="str">
        <f>IFERROR(VLOOKUP(R107,シフト記号表!$B:$AP,41,FALSE),"")</f>
        <v/>
      </c>
      <c r="S108" s="101" t="str">
        <f>IFERROR(VLOOKUP(S107,シフト記号表!$B:$AP,41,FALSE),"")</f>
        <v/>
      </c>
      <c r="T108" s="101" t="str">
        <f>IFERROR(VLOOKUP(T107,シフト記号表!$B:$AP,41,FALSE),"")</f>
        <v/>
      </c>
      <c r="U108" s="101" t="str">
        <f>IFERROR(VLOOKUP(U107,シフト記号表!$B:$AP,41,FALSE),"")</f>
        <v/>
      </c>
      <c r="V108" s="101" t="str">
        <f>IFERROR(VLOOKUP(V107,シフト記号表!$B:$AP,41,FALSE),"")</f>
        <v/>
      </c>
      <c r="W108" s="101" t="str">
        <f>IFERROR(VLOOKUP(W107,シフト記号表!$B:$AP,41,FALSE),"")</f>
        <v/>
      </c>
      <c r="X108" s="101" t="str">
        <f>IFERROR(VLOOKUP(X107,シフト記号表!$B:$AP,41,FALSE),"")</f>
        <v/>
      </c>
      <c r="Y108" s="101" t="str">
        <f>IFERROR(VLOOKUP(Y107,シフト記号表!$B:$AP,41,FALSE),"")</f>
        <v/>
      </c>
      <c r="Z108" s="101" t="str">
        <f>IFERROR(VLOOKUP(Z107,シフト記号表!$B:$AP,41,FALSE),"")</f>
        <v/>
      </c>
      <c r="AA108" s="101" t="str">
        <f>IFERROR(VLOOKUP(AA107,シフト記号表!$B:$AP,41,FALSE),"")</f>
        <v/>
      </c>
      <c r="AB108" s="101" t="str">
        <f>IFERROR(VLOOKUP(AB107,シフト記号表!$B:$AP,41,FALSE),"")</f>
        <v/>
      </c>
      <c r="AC108" s="101" t="str">
        <f>IFERROR(VLOOKUP(AC107,シフト記号表!$B:$AP,41,FALSE),"")</f>
        <v/>
      </c>
      <c r="AD108" s="101" t="str">
        <f>IFERROR(VLOOKUP(AD107,シフト記号表!$B:$AP,41,FALSE),"")</f>
        <v/>
      </c>
      <c r="AE108" s="101" t="str">
        <f>IFERROR(VLOOKUP(AE107,シフト記号表!$B:$AP,41,FALSE),"")</f>
        <v/>
      </c>
      <c r="AF108" s="101" t="str">
        <f>IFERROR(VLOOKUP(AF107,シフト記号表!$B:$AP,41,FALSE),"")</f>
        <v/>
      </c>
      <c r="AG108" s="101" t="str">
        <f>IFERROR(VLOOKUP(AG107,シフト記号表!$B:$AP,41,FALSE),"")</f>
        <v/>
      </c>
      <c r="AH108" s="101" t="str">
        <f>IFERROR(VLOOKUP(AH107,シフト記号表!$B:$AP,41,FALSE),"")</f>
        <v/>
      </c>
      <c r="AI108" s="101" t="str">
        <f>IFERROR(VLOOKUP(AI107,シフト記号表!$B:$AP,41,FALSE),"")</f>
        <v/>
      </c>
      <c r="AJ108" s="101" t="str">
        <f>IFERROR(VLOOKUP(AJ107,シフト記号表!$B:$AP,41,FALSE),"")</f>
        <v/>
      </c>
      <c r="AK108" s="101" t="str">
        <f>IFERROR(VLOOKUP(AK107,シフト記号表!$B:$AP,41,FALSE),"")</f>
        <v/>
      </c>
      <c r="AL108" s="101" t="str">
        <f>IFERROR(VLOOKUP(AL107,シフト記号表!$B:$AP,41,FALSE),"")</f>
        <v/>
      </c>
      <c r="AM108" s="101" t="str">
        <f>IFERROR(VLOOKUP(AM107,シフト記号表!$B:$AP,41,FALSE),"")</f>
        <v/>
      </c>
      <c r="AN108" s="289"/>
      <c r="AO108" s="267"/>
      <c r="AP108" s="344"/>
      <c r="AQ108" s="345"/>
      <c r="AR108" s="267"/>
      <c r="AS108" s="267"/>
      <c r="AT108" s="265"/>
      <c r="AU108" s="49" t="str">
        <f t="shared" ref="AU108" si="109">IFERROR(IF($D107="□",($AO107/$AK$6),($AO107/$AK$8)),"")</f>
        <v/>
      </c>
      <c r="AV108" s="49" t="str">
        <f t="shared" ref="AV108" si="110">IFERROR(IF($D107="□",($AN107/$AO$6),($AN107/$AO$8)),"")</f>
        <v/>
      </c>
      <c r="AX108" s="49" t="str">
        <f>IFERROR(IF($D107="□",(VLOOKUP(F107,'ますた君 '!$C:$E,3,FALSE)/($AK$6*4)),(VLOOKUP(F107,'ますた君 '!$C:$E,3,FALSE)/($AK$8*4))),"")</f>
        <v/>
      </c>
      <c r="AY108" s="49" t="str">
        <f>IFERROR(IF($D107="□",(VLOOKUP(F107,'ますた君 '!$C:$E,3,FALSE)/$AO$6),(VLOOKUP(F107,'ますた君 '!$C:$E,3,FALSE)/$AO$8)),"")</f>
        <v/>
      </c>
    </row>
    <row r="109" spans="1:51" s="3" customFormat="1" ht="12" customHeight="1">
      <c r="A109" s="278"/>
      <c r="B109" s="281"/>
      <c r="C109" s="284"/>
      <c r="D109" s="287"/>
      <c r="E109" s="171"/>
      <c r="F109" s="295"/>
      <c r="G109" s="296"/>
      <c r="H109" s="102" t="s">
        <v>106</v>
      </c>
      <c r="I109" s="190" t="str">
        <f>IFERROR(VLOOKUP(I107,シフト記号表!$B:$AP,31,FALSE),"")</f>
        <v/>
      </c>
      <c r="J109" s="190" t="str">
        <f>IFERROR(VLOOKUP(J107,シフト記号表!$B:$AP,31,FALSE),"")</f>
        <v/>
      </c>
      <c r="K109" s="190" t="str">
        <f>IFERROR(VLOOKUP(K107,シフト記号表!$B:$AP,31,FALSE),"")</f>
        <v/>
      </c>
      <c r="L109" s="190" t="str">
        <f>IFERROR(VLOOKUP(L107,シフト記号表!$B:$AP,31,FALSE),"")</f>
        <v/>
      </c>
      <c r="M109" s="190" t="str">
        <f>IFERROR(VLOOKUP(M107,シフト記号表!$B:$AP,31,FALSE),"")</f>
        <v/>
      </c>
      <c r="N109" s="190" t="str">
        <f>IFERROR(VLOOKUP(N107,シフト記号表!$B:$AP,31,FALSE),"")</f>
        <v/>
      </c>
      <c r="O109" s="190" t="str">
        <f>IFERROR(VLOOKUP(O107,シフト記号表!$B:$AP,31,FALSE),"")</f>
        <v/>
      </c>
      <c r="P109" s="190" t="str">
        <f>IFERROR(VLOOKUP(P107,シフト記号表!$B:$AP,31,FALSE),"")</f>
        <v/>
      </c>
      <c r="Q109" s="190" t="str">
        <f>IFERROR(VLOOKUP(Q107,シフト記号表!$B:$AP,31,FALSE),"")</f>
        <v/>
      </c>
      <c r="R109" s="190" t="str">
        <f>IFERROR(VLOOKUP(R107,シフト記号表!$B:$AP,31,FALSE),"")</f>
        <v/>
      </c>
      <c r="S109" s="190" t="str">
        <f>IFERROR(VLOOKUP(S107,シフト記号表!$B:$AP,31,FALSE),"")</f>
        <v/>
      </c>
      <c r="T109" s="190" t="str">
        <f>IFERROR(VLOOKUP(T107,シフト記号表!$B:$AP,31,FALSE),"")</f>
        <v/>
      </c>
      <c r="U109" s="190" t="str">
        <f>IFERROR(VLOOKUP(U107,シフト記号表!$B:$AP,31,FALSE),"")</f>
        <v/>
      </c>
      <c r="V109" s="190" t="str">
        <f>IFERROR(VLOOKUP(V107,シフト記号表!$B:$AP,31,FALSE),"")</f>
        <v/>
      </c>
      <c r="W109" s="190" t="str">
        <f>IFERROR(VLOOKUP(W107,シフト記号表!$B:$AP,31,FALSE),"")</f>
        <v/>
      </c>
      <c r="X109" s="190" t="str">
        <f>IFERROR(VLOOKUP(X107,シフト記号表!$B:$AP,31,FALSE),"")</f>
        <v/>
      </c>
      <c r="Y109" s="190" t="str">
        <f>IFERROR(VLOOKUP(Y107,シフト記号表!$B:$AP,31,FALSE),"")</f>
        <v/>
      </c>
      <c r="Z109" s="190" t="str">
        <f>IFERROR(VLOOKUP(Z107,シフト記号表!$B:$AP,31,FALSE),"")</f>
        <v/>
      </c>
      <c r="AA109" s="190" t="str">
        <f>IFERROR(VLOOKUP(AA107,シフト記号表!$B:$AP,31,FALSE),"")</f>
        <v/>
      </c>
      <c r="AB109" s="190" t="str">
        <f>IFERROR(VLOOKUP(AB107,シフト記号表!$B:$AP,31,FALSE),"")</f>
        <v/>
      </c>
      <c r="AC109" s="190" t="str">
        <f>IFERROR(VLOOKUP(AC107,シフト記号表!$B:$AP,31,FALSE),"")</f>
        <v/>
      </c>
      <c r="AD109" s="190" t="str">
        <f>IFERROR(VLOOKUP(AD107,シフト記号表!$B:$AP,31,FALSE),"")</f>
        <v/>
      </c>
      <c r="AE109" s="190" t="str">
        <f>IFERROR(VLOOKUP(AE107,シフト記号表!$B:$AP,31,FALSE),"")</f>
        <v/>
      </c>
      <c r="AF109" s="190" t="str">
        <f>IFERROR(VLOOKUP(AF107,シフト記号表!$B:$AP,31,FALSE),"")</f>
        <v/>
      </c>
      <c r="AG109" s="190" t="str">
        <f>IFERROR(VLOOKUP(AG107,シフト記号表!$B:$AP,31,FALSE),"")</f>
        <v/>
      </c>
      <c r="AH109" s="190" t="str">
        <f>IFERROR(VLOOKUP(AH107,シフト記号表!$B:$AP,31,FALSE),"")</f>
        <v/>
      </c>
      <c r="AI109" s="190" t="str">
        <f>IFERROR(VLOOKUP(AI107,シフト記号表!$B:$AP,31,FALSE),"")</f>
        <v/>
      </c>
      <c r="AJ109" s="190" t="str">
        <f>IFERROR(VLOOKUP(AJ107,シフト記号表!$B:$AP,31,FALSE),"")</f>
        <v/>
      </c>
      <c r="AK109" s="190" t="str">
        <f>IFERROR(VLOOKUP(AK107,シフト記号表!$B:$AP,31,FALSE),"")</f>
        <v/>
      </c>
      <c r="AL109" s="190" t="str">
        <f>IFERROR(VLOOKUP(AL107,シフト記号表!$B:$AP,31,FALSE),"")</f>
        <v/>
      </c>
      <c r="AM109" s="190" t="str">
        <f>IFERROR(VLOOKUP(AM107,シフト記号表!$B:$AP,31,FALSE),"")</f>
        <v/>
      </c>
      <c r="AN109" s="290"/>
      <c r="AO109" s="268"/>
      <c r="AP109" s="346"/>
      <c r="AQ109" s="347"/>
      <c r="AR109" s="268"/>
      <c r="AS109" s="268"/>
      <c r="AT109" s="265"/>
      <c r="AU109" s="50"/>
      <c r="AV109" s="50"/>
      <c r="AX109" s="50"/>
      <c r="AY109" s="50"/>
    </row>
    <row r="110" spans="1:51" s="3" customFormat="1" ht="12" customHeight="1">
      <c r="A110" s="276">
        <v>30</v>
      </c>
      <c r="B110" s="279"/>
      <c r="C110" s="282"/>
      <c r="D110" s="285" t="s">
        <v>113</v>
      </c>
      <c r="E110" s="170"/>
      <c r="F110" s="291"/>
      <c r="G110" s="292"/>
      <c r="H110" s="103" t="s">
        <v>80</v>
      </c>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288">
        <f>+SUM(I111:AM112)</f>
        <v>0</v>
      </c>
      <c r="AO110" s="266">
        <f>IF($AN$3="４週",AN110/4,AN110/(DAY(EOMONTH($I$21,0))/7))</f>
        <v>0</v>
      </c>
      <c r="AP110" s="342"/>
      <c r="AQ110" s="343"/>
      <c r="AR110" s="266" t="str">
        <f t="shared" ref="AR110" si="111">IF($AN$3="４週",AU111,AV111)</f>
        <v/>
      </c>
      <c r="AS110" s="266"/>
      <c r="AT110" s="265" t="str">
        <f t="shared" ref="AT110" si="112">IF(AX111&lt;=1.1,"",IF(AY111&lt;=1.1,"",IF(F110="","","勤務時間"&amp;CHAR(10)&amp;"OVER")))</f>
        <v/>
      </c>
      <c r="AU110" s="48" t="s">
        <v>192</v>
      </c>
      <c r="AV110" s="48" t="s">
        <v>107</v>
      </c>
      <c r="AX110" s="48" t="s">
        <v>136</v>
      </c>
      <c r="AY110" s="48" t="s">
        <v>137</v>
      </c>
    </row>
    <row r="111" spans="1:51" s="3" customFormat="1" ht="12" customHeight="1">
      <c r="A111" s="277"/>
      <c r="B111" s="280"/>
      <c r="C111" s="283"/>
      <c r="D111" s="286"/>
      <c r="E111" s="171"/>
      <c r="F111" s="293"/>
      <c r="G111" s="294"/>
      <c r="H111" s="100" t="s">
        <v>105</v>
      </c>
      <c r="I111" s="101" t="str">
        <f>IFERROR(VLOOKUP(I110,シフト記号表!$B:$AP,41,FALSE),"")</f>
        <v/>
      </c>
      <c r="J111" s="101" t="str">
        <f>IFERROR(VLOOKUP(J110,シフト記号表!$B:$AP,41,FALSE),"")</f>
        <v/>
      </c>
      <c r="K111" s="101" t="str">
        <f>IFERROR(VLOOKUP(K110,シフト記号表!$B:$AP,41,FALSE),"")</f>
        <v/>
      </c>
      <c r="L111" s="101" t="str">
        <f>IFERROR(VLOOKUP(L110,シフト記号表!$B:$AP,41,FALSE),"")</f>
        <v/>
      </c>
      <c r="M111" s="101" t="str">
        <f>IFERROR(VLOOKUP(M110,シフト記号表!$B:$AP,41,FALSE),"")</f>
        <v/>
      </c>
      <c r="N111" s="101" t="str">
        <f>IFERROR(VLOOKUP(N110,シフト記号表!$B:$AP,41,FALSE),"")</f>
        <v/>
      </c>
      <c r="O111" s="101" t="str">
        <f>IFERROR(VLOOKUP(O110,シフト記号表!$B:$AP,41,FALSE),"")</f>
        <v/>
      </c>
      <c r="P111" s="101" t="str">
        <f>IFERROR(VLOOKUP(P110,シフト記号表!$B:$AP,41,FALSE),"")</f>
        <v/>
      </c>
      <c r="Q111" s="101" t="str">
        <f>IFERROR(VLOOKUP(Q110,シフト記号表!$B:$AP,41,FALSE),"")</f>
        <v/>
      </c>
      <c r="R111" s="101" t="str">
        <f>IFERROR(VLOOKUP(R110,シフト記号表!$B:$AP,41,FALSE),"")</f>
        <v/>
      </c>
      <c r="S111" s="101" t="str">
        <f>IFERROR(VLOOKUP(S110,シフト記号表!$B:$AP,41,FALSE),"")</f>
        <v/>
      </c>
      <c r="T111" s="101" t="str">
        <f>IFERROR(VLOOKUP(T110,シフト記号表!$B:$AP,41,FALSE),"")</f>
        <v/>
      </c>
      <c r="U111" s="101" t="str">
        <f>IFERROR(VLOOKUP(U110,シフト記号表!$B:$AP,41,FALSE),"")</f>
        <v/>
      </c>
      <c r="V111" s="101" t="str">
        <f>IFERROR(VLOOKUP(V110,シフト記号表!$B:$AP,41,FALSE),"")</f>
        <v/>
      </c>
      <c r="W111" s="101" t="str">
        <f>IFERROR(VLOOKUP(W110,シフト記号表!$B:$AP,41,FALSE),"")</f>
        <v/>
      </c>
      <c r="X111" s="101" t="str">
        <f>IFERROR(VLOOKUP(X110,シフト記号表!$B:$AP,41,FALSE),"")</f>
        <v/>
      </c>
      <c r="Y111" s="101" t="str">
        <f>IFERROR(VLOOKUP(Y110,シフト記号表!$B:$AP,41,FALSE),"")</f>
        <v/>
      </c>
      <c r="Z111" s="101" t="str">
        <f>IFERROR(VLOOKUP(Z110,シフト記号表!$B:$AP,41,FALSE),"")</f>
        <v/>
      </c>
      <c r="AA111" s="101" t="str">
        <f>IFERROR(VLOOKUP(AA110,シフト記号表!$B:$AP,41,FALSE),"")</f>
        <v/>
      </c>
      <c r="AB111" s="101" t="str">
        <f>IFERROR(VLOOKUP(AB110,シフト記号表!$B:$AP,41,FALSE),"")</f>
        <v/>
      </c>
      <c r="AC111" s="101" t="str">
        <f>IFERROR(VLOOKUP(AC110,シフト記号表!$B:$AP,41,FALSE),"")</f>
        <v/>
      </c>
      <c r="AD111" s="101" t="str">
        <f>IFERROR(VLOOKUP(AD110,シフト記号表!$B:$AP,41,FALSE),"")</f>
        <v/>
      </c>
      <c r="AE111" s="101" t="str">
        <f>IFERROR(VLOOKUP(AE110,シフト記号表!$B:$AP,41,FALSE),"")</f>
        <v/>
      </c>
      <c r="AF111" s="101" t="str">
        <f>IFERROR(VLOOKUP(AF110,シフト記号表!$B:$AP,41,FALSE),"")</f>
        <v/>
      </c>
      <c r="AG111" s="101" t="str">
        <f>IFERROR(VLOOKUP(AG110,シフト記号表!$B:$AP,41,FALSE),"")</f>
        <v/>
      </c>
      <c r="AH111" s="101" t="str">
        <f>IFERROR(VLOOKUP(AH110,シフト記号表!$B:$AP,41,FALSE),"")</f>
        <v/>
      </c>
      <c r="AI111" s="101" t="str">
        <f>IFERROR(VLOOKUP(AI110,シフト記号表!$B:$AP,41,FALSE),"")</f>
        <v/>
      </c>
      <c r="AJ111" s="101" t="str">
        <f>IFERROR(VLOOKUP(AJ110,シフト記号表!$B:$AP,41,FALSE),"")</f>
        <v/>
      </c>
      <c r="AK111" s="101" t="str">
        <f>IFERROR(VLOOKUP(AK110,シフト記号表!$B:$AP,41,FALSE),"")</f>
        <v/>
      </c>
      <c r="AL111" s="101" t="str">
        <f>IFERROR(VLOOKUP(AL110,シフト記号表!$B:$AP,41,FALSE),"")</f>
        <v/>
      </c>
      <c r="AM111" s="101" t="str">
        <f>IFERROR(VLOOKUP(AM110,シフト記号表!$B:$AP,41,FALSE),"")</f>
        <v/>
      </c>
      <c r="AN111" s="289"/>
      <c r="AO111" s="267"/>
      <c r="AP111" s="344"/>
      <c r="AQ111" s="345"/>
      <c r="AR111" s="267"/>
      <c r="AS111" s="267"/>
      <c r="AT111" s="265"/>
      <c r="AU111" s="49" t="str">
        <f t="shared" ref="AU111" si="113">IFERROR(IF($D110="□",($AO110/$AK$6),($AO110/$AK$8)),"")</f>
        <v/>
      </c>
      <c r="AV111" s="49" t="str">
        <f t="shared" ref="AV111" si="114">IFERROR(IF($D110="□",($AN110/$AO$6),($AN110/$AO$8)),"")</f>
        <v/>
      </c>
      <c r="AX111" s="49" t="str">
        <f>IFERROR(IF($D110="□",(VLOOKUP(F110,'ますた君 '!$C:$E,3,FALSE)/($AK$6*4)),(VLOOKUP(F110,'ますた君 '!$C:$E,3,FALSE)/($AK$8*4))),"")</f>
        <v/>
      </c>
      <c r="AY111" s="49" t="str">
        <f>IFERROR(IF($D110="□",(VLOOKUP(F110,'ますた君 '!$C:$E,3,FALSE)/$AO$6),(VLOOKUP(F110,'ますた君 '!$C:$E,3,FALSE)/$AO$8)),"")</f>
        <v/>
      </c>
    </row>
    <row r="112" spans="1:51" s="3" customFormat="1" ht="12" customHeight="1">
      <c r="A112" s="278"/>
      <c r="B112" s="281"/>
      <c r="C112" s="284"/>
      <c r="D112" s="287"/>
      <c r="E112" s="171"/>
      <c r="F112" s="295"/>
      <c r="G112" s="296"/>
      <c r="H112" s="102" t="s">
        <v>106</v>
      </c>
      <c r="I112" s="190" t="str">
        <f>IFERROR(VLOOKUP(I110,シフト記号表!$B:$AP,31,FALSE),"")</f>
        <v/>
      </c>
      <c r="J112" s="190" t="str">
        <f>IFERROR(VLOOKUP(J110,シフト記号表!$B:$AP,31,FALSE),"")</f>
        <v/>
      </c>
      <c r="K112" s="190" t="str">
        <f>IFERROR(VLOOKUP(K110,シフト記号表!$B:$AP,31,FALSE),"")</f>
        <v/>
      </c>
      <c r="L112" s="190" t="str">
        <f>IFERROR(VLOOKUP(L110,シフト記号表!$B:$AP,31,FALSE),"")</f>
        <v/>
      </c>
      <c r="M112" s="190" t="str">
        <f>IFERROR(VLOOKUP(M110,シフト記号表!$B:$AP,31,FALSE),"")</f>
        <v/>
      </c>
      <c r="N112" s="190" t="str">
        <f>IFERROR(VLOOKUP(N110,シフト記号表!$B:$AP,31,FALSE),"")</f>
        <v/>
      </c>
      <c r="O112" s="190" t="str">
        <f>IFERROR(VLOOKUP(O110,シフト記号表!$B:$AP,31,FALSE),"")</f>
        <v/>
      </c>
      <c r="P112" s="190" t="str">
        <f>IFERROR(VLOOKUP(P110,シフト記号表!$B:$AP,31,FALSE),"")</f>
        <v/>
      </c>
      <c r="Q112" s="190" t="str">
        <f>IFERROR(VLOOKUP(Q110,シフト記号表!$B:$AP,31,FALSE),"")</f>
        <v/>
      </c>
      <c r="R112" s="190" t="str">
        <f>IFERROR(VLOOKUP(R110,シフト記号表!$B:$AP,31,FALSE),"")</f>
        <v/>
      </c>
      <c r="S112" s="190" t="str">
        <f>IFERROR(VLOOKUP(S110,シフト記号表!$B:$AP,31,FALSE),"")</f>
        <v/>
      </c>
      <c r="T112" s="190" t="str">
        <f>IFERROR(VLOOKUP(T110,シフト記号表!$B:$AP,31,FALSE),"")</f>
        <v/>
      </c>
      <c r="U112" s="190" t="str">
        <f>IFERROR(VLOOKUP(U110,シフト記号表!$B:$AP,31,FALSE),"")</f>
        <v/>
      </c>
      <c r="V112" s="190" t="str">
        <f>IFERROR(VLOOKUP(V110,シフト記号表!$B:$AP,31,FALSE),"")</f>
        <v/>
      </c>
      <c r="W112" s="190" t="str">
        <f>IFERROR(VLOOKUP(W110,シフト記号表!$B:$AP,31,FALSE),"")</f>
        <v/>
      </c>
      <c r="X112" s="190" t="str">
        <f>IFERROR(VLOOKUP(X110,シフト記号表!$B:$AP,31,FALSE),"")</f>
        <v/>
      </c>
      <c r="Y112" s="190" t="str">
        <f>IFERROR(VLOOKUP(Y110,シフト記号表!$B:$AP,31,FALSE),"")</f>
        <v/>
      </c>
      <c r="Z112" s="190" t="str">
        <f>IFERROR(VLOOKUP(Z110,シフト記号表!$B:$AP,31,FALSE),"")</f>
        <v/>
      </c>
      <c r="AA112" s="190" t="str">
        <f>IFERROR(VLOOKUP(AA110,シフト記号表!$B:$AP,31,FALSE),"")</f>
        <v/>
      </c>
      <c r="AB112" s="190" t="str">
        <f>IFERROR(VLOOKUP(AB110,シフト記号表!$B:$AP,31,FALSE),"")</f>
        <v/>
      </c>
      <c r="AC112" s="190" t="str">
        <f>IFERROR(VLOOKUP(AC110,シフト記号表!$B:$AP,31,FALSE),"")</f>
        <v/>
      </c>
      <c r="AD112" s="190" t="str">
        <f>IFERROR(VLOOKUP(AD110,シフト記号表!$B:$AP,31,FALSE),"")</f>
        <v/>
      </c>
      <c r="AE112" s="190" t="str">
        <f>IFERROR(VLOOKUP(AE110,シフト記号表!$B:$AP,31,FALSE),"")</f>
        <v/>
      </c>
      <c r="AF112" s="190" t="str">
        <f>IFERROR(VLOOKUP(AF110,シフト記号表!$B:$AP,31,FALSE),"")</f>
        <v/>
      </c>
      <c r="AG112" s="190" t="str">
        <f>IFERROR(VLOOKUP(AG110,シフト記号表!$B:$AP,31,FALSE),"")</f>
        <v/>
      </c>
      <c r="AH112" s="190" t="str">
        <f>IFERROR(VLOOKUP(AH110,シフト記号表!$B:$AP,31,FALSE),"")</f>
        <v/>
      </c>
      <c r="AI112" s="190" t="str">
        <f>IFERROR(VLOOKUP(AI110,シフト記号表!$B:$AP,31,FALSE),"")</f>
        <v/>
      </c>
      <c r="AJ112" s="190" t="str">
        <f>IFERROR(VLOOKUP(AJ110,シフト記号表!$B:$AP,31,FALSE),"")</f>
        <v/>
      </c>
      <c r="AK112" s="190" t="str">
        <f>IFERROR(VLOOKUP(AK110,シフト記号表!$B:$AP,31,FALSE),"")</f>
        <v/>
      </c>
      <c r="AL112" s="190" t="str">
        <f>IFERROR(VLOOKUP(AL110,シフト記号表!$B:$AP,31,FALSE),"")</f>
        <v/>
      </c>
      <c r="AM112" s="190" t="str">
        <f>IFERROR(VLOOKUP(AM110,シフト記号表!$B:$AP,31,FALSE),"")</f>
        <v/>
      </c>
      <c r="AN112" s="290"/>
      <c r="AO112" s="268"/>
      <c r="AP112" s="346"/>
      <c r="AQ112" s="347"/>
      <c r="AR112" s="268"/>
      <c r="AS112" s="268"/>
      <c r="AT112" s="265"/>
      <c r="AU112" s="50"/>
      <c r="AV112" s="50"/>
      <c r="AX112" s="50"/>
      <c r="AY112" s="50"/>
    </row>
    <row r="113" spans="1:51" s="3" customFormat="1" ht="12" customHeight="1">
      <c r="A113" s="276">
        <v>31</v>
      </c>
      <c r="B113" s="279"/>
      <c r="C113" s="282"/>
      <c r="D113" s="285" t="s">
        <v>113</v>
      </c>
      <c r="E113" s="170"/>
      <c r="F113" s="291"/>
      <c r="G113" s="292"/>
      <c r="H113" s="103" t="s">
        <v>80</v>
      </c>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288">
        <f>+SUM(I114:AM115)</f>
        <v>0</v>
      </c>
      <c r="AO113" s="266">
        <f>IF($AN$3="４週",AN113/4,AN113/(DAY(EOMONTH($I$21,0))/7))</f>
        <v>0</v>
      </c>
      <c r="AP113" s="342"/>
      <c r="AQ113" s="343"/>
      <c r="AR113" s="266" t="str">
        <f t="shared" ref="AR113" si="115">IF($AN$3="４週",AU114,AV114)</f>
        <v/>
      </c>
      <c r="AS113" s="266"/>
      <c r="AT113" s="265" t="str">
        <f t="shared" ref="AT113" si="116">IF(AX114&lt;=1.1,"",IF(AY114&lt;=1.1,"",IF(F113="","","勤務時間"&amp;CHAR(10)&amp;"OVER")))</f>
        <v/>
      </c>
      <c r="AU113" s="48" t="s">
        <v>192</v>
      </c>
      <c r="AV113" s="48" t="s">
        <v>107</v>
      </c>
      <c r="AX113" s="48" t="s">
        <v>136</v>
      </c>
      <c r="AY113" s="48" t="s">
        <v>137</v>
      </c>
    </row>
    <row r="114" spans="1:51" s="3" customFormat="1" ht="12" customHeight="1">
      <c r="A114" s="277"/>
      <c r="B114" s="280"/>
      <c r="C114" s="283"/>
      <c r="D114" s="286"/>
      <c r="E114" s="171"/>
      <c r="F114" s="293"/>
      <c r="G114" s="294"/>
      <c r="H114" s="100" t="s">
        <v>105</v>
      </c>
      <c r="I114" s="101" t="str">
        <f>IFERROR(VLOOKUP(I113,シフト記号表!$B:$AP,41,FALSE),"")</f>
        <v/>
      </c>
      <c r="J114" s="101" t="str">
        <f>IFERROR(VLOOKUP(J113,シフト記号表!$B:$AP,41,FALSE),"")</f>
        <v/>
      </c>
      <c r="K114" s="101" t="str">
        <f>IFERROR(VLOOKUP(K113,シフト記号表!$B:$AP,41,FALSE),"")</f>
        <v/>
      </c>
      <c r="L114" s="101" t="str">
        <f>IFERROR(VLOOKUP(L113,シフト記号表!$B:$AP,41,FALSE),"")</f>
        <v/>
      </c>
      <c r="M114" s="101" t="str">
        <f>IFERROR(VLOOKUP(M113,シフト記号表!$B:$AP,41,FALSE),"")</f>
        <v/>
      </c>
      <c r="N114" s="101" t="str">
        <f>IFERROR(VLOOKUP(N113,シフト記号表!$B:$AP,41,FALSE),"")</f>
        <v/>
      </c>
      <c r="O114" s="101" t="str">
        <f>IFERROR(VLOOKUP(O113,シフト記号表!$B:$AP,41,FALSE),"")</f>
        <v/>
      </c>
      <c r="P114" s="101" t="str">
        <f>IFERROR(VLOOKUP(P113,シフト記号表!$B:$AP,41,FALSE),"")</f>
        <v/>
      </c>
      <c r="Q114" s="101" t="str">
        <f>IFERROR(VLOOKUP(Q113,シフト記号表!$B:$AP,41,FALSE),"")</f>
        <v/>
      </c>
      <c r="R114" s="101" t="str">
        <f>IFERROR(VLOOKUP(R113,シフト記号表!$B:$AP,41,FALSE),"")</f>
        <v/>
      </c>
      <c r="S114" s="101" t="str">
        <f>IFERROR(VLOOKUP(S113,シフト記号表!$B:$AP,41,FALSE),"")</f>
        <v/>
      </c>
      <c r="T114" s="101" t="str">
        <f>IFERROR(VLOOKUP(T113,シフト記号表!$B:$AP,41,FALSE),"")</f>
        <v/>
      </c>
      <c r="U114" s="101" t="str">
        <f>IFERROR(VLOOKUP(U113,シフト記号表!$B:$AP,41,FALSE),"")</f>
        <v/>
      </c>
      <c r="V114" s="101" t="str">
        <f>IFERROR(VLOOKUP(V113,シフト記号表!$B:$AP,41,FALSE),"")</f>
        <v/>
      </c>
      <c r="W114" s="101" t="str">
        <f>IFERROR(VLOOKUP(W113,シフト記号表!$B:$AP,41,FALSE),"")</f>
        <v/>
      </c>
      <c r="X114" s="101" t="str">
        <f>IFERROR(VLOOKUP(X113,シフト記号表!$B:$AP,41,FALSE),"")</f>
        <v/>
      </c>
      <c r="Y114" s="101" t="str">
        <f>IFERROR(VLOOKUP(Y113,シフト記号表!$B:$AP,41,FALSE),"")</f>
        <v/>
      </c>
      <c r="Z114" s="101" t="str">
        <f>IFERROR(VLOOKUP(Z113,シフト記号表!$B:$AP,41,FALSE),"")</f>
        <v/>
      </c>
      <c r="AA114" s="101" t="str">
        <f>IFERROR(VLOOKUP(AA113,シフト記号表!$B:$AP,41,FALSE),"")</f>
        <v/>
      </c>
      <c r="AB114" s="101" t="str">
        <f>IFERROR(VLOOKUP(AB113,シフト記号表!$B:$AP,41,FALSE),"")</f>
        <v/>
      </c>
      <c r="AC114" s="101" t="str">
        <f>IFERROR(VLOOKUP(AC113,シフト記号表!$B:$AP,41,FALSE),"")</f>
        <v/>
      </c>
      <c r="AD114" s="101" t="str">
        <f>IFERROR(VLOOKUP(AD113,シフト記号表!$B:$AP,41,FALSE),"")</f>
        <v/>
      </c>
      <c r="AE114" s="101" t="str">
        <f>IFERROR(VLOOKUP(AE113,シフト記号表!$B:$AP,41,FALSE),"")</f>
        <v/>
      </c>
      <c r="AF114" s="101" t="str">
        <f>IFERROR(VLOOKUP(AF113,シフト記号表!$B:$AP,41,FALSE),"")</f>
        <v/>
      </c>
      <c r="AG114" s="101" t="str">
        <f>IFERROR(VLOOKUP(AG113,シフト記号表!$B:$AP,41,FALSE),"")</f>
        <v/>
      </c>
      <c r="AH114" s="101" t="str">
        <f>IFERROR(VLOOKUP(AH113,シフト記号表!$B:$AP,41,FALSE),"")</f>
        <v/>
      </c>
      <c r="AI114" s="101" t="str">
        <f>IFERROR(VLOOKUP(AI113,シフト記号表!$B:$AP,41,FALSE),"")</f>
        <v/>
      </c>
      <c r="AJ114" s="101" t="str">
        <f>IFERROR(VLOOKUP(AJ113,シフト記号表!$B:$AP,41,FALSE),"")</f>
        <v/>
      </c>
      <c r="AK114" s="101" t="str">
        <f>IFERROR(VLOOKUP(AK113,シフト記号表!$B:$AP,41,FALSE),"")</f>
        <v/>
      </c>
      <c r="AL114" s="101" t="str">
        <f>IFERROR(VLOOKUP(AL113,シフト記号表!$B:$AP,41,FALSE),"")</f>
        <v/>
      </c>
      <c r="AM114" s="101" t="str">
        <f>IFERROR(VLOOKUP(AM113,シフト記号表!$B:$AP,41,FALSE),"")</f>
        <v/>
      </c>
      <c r="AN114" s="289"/>
      <c r="AO114" s="267"/>
      <c r="AP114" s="344"/>
      <c r="AQ114" s="345"/>
      <c r="AR114" s="267"/>
      <c r="AS114" s="267"/>
      <c r="AT114" s="265"/>
      <c r="AU114" s="49" t="str">
        <f t="shared" ref="AU114" si="117">IFERROR(IF($D113="□",($AO113/$AK$6),($AO113/$AK$8)),"")</f>
        <v/>
      </c>
      <c r="AV114" s="49" t="str">
        <f t="shared" ref="AV114" si="118">IFERROR(IF($D113="□",($AN113/$AO$6),($AN113/$AO$8)),"")</f>
        <v/>
      </c>
      <c r="AX114" s="49" t="str">
        <f>IFERROR(IF($D113="□",(VLOOKUP(F113,'ますた君 '!$C:$E,3,FALSE)/($AK$6*4)),(VLOOKUP(F113,'ますた君 '!$C:$E,3,FALSE)/($AK$8*4))),"")</f>
        <v/>
      </c>
      <c r="AY114" s="49" t="str">
        <f>IFERROR(IF($D113="□",(VLOOKUP(F113,'ますた君 '!$C:$E,3,FALSE)/$AO$6),(VLOOKUP(F113,'ますた君 '!$C:$E,3,FALSE)/$AO$8)),"")</f>
        <v/>
      </c>
    </row>
    <row r="115" spans="1:51" s="3" customFormat="1" ht="12" customHeight="1">
      <c r="A115" s="278"/>
      <c r="B115" s="281"/>
      <c r="C115" s="284"/>
      <c r="D115" s="287"/>
      <c r="E115" s="171"/>
      <c r="F115" s="295"/>
      <c r="G115" s="296"/>
      <c r="H115" s="102" t="s">
        <v>106</v>
      </c>
      <c r="I115" s="190" t="str">
        <f>IFERROR(VLOOKUP(I113,シフト記号表!$B:$AP,31,FALSE),"")</f>
        <v/>
      </c>
      <c r="J115" s="190" t="str">
        <f>IFERROR(VLOOKUP(J113,シフト記号表!$B:$AP,31,FALSE),"")</f>
        <v/>
      </c>
      <c r="K115" s="190" t="str">
        <f>IFERROR(VLOOKUP(K113,シフト記号表!$B:$AP,31,FALSE),"")</f>
        <v/>
      </c>
      <c r="L115" s="190" t="str">
        <f>IFERROR(VLOOKUP(L113,シフト記号表!$B:$AP,31,FALSE),"")</f>
        <v/>
      </c>
      <c r="M115" s="190" t="str">
        <f>IFERROR(VLOOKUP(M113,シフト記号表!$B:$AP,31,FALSE),"")</f>
        <v/>
      </c>
      <c r="N115" s="190" t="str">
        <f>IFERROR(VLOOKUP(N113,シフト記号表!$B:$AP,31,FALSE),"")</f>
        <v/>
      </c>
      <c r="O115" s="190" t="str">
        <f>IFERROR(VLOOKUP(O113,シフト記号表!$B:$AP,31,FALSE),"")</f>
        <v/>
      </c>
      <c r="P115" s="190" t="str">
        <f>IFERROR(VLOOKUP(P113,シフト記号表!$B:$AP,31,FALSE),"")</f>
        <v/>
      </c>
      <c r="Q115" s="190" t="str">
        <f>IFERROR(VLOOKUP(Q113,シフト記号表!$B:$AP,31,FALSE),"")</f>
        <v/>
      </c>
      <c r="R115" s="190" t="str">
        <f>IFERROR(VLOOKUP(R113,シフト記号表!$B:$AP,31,FALSE),"")</f>
        <v/>
      </c>
      <c r="S115" s="190" t="str">
        <f>IFERROR(VLOOKUP(S113,シフト記号表!$B:$AP,31,FALSE),"")</f>
        <v/>
      </c>
      <c r="T115" s="190" t="str">
        <f>IFERROR(VLOOKUP(T113,シフト記号表!$B:$AP,31,FALSE),"")</f>
        <v/>
      </c>
      <c r="U115" s="190" t="str">
        <f>IFERROR(VLOOKUP(U113,シフト記号表!$B:$AP,31,FALSE),"")</f>
        <v/>
      </c>
      <c r="V115" s="190" t="str">
        <f>IFERROR(VLOOKUP(V113,シフト記号表!$B:$AP,31,FALSE),"")</f>
        <v/>
      </c>
      <c r="W115" s="190" t="str">
        <f>IFERROR(VLOOKUP(W113,シフト記号表!$B:$AP,31,FALSE),"")</f>
        <v/>
      </c>
      <c r="X115" s="190" t="str">
        <f>IFERROR(VLOOKUP(X113,シフト記号表!$B:$AP,31,FALSE),"")</f>
        <v/>
      </c>
      <c r="Y115" s="190" t="str">
        <f>IFERROR(VLOOKUP(Y113,シフト記号表!$B:$AP,31,FALSE),"")</f>
        <v/>
      </c>
      <c r="Z115" s="190" t="str">
        <f>IFERROR(VLOOKUP(Z113,シフト記号表!$B:$AP,31,FALSE),"")</f>
        <v/>
      </c>
      <c r="AA115" s="190" t="str">
        <f>IFERROR(VLOOKUP(AA113,シフト記号表!$B:$AP,31,FALSE),"")</f>
        <v/>
      </c>
      <c r="AB115" s="190" t="str">
        <f>IFERROR(VLOOKUP(AB113,シフト記号表!$B:$AP,31,FALSE),"")</f>
        <v/>
      </c>
      <c r="AC115" s="190" t="str">
        <f>IFERROR(VLOOKUP(AC113,シフト記号表!$B:$AP,31,FALSE),"")</f>
        <v/>
      </c>
      <c r="AD115" s="190" t="str">
        <f>IFERROR(VLOOKUP(AD113,シフト記号表!$B:$AP,31,FALSE),"")</f>
        <v/>
      </c>
      <c r="AE115" s="190" t="str">
        <f>IFERROR(VLOOKUP(AE113,シフト記号表!$B:$AP,31,FALSE),"")</f>
        <v/>
      </c>
      <c r="AF115" s="190" t="str">
        <f>IFERROR(VLOOKUP(AF113,シフト記号表!$B:$AP,31,FALSE),"")</f>
        <v/>
      </c>
      <c r="AG115" s="190" t="str">
        <f>IFERROR(VLOOKUP(AG113,シフト記号表!$B:$AP,31,FALSE),"")</f>
        <v/>
      </c>
      <c r="AH115" s="190" t="str">
        <f>IFERROR(VLOOKUP(AH113,シフト記号表!$B:$AP,31,FALSE),"")</f>
        <v/>
      </c>
      <c r="AI115" s="190" t="str">
        <f>IFERROR(VLOOKUP(AI113,シフト記号表!$B:$AP,31,FALSE),"")</f>
        <v/>
      </c>
      <c r="AJ115" s="190" t="str">
        <f>IFERROR(VLOOKUP(AJ113,シフト記号表!$B:$AP,31,FALSE),"")</f>
        <v/>
      </c>
      <c r="AK115" s="190" t="str">
        <f>IFERROR(VLOOKUP(AK113,シフト記号表!$B:$AP,31,FALSE),"")</f>
        <v/>
      </c>
      <c r="AL115" s="190" t="str">
        <f>IFERROR(VLOOKUP(AL113,シフト記号表!$B:$AP,31,FALSE),"")</f>
        <v/>
      </c>
      <c r="AM115" s="190" t="str">
        <f>IFERROR(VLOOKUP(AM113,シフト記号表!$B:$AP,31,FALSE),"")</f>
        <v/>
      </c>
      <c r="AN115" s="290"/>
      <c r="AO115" s="268"/>
      <c r="AP115" s="346"/>
      <c r="AQ115" s="347"/>
      <c r="AR115" s="268"/>
      <c r="AS115" s="268"/>
      <c r="AT115" s="265"/>
      <c r="AU115" s="50"/>
      <c r="AV115" s="50"/>
      <c r="AX115" s="50"/>
      <c r="AY115" s="50"/>
    </row>
    <row r="116" spans="1:51" s="3" customFormat="1" ht="12" customHeight="1">
      <c r="A116" s="276">
        <v>32</v>
      </c>
      <c r="B116" s="279"/>
      <c r="C116" s="282"/>
      <c r="D116" s="285" t="s">
        <v>113</v>
      </c>
      <c r="E116" s="170"/>
      <c r="F116" s="291"/>
      <c r="G116" s="292"/>
      <c r="H116" s="103" t="s">
        <v>80</v>
      </c>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288">
        <f>+SUM(I117:AM118)</f>
        <v>0</v>
      </c>
      <c r="AO116" s="266">
        <f>IF($AN$3="４週",AN116/4,AN116/(DAY(EOMONTH($I$21,0))/7))</f>
        <v>0</v>
      </c>
      <c r="AP116" s="342"/>
      <c r="AQ116" s="343"/>
      <c r="AR116" s="266" t="str">
        <f t="shared" ref="AR116" si="119">IF($AN$3="４週",AU117,AV117)</f>
        <v/>
      </c>
      <c r="AS116" s="266"/>
      <c r="AT116" s="265" t="str">
        <f t="shared" ref="AT116" si="120">IF(AX117&lt;=1.1,"",IF(AY117&lt;=1.1,"",IF(F116="","","勤務時間"&amp;CHAR(10)&amp;"OVER")))</f>
        <v/>
      </c>
      <c r="AU116" s="48" t="s">
        <v>192</v>
      </c>
      <c r="AV116" s="48" t="s">
        <v>107</v>
      </c>
      <c r="AX116" s="48" t="s">
        <v>136</v>
      </c>
      <c r="AY116" s="48" t="s">
        <v>137</v>
      </c>
    </row>
    <row r="117" spans="1:51" s="3" customFormat="1" ht="12" customHeight="1">
      <c r="A117" s="277"/>
      <c r="B117" s="280"/>
      <c r="C117" s="283"/>
      <c r="D117" s="286"/>
      <c r="E117" s="171"/>
      <c r="F117" s="293"/>
      <c r="G117" s="294"/>
      <c r="H117" s="100" t="s">
        <v>105</v>
      </c>
      <c r="I117" s="101" t="str">
        <f>IFERROR(VLOOKUP(I116,シフト記号表!$B:$AP,41,FALSE),"")</f>
        <v/>
      </c>
      <c r="J117" s="101" t="str">
        <f>IFERROR(VLOOKUP(J116,シフト記号表!$B:$AP,41,FALSE),"")</f>
        <v/>
      </c>
      <c r="K117" s="101" t="str">
        <f>IFERROR(VLOOKUP(K116,シフト記号表!$B:$AP,41,FALSE),"")</f>
        <v/>
      </c>
      <c r="L117" s="101" t="str">
        <f>IFERROR(VLOOKUP(L116,シフト記号表!$B:$AP,41,FALSE),"")</f>
        <v/>
      </c>
      <c r="M117" s="101" t="str">
        <f>IFERROR(VLOOKUP(M116,シフト記号表!$B:$AP,41,FALSE),"")</f>
        <v/>
      </c>
      <c r="N117" s="101" t="str">
        <f>IFERROR(VLOOKUP(N116,シフト記号表!$B:$AP,41,FALSE),"")</f>
        <v/>
      </c>
      <c r="O117" s="101" t="str">
        <f>IFERROR(VLOOKUP(O116,シフト記号表!$B:$AP,41,FALSE),"")</f>
        <v/>
      </c>
      <c r="P117" s="101" t="str">
        <f>IFERROR(VLOOKUP(P116,シフト記号表!$B:$AP,41,FALSE),"")</f>
        <v/>
      </c>
      <c r="Q117" s="101" t="str">
        <f>IFERROR(VLOOKUP(Q116,シフト記号表!$B:$AP,41,FALSE),"")</f>
        <v/>
      </c>
      <c r="R117" s="101" t="str">
        <f>IFERROR(VLOOKUP(R116,シフト記号表!$B:$AP,41,FALSE),"")</f>
        <v/>
      </c>
      <c r="S117" s="101" t="str">
        <f>IFERROR(VLOOKUP(S116,シフト記号表!$B:$AP,41,FALSE),"")</f>
        <v/>
      </c>
      <c r="T117" s="101" t="str">
        <f>IFERROR(VLOOKUP(T116,シフト記号表!$B:$AP,41,FALSE),"")</f>
        <v/>
      </c>
      <c r="U117" s="101" t="str">
        <f>IFERROR(VLOOKUP(U116,シフト記号表!$B:$AP,41,FALSE),"")</f>
        <v/>
      </c>
      <c r="V117" s="101" t="str">
        <f>IFERROR(VLOOKUP(V116,シフト記号表!$B:$AP,41,FALSE),"")</f>
        <v/>
      </c>
      <c r="W117" s="101" t="str">
        <f>IFERROR(VLOOKUP(W116,シフト記号表!$B:$AP,41,FALSE),"")</f>
        <v/>
      </c>
      <c r="X117" s="101" t="str">
        <f>IFERROR(VLOOKUP(X116,シフト記号表!$B:$AP,41,FALSE),"")</f>
        <v/>
      </c>
      <c r="Y117" s="101" t="str">
        <f>IFERROR(VLOOKUP(Y116,シフト記号表!$B:$AP,41,FALSE),"")</f>
        <v/>
      </c>
      <c r="Z117" s="101" t="str">
        <f>IFERROR(VLOOKUP(Z116,シフト記号表!$B:$AP,41,FALSE),"")</f>
        <v/>
      </c>
      <c r="AA117" s="101" t="str">
        <f>IFERROR(VLOOKUP(AA116,シフト記号表!$B:$AP,41,FALSE),"")</f>
        <v/>
      </c>
      <c r="AB117" s="101" t="str">
        <f>IFERROR(VLOOKUP(AB116,シフト記号表!$B:$AP,41,FALSE),"")</f>
        <v/>
      </c>
      <c r="AC117" s="101" t="str">
        <f>IFERROR(VLOOKUP(AC116,シフト記号表!$B:$AP,41,FALSE),"")</f>
        <v/>
      </c>
      <c r="AD117" s="101" t="str">
        <f>IFERROR(VLOOKUP(AD116,シフト記号表!$B:$AP,41,FALSE),"")</f>
        <v/>
      </c>
      <c r="AE117" s="101" t="str">
        <f>IFERROR(VLOOKUP(AE116,シフト記号表!$B:$AP,41,FALSE),"")</f>
        <v/>
      </c>
      <c r="AF117" s="101" t="str">
        <f>IFERROR(VLOOKUP(AF116,シフト記号表!$B:$AP,41,FALSE),"")</f>
        <v/>
      </c>
      <c r="AG117" s="101" t="str">
        <f>IFERROR(VLOOKUP(AG116,シフト記号表!$B:$AP,41,FALSE),"")</f>
        <v/>
      </c>
      <c r="AH117" s="101" t="str">
        <f>IFERROR(VLOOKUP(AH116,シフト記号表!$B:$AP,41,FALSE),"")</f>
        <v/>
      </c>
      <c r="AI117" s="101" t="str">
        <f>IFERROR(VLOOKUP(AI116,シフト記号表!$B:$AP,41,FALSE),"")</f>
        <v/>
      </c>
      <c r="AJ117" s="101" t="str">
        <f>IFERROR(VLOOKUP(AJ116,シフト記号表!$B:$AP,41,FALSE),"")</f>
        <v/>
      </c>
      <c r="AK117" s="101" t="str">
        <f>IFERROR(VLOOKUP(AK116,シフト記号表!$B:$AP,41,FALSE),"")</f>
        <v/>
      </c>
      <c r="AL117" s="101" t="str">
        <f>IFERROR(VLOOKUP(AL116,シフト記号表!$B:$AP,41,FALSE),"")</f>
        <v/>
      </c>
      <c r="AM117" s="101" t="str">
        <f>IFERROR(VLOOKUP(AM116,シフト記号表!$B:$AP,41,FALSE),"")</f>
        <v/>
      </c>
      <c r="AN117" s="289"/>
      <c r="AO117" s="267"/>
      <c r="AP117" s="344"/>
      <c r="AQ117" s="345"/>
      <c r="AR117" s="267"/>
      <c r="AS117" s="267"/>
      <c r="AT117" s="265"/>
      <c r="AU117" s="49" t="str">
        <f t="shared" ref="AU117" si="121">IFERROR(IF($D116="□",($AO116/$AK$6),($AO116/$AK$8)),"")</f>
        <v/>
      </c>
      <c r="AV117" s="49" t="str">
        <f t="shared" ref="AV117" si="122">IFERROR(IF($D116="□",($AN116/$AO$6),($AN116/$AO$8)),"")</f>
        <v/>
      </c>
      <c r="AX117" s="49" t="str">
        <f>IFERROR(IF($D116="□",(VLOOKUP(F116,'ますた君 '!$C:$E,3,FALSE)/($AK$6*4)),(VLOOKUP(F116,'ますた君 '!$C:$E,3,FALSE)/($AK$8*4))),"")</f>
        <v/>
      </c>
      <c r="AY117" s="49" t="str">
        <f>IFERROR(IF($D116="□",(VLOOKUP(F116,'ますた君 '!$C:$E,3,FALSE)/$AO$6),(VLOOKUP(F116,'ますた君 '!$C:$E,3,FALSE)/$AO$8)),"")</f>
        <v/>
      </c>
    </row>
    <row r="118" spans="1:51" s="3" customFormat="1" ht="12" customHeight="1">
      <c r="A118" s="278"/>
      <c r="B118" s="281"/>
      <c r="C118" s="284"/>
      <c r="D118" s="287"/>
      <c r="E118" s="171"/>
      <c r="F118" s="295"/>
      <c r="G118" s="296"/>
      <c r="H118" s="102" t="s">
        <v>106</v>
      </c>
      <c r="I118" s="190" t="str">
        <f>IFERROR(VLOOKUP(I116,シフト記号表!$B:$AP,31,FALSE),"")</f>
        <v/>
      </c>
      <c r="J118" s="190" t="str">
        <f>IFERROR(VLOOKUP(J116,シフト記号表!$B:$AP,31,FALSE),"")</f>
        <v/>
      </c>
      <c r="K118" s="190" t="str">
        <f>IFERROR(VLOOKUP(K116,シフト記号表!$B:$AP,31,FALSE),"")</f>
        <v/>
      </c>
      <c r="L118" s="190" t="str">
        <f>IFERROR(VLOOKUP(L116,シフト記号表!$B:$AP,31,FALSE),"")</f>
        <v/>
      </c>
      <c r="M118" s="190" t="str">
        <f>IFERROR(VLOOKUP(M116,シフト記号表!$B:$AP,31,FALSE),"")</f>
        <v/>
      </c>
      <c r="N118" s="190" t="str">
        <f>IFERROR(VLOOKUP(N116,シフト記号表!$B:$AP,31,FALSE),"")</f>
        <v/>
      </c>
      <c r="O118" s="190" t="str">
        <f>IFERROR(VLOOKUP(O116,シフト記号表!$B:$AP,31,FALSE),"")</f>
        <v/>
      </c>
      <c r="P118" s="190" t="str">
        <f>IFERROR(VLOOKUP(P116,シフト記号表!$B:$AP,31,FALSE),"")</f>
        <v/>
      </c>
      <c r="Q118" s="190" t="str">
        <f>IFERROR(VLOOKUP(Q116,シフト記号表!$B:$AP,31,FALSE),"")</f>
        <v/>
      </c>
      <c r="R118" s="190" t="str">
        <f>IFERROR(VLOOKUP(R116,シフト記号表!$B:$AP,31,FALSE),"")</f>
        <v/>
      </c>
      <c r="S118" s="190" t="str">
        <f>IFERROR(VLOOKUP(S116,シフト記号表!$B:$AP,31,FALSE),"")</f>
        <v/>
      </c>
      <c r="T118" s="190" t="str">
        <f>IFERROR(VLOOKUP(T116,シフト記号表!$B:$AP,31,FALSE),"")</f>
        <v/>
      </c>
      <c r="U118" s="190" t="str">
        <f>IFERROR(VLOOKUP(U116,シフト記号表!$B:$AP,31,FALSE),"")</f>
        <v/>
      </c>
      <c r="V118" s="190" t="str">
        <f>IFERROR(VLOOKUP(V116,シフト記号表!$B:$AP,31,FALSE),"")</f>
        <v/>
      </c>
      <c r="W118" s="190" t="str">
        <f>IFERROR(VLOOKUP(W116,シフト記号表!$B:$AP,31,FALSE),"")</f>
        <v/>
      </c>
      <c r="X118" s="190" t="str">
        <f>IFERROR(VLOOKUP(X116,シフト記号表!$B:$AP,31,FALSE),"")</f>
        <v/>
      </c>
      <c r="Y118" s="190" t="str">
        <f>IFERROR(VLOOKUP(Y116,シフト記号表!$B:$AP,31,FALSE),"")</f>
        <v/>
      </c>
      <c r="Z118" s="190" t="str">
        <f>IFERROR(VLOOKUP(Z116,シフト記号表!$B:$AP,31,FALSE),"")</f>
        <v/>
      </c>
      <c r="AA118" s="190" t="str">
        <f>IFERROR(VLOOKUP(AA116,シフト記号表!$B:$AP,31,FALSE),"")</f>
        <v/>
      </c>
      <c r="AB118" s="190" t="str">
        <f>IFERROR(VLOOKUP(AB116,シフト記号表!$B:$AP,31,FALSE),"")</f>
        <v/>
      </c>
      <c r="AC118" s="190" t="str">
        <f>IFERROR(VLOOKUP(AC116,シフト記号表!$B:$AP,31,FALSE),"")</f>
        <v/>
      </c>
      <c r="AD118" s="190" t="str">
        <f>IFERROR(VLOOKUP(AD116,シフト記号表!$B:$AP,31,FALSE),"")</f>
        <v/>
      </c>
      <c r="AE118" s="190" t="str">
        <f>IFERROR(VLOOKUP(AE116,シフト記号表!$B:$AP,31,FALSE),"")</f>
        <v/>
      </c>
      <c r="AF118" s="190" t="str">
        <f>IFERROR(VLOOKUP(AF116,シフト記号表!$B:$AP,31,FALSE),"")</f>
        <v/>
      </c>
      <c r="AG118" s="190" t="str">
        <f>IFERROR(VLOOKUP(AG116,シフト記号表!$B:$AP,31,FALSE),"")</f>
        <v/>
      </c>
      <c r="AH118" s="190" t="str">
        <f>IFERROR(VLOOKUP(AH116,シフト記号表!$B:$AP,31,FALSE),"")</f>
        <v/>
      </c>
      <c r="AI118" s="190" t="str">
        <f>IFERROR(VLOOKUP(AI116,シフト記号表!$B:$AP,31,FALSE),"")</f>
        <v/>
      </c>
      <c r="AJ118" s="190" t="str">
        <f>IFERROR(VLOOKUP(AJ116,シフト記号表!$B:$AP,31,FALSE),"")</f>
        <v/>
      </c>
      <c r="AK118" s="190" t="str">
        <f>IFERROR(VLOOKUP(AK116,シフト記号表!$B:$AP,31,FALSE),"")</f>
        <v/>
      </c>
      <c r="AL118" s="190" t="str">
        <f>IFERROR(VLOOKUP(AL116,シフト記号表!$B:$AP,31,FALSE),"")</f>
        <v/>
      </c>
      <c r="AM118" s="190" t="str">
        <f>IFERROR(VLOOKUP(AM116,シフト記号表!$B:$AP,31,FALSE),"")</f>
        <v/>
      </c>
      <c r="AN118" s="290"/>
      <c r="AO118" s="268"/>
      <c r="AP118" s="346"/>
      <c r="AQ118" s="347"/>
      <c r="AR118" s="268"/>
      <c r="AS118" s="268"/>
      <c r="AT118" s="265"/>
      <c r="AU118" s="50"/>
      <c r="AV118" s="50"/>
      <c r="AX118" s="50"/>
      <c r="AY118" s="50"/>
    </row>
    <row r="119" spans="1:51" s="3" customFormat="1" ht="12" customHeight="1">
      <c r="A119" s="276">
        <v>33</v>
      </c>
      <c r="B119" s="279"/>
      <c r="C119" s="282"/>
      <c r="D119" s="285" t="s">
        <v>113</v>
      </c>
      <c r="E119" s="170"/>
      <c r="F119" s="291"/>
      <c r="G119" s="292"/>
      <c r="H119" s="103" t="s">
        <v>80</v>
      </c>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288">
        <f>+SUM(I120:AM121)</f>
        <v>0</v>
      </c>
      <c r="AO119" s="266">
        <f>IF($AN$3="４週",AN119/4,AN119/(DAY(EOMONTH($I$21,0))/7))</f>
        <v>0</v>
      </c>
      <c r="AP119" s="342"/>
      <c r="AQ119" s="343"/>
      <c r="AR119" s="266" t="str">
        <f t="shared" ref="AR119" si="123">IF($AN$3="４週",AU120,AV120)</f>
        <v/>
      </c>
      <c r="AS119" s="266"/>
      <c r="AT119" s="265" t="str">
        <f t="shared" ref="AT119" si="124">IF(AX120&lt;=1.1,"",IF(AY120&lt;=1.1,"",IF(F119="","","勤務時間"&amp;CHAR(10)&amp;"OVER")))</f>
        <v/>
      </c>
      <c r="AU119" s="48" t="s">
        <v>192</v>
      </c>
      <c r="AV119" s="48" t="s">
        <v>107</v>
      </c>
      <c r="AX119" s="48" t="s">
        <v>136</v>
      </c>
      <c r="AY119" s="48" t="s">
        <v>137</v>
      </c>
    </row>
    <row r="120" spans="1:51" s="3" customFormat="1" ht="12" customHeight="1">
      <c r="A120" s="277"/>
      <c r="B120" s="280"/>
      <c r="C120" s="283"/>
      <c r="D120" s="286"/>
      <c r="E120" s="171"/>
      <c r="F120" s="293"/>
      <c r="G120" s="294"/>
      <c r="H120" s="100" t="s">
        <v>105</v>
      </c>
      <c r="I120" s="101" t="str">
        <f>IFERROR(VLOOKUP(I119,シフト記号表!$B:$AP,41,FALSE),"")</f>
        <v/>
      </c>
      <c r="J120" s="101" t="str">
        <f>IFERROR(VLOOKUP(J119,シフト記号表!$B:$AP,41,FALSE),"")</f>
        <v/>
      </c>
      <c r="K120" s="101" t="str">
        <f>IFERROR(VLOOKUP(K119,シフト記号表!$B:$AP,41,FALSE),"")</f>
        <v/>
      </c>
      <c r="L120" s="101" t="str">
        <f>IFERROR(VLOOKUP(L119,シフト記号表!$B:$AP,41,FALSE),"")</f>
        <v/>
      </c>
      <c r="M120" s="101" t="str">
        <f>IFERROR(VLOOKUP(M119,シフト記号表!$B:$AP,41,FALSE),"")</f>
        <v/>
      </c>
      <c r="N120" s="101" t="str">
        <f>IFERROR(VLOOKUP(N119,シフト記号表!$B:$AP,41,FALSE),"")</f>
        <v/>
      </c>
      <c r="O120" s="101" t="str">
        <f>IFERROR(VLOOKUP(O119,シフト記号表!$B:$AP,41,FALSE),"")</f>
        <v/>
      </c>
      <c r="P120" s="101" t="str">
        <f>IFERROR(VLOOKUP(P119,シフト記号表!$B:$AP,41,FALSE),"")</f>
        <v/>
      </c>
      <c r="Q120" s="101" t="str">
        <f>IFERROR(VLOOKUP(Q119,シフト記号表!$B:$AP,41,FALSE),"")</f>
        <v/>
      </c>
      <c r="R120" s="101" t="str">
        <f>IFERROR(VLOOKUP(R119,シフト記号表!$B:$AP,41,FALSE),"")</f>
        <v/>
      </c>
      <c r="S120" s="101" t="str">
        <f>IFERROR(VLOOKUP(S119,シフト記号表!$B:$AP,41,FALSE),"")</f>
        <v/>
      </c>
      <c r="T120" s="101" t="str">
        <f>IFERROR(VLOOKUP(T119,シフト記号表!$B:$AP,41,FALSE),"")</f>
        <v/>
      </c>
      <c r="U120" s="101" t="str">
        <f>IFERROR(VLOOKUP(U119,シフト記号表!$B:$AP,41,FALSE),"")</f>
        <v/>
      </c>
      <c r="V120" s="101" t="str">
        <f>IFERROR(VLOOKUP(V119,シフト記号表!$B:$AP,41,FALSE),"")</f>
        <v/>
      </c>
      <c r="W120" s="101" t="str">
        <f>IFERROR(VLOOKUP(W119,シフト記号表!$B:$AP,41,FALSE),"")</f>
        <v/>
      </c>
      <c r="X120" s="101" t="str">
        <f>IFERROR(VLOOKUP(X119,シフト記号表!$B:$AP,41,FALSE),"")</f>
        <v/>
      </c>
      <c r="Y120" s="101" t="str">
        <f>IFERROR(VLOOKUP(Y119,シフト記号表!$B:$AP,41,FALSE),"")</f>
        <v/>
      </c>
      <c r="Z120" s="101" t="str">
        <f>IFERROR(VLOOKUP(Z119,シフト記号表!$B:$AP,41,FALSE),"")</f>
        <v/>
      </c>
      <c r="AA120" s="101" t="str">
        <f>IFERROR(VLOOKUP(AA119,シフト記号表!$B:$AP,41,FALSE),"")</f>
        <v/>
      </c>
      <c r="AB120" s="101" t="str">
        <f>IFERROR(VLOOKUP(AB119,シフト記号表!$B:$AP,41,FALSE),"")</f>
        <v/>
      </c>
      <c r="AC120" s="101" t="str">
        <f>IFERROR(VLOOKUP(AC119,シフト記号表!$B:$AP,41,FALSE),"")</f>
        <v/>
      </c>
      <c r="AD120" s="101" t="str">
        <f>IFERROR(VLOOKUP(AD119,シフト記号表!$B:$AP,41,FALSE),"")</f>
        <v/>
      </c>
      <c r="AE120" s="101" t="str">
        <f>IFERROR(VLOOKUP(AE119,シフト記号表!$B:$AP,41,FALSE),"")</f>
        <v/>
      </c>
      <c r="AF120" s="101" t="str">
        <f>IFERROR(VLOOKUP(AF119,シフト記号表!$B:$AP,41,FALSE),"")</f>
        <v/>
      </c>
      <c r="AG120" s="101" t="str">
        <f>IFERROR(VLOOKUP(AG119,シフト記号表!$B:$AP,41,FALSE),"")</f>
        <v/>
      </c>
      <c r="AH120" s="101" t="str">
        <f>IFERROR(VLOOKUP(AH119,シフト記号表!$B:$AP,41,FALSE),"")</f>
        <v/>
      </c>
      <c r="AI120" s="101" t="str">
        <f>IFERROR(VLOOKUP(AI119,シフト記号表!$B:$AP,41,FALSE),"")</f>
        <v/>
      </c>
      <c r="AJ120" s="101" t="str">
        <f>IFERROR(VLOOKUP(AJ119,シフト記号表!$B:$AP,41,FALSE),"")</f>
        <v/>
      </c>
      <c r="AK120" s="101" t="str">
        <f>IFERROR(VLOOKUP(AK119,シフト記号表!$B:$AP,41,FALSE),"")</f>
        <v/>
      </c>
      <c r="AL120" s="101" t="str">
        <f>IFERROR(VLOOKUP(AL119,シフト記号表!$B:$AP,41,FALSE),"")</f>
        <v/>
      </c>
      <c r="AM120" s="101" t="str">
        <f>IFERROR(VLOOKUP(AM119,シフト記号表!$B:$AP,41,FALSE),"")</f>
        <v/>
      </c>
      <c r="AN120" s="289"/>
      <c r="AO120" s="267"/>
      <c r="AP120" s="344"/>
      <c r="AQ120" s="345"/>
      <c r="AR120" s="267"/>
      <c r="AS120" s="267"/>
      <c r="AT120" s="265"/>
      <c r="AU120" s="49" t="str">
        <f t="shared" ref="AU120" si="125">IFERROR(IF($D119="□",($AO119/$AK$6),($AO119/$AK$8)),"")</f>
        <v/>
      </c>
      <c r="AV120" s="49" t="str">
        <f t="shared" ref="AV120" si="126">IFERROR(IF($D119="□",($AN119/$AO$6),($AN119/$AO$8)),"")</f>
        <v/>
      </c>
      <c r="AX120" s="49" t="str">
        <f>IFERROR(IF($D119="□",(VLOOKUP(F119,'ますた君 '!$C:$E,3,FALSE)/($AK$6*4)),(VLOOKUP(F119,'ますた君 '!$C:$E,3,FALSE)/($AK$8*4))),"")</f>
        <v/>
      </c>
      <c r="AY120" s="49" t="str">
        <f>IFERROR(IF($D119="□",(VLOOKUP(F119,'ますた君 '!$C:$E,3,FALSE)/$AO$6),(VLOOKUP(F119,'ますた君 '!$C:$E,3,FALSE)/$AO$8)),"")</f>
        <v/>
      </c>
    </row>
    <row r="121" spans="1:51" s="3" customFormat="1" ht="12" customHeight="1">
      <c r="A121" s="278"/>
      <c r="B121" s="281"/>
      <c r="C121" s="284"/>
      <c r="D121" s="287"/>
      <c r="E121" s="171"/>
      <c r="F121" s="295"/>
      <c r="G121" s="296"/>
      <c r="H121" s="102" t="s">
        <v>106</v>
      </c>
      <c r="I121" s="190" t="str">
        <f>IFERROR(VLOOKUP(I119,シフト記号表!$B:$AP,31,FALSE),"")</f>
        <v/>
      </c>
      <c r="J121" s="190" t="str">
        <f>IFERROR(VLOOKUP(J119,シフト記号表!$B:$AP,31,FALSE),"")</f>
        <v/>
      </c>
      <c r="K121" s="190" t="str">
        <f>IFERROR(VLOOKUP(K119,シフト記号表!$B:$AP,31,FALSE),"")</f>
        <v/>
      </c>
      <c r="L121" s="190" t="str">
        <f>IFERROR(VLOOKUP(L119,シフト記号表!$B:$AP,31,FALSE),"")</f>
        <v/>
      </c>
      <c r="M121" s="190" t="str">
        <f>IFERROR(VLOOKUP(M119,シフト記号表!$B:$AP,31,FALSE),"")</f>
        <v/>
      </c>
      <c r="N121" s="190" t="str">
        <f>IFERROR(VLOOKUP(N119,シフト記号表!$B:$AP,31,FALSE),"")</f>
        <v/>
      </c>
      <c r="O121" s="190" t="str">
        <f>IFERROR(VLOOKUP(O119,シフト記号表!$B:$AP,31,FALSE),"")</f>
        <v/>
      </c>
      <c r="P121" s="190" t="str">
        <f>IFERROR(VLOOKUP(P119,シフト記号表!$B:$AP,31,FALSE),"")</f>
        <v/>
      </c>
      <c r="Q121" s="190" t="str">
        <f>IFERROR(VLOOKUP(Q119,シフト記号表!$B:$AP,31,FALSE),"")</f>
        <v/>
      </c>
      <c r="R121" s="190" t="str">
        <f>IFERROR(VLOOKUP(R119,シフト記号表!$B:$AP,31,FALSE),"")</f>
        <v/>
      </c>
      <c r="S121" s="190" t="str">
        <f>IFERROR(VLOOKUP(S119,シフト記号表!$B:$AP,31,FALSE),"")</f>
        <v/>
      </c>
      <c r="T121" s="190" t="str">
        <f>IFERROR(VLOOKUP(T119,シフト記号表!$B:$AP,31,FALSE),"")</f>
        <v/>
      </c>
      <c r="U121" s="190" t="str">
        <f>IFERROR(VLOOKUP(U119,シフト記号表!$B:$AP,31,FALSE),"")</f>
        <v/>
      </c>
      <c r="V121" s="190" t="str">
        <f>IFERROR(VLOOKUP(V119,シフト記号表!$B:$AP,31,FALSE),"")</f>
        <v/>
      </c>
      <c r="W121" s="190" t="str">
        <f>IFERROR(VLOOKUP(W119,シフト記号表!$B:$AP,31,FALSE),"")</f>
        <v/>
      </c>
      <c r="X121" s="190" t="str">
        <f>IFERROR(VLOOKUP(X119,シフト記号表!$B:$AP,31,FALSE),"")</f>
        <v/>
      </c>
      <c r="Y121" s="190" t="str">
        <f>IFERROR(VLOOKUP(Y119,シフト記号表!$B:$AP,31,FALSE),"")</f>
        <v/>
      </c>
      <c r="Z121" s="190" t="str">
        <f>IFERROR(VLOOKUP(Z119,シフト記号表!$B:$AP,31,FALSE),"")</f>
        <v/>
      </c>
      <c r="AA121" s="190" t="str">
        <f>IFERROR(VLOOKUP(AA119,シフト記号表!$B:$AP,31,FALSE),"")</f>
        <v/>
      </c>
      <c r="AB121" s="190" t="str">
        <f>IFERROR(VLOOKUP(AB119,シフト記号表!$B:$AP,31,FALSE),"")</f>
        <v/>
      </c>
      <c r="AC121" s="190" t="str">
        <f>IFERROR(VLOOKUP(AC119,シフト記号表!$B:$AP,31,FALSE),"")</f>
        <v/>
      </c>
      <c r="AD121" s="190" t="str">
        <f>IFERROR(VLOOKUP(AD119,シフト記号表!$B:$AP,31,FALSE),"")</f>
        <v/>
      </c>
      <c r="AE121" s="190" t="str">
        <f>IFERROR(VLOOKUP(AE119,シフト記号表!$B:$AP,31,FALSE),"")</f>
        <v/>
      </c>
      <c r="AF121" s="190" t="str">
        <f>IFERROR(VLOOKUP(AF119,シフト記号表!$B:$AP,31,FALSE),"")</f>
        <v/>
      </c>
      <c r="AG121" s="190" t="str">
        <f>IFERROR(VLOOKUP(AG119,シフト記号表!$B:$AP,31,FALSE),"")</f>
        <v/>
      </c>
      <c r="AH121" s="190" t="str">
        <f>IFERROR(VLOOKUP(AH119,シフト記号表!$B:$AP,31,FALSE),"")</f>
        <v/>
      </c>
      <c r="AI121" s="190" t="str">
        <f>IFERROR(VLOOKUP(AI119,シフト記号表!$B:$AP,31,FALSE),"")</f>
        <v/>
      </c>
      <c r="AJ121" s="190" t="str">
        <f>IFERROR(VLOOKUP(AJ119,シフト記号表!$B:$AP,31,FALSE),"")</f>
        <v/>
      </c>
      <c r="AK121" s="190" t="str">
        <f>IFERROR(VLOOKUP(AK119,シフト記号表!$B:$AP,31,FALSE),"")</f>
        <v/>
      </c>
      <c r="AL121" s="190" t="str">
        <f>IFERROR(VLOOKUP(AL119,シフト記号表!$B:$AP,31,FALSE),"")</f>
        <v/>
      </c>
      <c r="AM121" s="190" t="str">
        <f>IFERROR(VLOOKUP(AM119,シフト記号表!$B:$AP,31,FALSE),"")</f>
        <v/>
      </c>
      <c r="AN121" s="290"/>
      <c r="AO121" s="268"/>
      <c r="AP121" s="346"/>
      <c r="AQ121" s="347"/>
      <c r="AR121" s="268"/>
      <c r="AS121" s="268"/>
      <c r="AT121" s="265"/>
      <c r="AU121" s="50"/>
      <c r="AV121" s="50"/>
      <c r="AX121" s="50"/>
      <c r="AY121" s="50"/>
    </row>
    <row r="122" spans="1:51" s="3" customFormat="1" ht="12" customHeight="1">
      <c r="A122" s="276">
        <v>34</v>
      </c>
      <c r="B122" s="279"/>
      <c r="C122" s="282"/>
      <c r="D122" s="285" t="s">
        <v>113</v>
      </c>
      <c r="E122" s="170"/>
      <c r="F122" s="291"/>
      <c r="G122" s="292"/>
      <c r="H122" s="103" t="s">
        <v>80</v>
      </c>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288">
        <f>+SUM(I123:AM124)</f>
        <v>0</v>
      </c>
      <c r="AO122" s="266">
        <f>IF($AN$3="４週",AN122/4,AN122/(DAY(EOMONTH($I$21,0))/7))</f>
        <v>0</v>
      </c>
      <c r="AP122" s="342"/>
      <c r="AQ122" s="343"/>
      <c r="AR122" s="266" t="str">
        <f t="shared" ref="AR122" si="127">IF($AN$3="４週",AU123,AV123)</f>
        <v/>
      </c>
      <c r="AS122" s="266"/>
      <c r="AT122" s="265" t="str">
        <f t="shared" ref="AT122" si="128">IF(AX123&lt;=1.1,"",IF(AY123&lt;=1.1,"",IF(F122="","","勤務時間"&amp;CHAR(10)&amp;"OVER")))</f>
        <v/>
      </c>
      <c r="AU122" s="48" t="s">
        <v>192</v>
      </c>
      <c r="AV122" s="48" t="s">
        <v>107</v>
      </c>
      <c r="AX122" s="48" t="s">
        <v>136</v>
      </c>
      <c r="AY122" s="48" t="s">
        <v>137</v>
      </c>
    </row>
    <row r="123" spans="1:51" s="3" customFormat="1" ht="12" customHeight="1">
      <c r="A123" s="277"/>
      <c r="B123" s="280"/>
      <c r="C123" s="283"/>
      <c r="D123" s="286"/>
      <c r="E123" s="171"/>
      <c r="F123" s="293"/>
      <c r="G123" s="294"/>
      <c r="H123" s="100" t="s">
        <v>105</v>
      </c>
      <c r="I123" s="101" t="str">
        <f>IFERROR(VLOOKUP(I122,シフト記号表!$B:$AP,41,FALSE),"")</f>
        <v/>
      </c>
      <c r="J123" s="101" t="str">
        <f>IFERROR(VLOOKUP(J122,シフト記号表!$B:$AP,41,FALSE),"")</f>
        <v/>
      </c>
      <c r="K123" s="101" t="str">
        <f>IFERROR(VLOOKUP(K122,シフト記号表!$B:$AP,41,FALSE),"")</f>
        <v/>
      </c>
      <c r="L123" s="101" t="str">
        <f>IFERROR(VLOOKUP(L122,シフト記号表!$B:$AP,41,FALSE),"")</f>
        <v/>
      </c>
      <c r="M123" s="101" t="str">
        <f>IFERROR(VLOOKUP(M122,シフト記号表!$B:$AP,41,FALSE),"")</f>
        <v/>
      </c>
      <c r="N123" s="101" t="str">
        <f>IFERROR(VLOOKUP(N122,シフト記号表!$B:$AP,41,FALSE),"")</f>
        <v/>
      </c>
      <c r="O123" s="101" t="str">
        <f>IFERROR(VLOOKUP(O122,シフト記号表!$B:$AP,41,FALSE),"")</f>
        <v/>
      </c>
      <c r="P123" s="101" t="str">
        <f>IFERROR(VLOOKUP(P122,シフト記号表!$B:$AP,41,FALSE),"")</f>
        <v/>
      </c>
      <c r="Q123" s="101" t="str">
        <f>IFERROR(VLOOKUP(Q122,シフト記号表!$B:$AP,41,FALSE),"")</f>
        <v/>
      </c>
      <c r="R123" s="101" t="str">
        <f>IFERROR(VLOOKUP(R122,シフト記号表!$B:$AP,41,FALSE),"")</f>
        <v/>
      </c>
      <c r="S123" s="101" t="str">
        <f>IFERROR(VLOOKUP(S122,シフト記号表!$B:$AP,41,FALSE),"")</f>
        <v/>
      </c>
      <c r="T123" s="101" t="str">
        <f>IFERROR(VLOOKUP(T122,シフト記号表!$B:$AP,41,FALSE),"")</f>
        <v/>
      </c>
      <c r="U123" s="101" t="str">
        <f>IFERROR(VLOOKUP(U122,シフト記号表!$B:$AP,41,FALSE),"")</f>
        <v/>
      </c>
      <c r="V123" s="101" t="str">
        <f>IFERROR(VLOOKUP(V122,シフト記号表!$B:$AP,41,FALSE),"")</f>
        <v/>
      </c>
      <c r="W123" s="101" t="str">
        <f>IFERROR(VLOOKUP(W122,シフト記号表!$B:$AP,41,FALSE),"")</f>
        <v/>
      </c>
      <c r="X123" s="101" t="str">
        <f>IFERROR(VLOOKUP(X122,シフト記号表!$B:$AP,41,FALSE),"")</f>
        <v/>
      </c>
      <c r="Y123" s="101" t="str">
        <f>IFERROR(VLOOKUP(Y122,シフト記号表!$B:$AP,41,FALSE),"")</f>
        <v/>
      </c>
      <c r="Z123" s="101" t="str">
        <f>IFERROR(VLOOKUP(Z122,シフト記号表!$B:$AP,41,FALSE),"")</f>
        <v/>
      </c>
      <c r="AA123" s="101" t="str">
        <f>IFERROR(VLOOKUP(AA122,シフト記号表!$B:$AP,41,FALSE),"")</f>
        <v/>
      </c>
      <c r="AB123" s="101" t="str">
        <f>IFERROR(VLOOKUP(AB122,シフト記号表!$B:$AP,41,FALSE),"")</f>
        <v/>
      </c>
      <c r="AC123" s="101" t="str">
        <f>IFERROR(VLOOKUP(AC122,シフト記号表!$B:$AP,41,FALSE),"")</f>
        <v/>
      </c>
      <c r="AD123" s="101" t="str">
        <f>IFERROR(VLOOKUP(AD122,シフト記号表!$B:$AP,41,FALSE),"")</f>
        <v/>
      </c>
      <c r="AE123" s="101" t="str">
        <f>IFERROR(VLOOKUP(AE122,シフト記号表!$B:$AP,41,FALSE),"")</f>
        <v/>
      </c>
      <c r="AF123" s="101" t="str">
        <f>IFERROR(VLOOKUP(AF122,シフト記号表!$B:$AP,41,FALSE),"")</f>
        <v/>
      </c>
      <c r="AG123" s="101" t="str">
        <f>IFERROR(VLOOKUP(AG122,シフト記号表!$B:$AP,41,FALSE),"")</f>
        <v/>
      </c>
      <c r="AH123" s="101" t="str">
        <f>IFERROR(VLOOKUP(AH122,シフト記号表!$B:$AP,41,FALSE),"")</f>
        <v/>
      </c>
      <c r="AI123" s="101" t="str">
        <f>IFERROR(VLOOKUP(AI122,シフト記号表!$B:$AP,41,FALSE),"")</f>
        <v/>
      </c>
      <c r="AJ123" s="101" t="str">
        <f>IFERROR(VLOOKUP(AJ122,シフト記号表!$B:$AP,41,FALSE),"")</f>
        <v/>
      </c>
      <c r="AK123" s="101" t="str">
        <f>IFERROR(VLOOKUP(AK122,シフト記号表!$B:$AP,41,FALSE),"")</f>
        <v/>
      </c>
      <c r="AL123" s="101" t="str">
        <f>IFERROR(VLOOKUP(AL122,シフト記号表!$B:$AP,41,FALSE),"")</f>
        <v/>
      </c>
      <c r="AM123" s="101" t="str">
        <f>IFERROR(VLOOKUP(AM122,シフト記号表!$B:$AP,41,FALSE),"")</f>
        <v/>
      </c>
      <c r="AN123" s="289"/>
      <c r="AO123" s="267"/>
      <c r="AP123" s="344"/>
      <c r="AQ123" s="345"/>
      <c r="AR123" s="267"/>
      <c r="AS123" s="267"/>
      <c r="AT123" s="265"/>
      <c r="AU123" s="49" t="str">
        <f t="shared" ref="AU123" si="129">IFERROR(IF($D122="□",($AO122/$AK$6),($AO122/$AK$8)),"")</f>
        <v/>
      </c>
      <c r="AV123" s="49" t="str">
        <f t="shared" ref="AV123" si="130">IFERROR(IF($D122="□",($AN122/$AO$6),($AN122/$AO$8)),"")</f>
        <v/>
      </c>
      <c r="AX123" s="49" t="str">
        <f>IFERROR(IF($D122="□",(VLOOKUP(F122,'ますた君 '!$C:$E,3,FALSE)/($AK$6*4)),(VLOOKUP(F122,'ますた君 '!$C:$E,3,FALSE)/($AK$8*4))),"")</f>
        <v/>
      </c>
      <c r="AY123" s="49" t="str">
        <f>IFERROR(IF($D122="□",(VLOOKUP(F122,'ますた君 '!$C:$E,3,FALSE)/$AO$6),(VLOOKUP(F122,'ますた君 '!$C:$E,3,FALSE)/$AO$8)),"")</f>
        <v/>
      </c>
    </row>
    <row r="124" spans="1:51" s="3" customFormat="1" ht="12" customHeight="1">
      <c r="A124" s="278"/>
      <c r="B124" s="281"/>
      <c r="C124" s="284"/>
      <c r="D124" s="287"/>
      <c r="E124" s="171"/>
      <c r="F124" s="295"/>
      <c r="G124" s="296"/>
      <c r="H124" s="102" t="s">
        <v>106</v>
      </c>
      <c r="I124" s="190" t="str">
        <f>IFERROR(VLOOKUP(I122,シフト記号表!$B:$AP,31,FALSE),"")</f>
        <v/>
      </c>
      <c r="J124" s="190" t="str">
        <f>IFERROR(VLOOKUP(J122,シフト記号表!$B:$AP,31,FALSE),"")</f>
        <v/>
      </c>
      <c r="K124" s="190" t="str">
        <f>IFERROR(VLOOKUP(K122,シフト記号表!$B:$AP,31,FALSE),"")</f>
        <v/>
      </c>
      <c r="L124" s="190" t="str">
        <f>IFERROR(VLOOKUP(L122,シフト記号表!$B:$AP,31,FALSE),"")</f>
        <v/>
      </c>
      <c r="M124" s="190" t="str">
        <f>IFERROR(VLOOKUP(M122,シフト記号表!$B:$AP,31,FALSE),"")</f>
        <v/>
      </c>
      <c r="N124" s="190" t="str">
        <f>IFERROR(VLOOKUP(N122,シフト記号表!$B:$AP,31,FALSE),"")</f>
        <v/>
      </c>
      <c r="O124" s="190" t="str">
        <f>IFERROR(VLOOKUP(O122,シフト記号表!$B:$AP,31,FALSE),"")</f>
        <v/>
      </c>
      <c r="P124" s="190" t="str">
        <f>IFERROR(VLOOKUP(P122,シフト記号表!$B:$AP,31,FALSE),"")</f>
        <v/>
      </c>
      <c r="Q124" s="190" t="str">
        <f>IFERROR(VLOOKUP(Q122,シフト記号表!$B:$AP,31,FALSE),"")</f>
        <v/>
      </c>
      <c r="R124" s="190" t="str">
        <f>IFERROR(VLOOKUP(R122,シフト記号表!$B:$AP,31,FALSE),"")</f>
        <v/>
      </c>
      <c r="S124" s="190" t="str">
        <f>IFERROR(VLOOKUP(S122,シフト記号表!$B:$AP,31,FALSE),"")</f>
        <v/>
      </c>
      <c r="T124" s="190" t="str">
        <f>IFERROR(VLOOKUP(T122,シフト記号表!$B:$AP,31,FALSE),"")</f>
        <v/>
      </c>
      <c r="U124" s="190" t="str">
        <f>IFERROR(VLOOKUP(U122,シフト記号表!$B:$AP,31,FALSE),"")</f>
        <v/>
      </c>
      <c r="V124" s="190" t="str">
        <f>IFERROR(VLOOKUP(V122,シフト記号表!$B:$AP,31,FALSE),"")</f>
        <v/>
      </c>
      <c r="W124" s="190" t="str">
        <f>IFERROR(VLOOKUP(W122,シフト記号表!$B:$AP,31,FALSE),"")</f>
        <v/>
      </c>
      <c r="X124" s="190" t="str">
        <f>IFERROR(VLOOKUP(X122,シフト記号表!$B:$AP,31,FALSE),"")</f>
        <v/>
      </c>
      <c r="Y124" s="190" t="str">
        <f>IFERROR(VLOOKUP(Y122,シフト記号表!$B:$AP,31,FALSE),"")</f>
        <v/>
      </c>
      <c r="Z124" s="190" t="str">
        <f>IFERROR(VLOOKUP(Z122,シフト記号表!$B:$AP,31,FALSE),"")</f>
        <v/>
      </c>
      <c r="AA124" s="190" t="str">
        <f>IFERROR(VLOOKUP(AA122,シフト記号表!$B:$AP,31,FALSE),"")</f>
        <v/>
      </c>
      <c r="AB124" s="190" t="str">
        <f>IFERROR(VLOOKUP(AB122,シフト記号表!$B:$AP,31,FALSE),"")</f>
        <v/>
      </c>
      <c r="AC124" s="190" t="str">
        <f>IFERROR(VLOOKUP(AC122,シフト記号表!$B:$AP,31,FALSE),"")</f>
        <v/>
      </c>
      <c r="AD124" s="190" t="str">
        <f>IFERROR(VLOOKUP(AD122,シフト記号表!$B:$AP,31,FALSE),"")</f>
        <v/>
      </c>
      <c r="AE124" s="190" t="str">
        <f>IFERROR(VLOOKUP(AE122,シフト記号表!$B:$AP,31,FALSE),"")</f>
        <v/>
      </c>
      <c r="AF124" s="190" t="str">
        <f>IFERROR(VLOOKUP(AF122,シフト記号表!$B:$AP,31,FALSE),"")</f>
        <v/>
      </c>
      <c r="AG124" s="190" t="str">
        <f>IFERROR(VLOOKUP(AG122,シフト記号表!$B:$AP,31,FALSE),"")</f>
        <v/>
      </c>
      <c r="AH124" s="190" t="str">
        <f>IFERROR(VLOOKUP(AH122,シフト記号表!$B:$AP,31,FALSE),"")</f>
        <v/>
      </c>
      <c r="AI124" s="190" t="str">
        <f>IFERROR(VLOOKUP(AI122,シフト記号表!$B:$AP,31,FALSE),"")</f>
        <v/>
      </c>
      <c r="AJ124" s="190" t="str">
        <f>IFERROR(VLOOKUP(AJ122,シフト記号表!$B:$AP,31,FALSE),"")</f>
        <v/>
      </c>
      <c r="AK124" s="190" t="str">
        <f>IFERROR(VLOOKUP(AK122,シフト記号表!$B:$AP,31,FALSE),"")</f>
        <v/>
      </c>
      <c r="AL124" s="190" t="str">
        <f>IFERROR(VLOOKUP(AL122,シフト記号表!$B:$AP,31,FALSE),"")</f>
        <v/>
      </c>
      <c r="AM124" s="190" t="str">
        <f>IFERROR(VLOOKUP(AM122,シフト記号表!$B:$AP,31,FALSE),"")</f>
        <v/>
      </c>
      <c r="AN124" s="290"/>
      <c r="AO124" s="268"/>
      <c r="AP124" s="346"/>
      <c r="AQ124" s="347"/>
      <c r="AR124" s="268"/>
      <c r="AS124" s="268"/>
      <c r="AT124" s="265"/>
      <c r="AU124" s="50"/>
      <c r="AV124" s="50"/>
      <c r="AX124" s="50"/>
      <c r="AY124" s="50"/>
    </row>
    <row r="125" spans="1:51" s="3" customFormat="1" ht="12" customHeight="1">
      <c r="A125" s="276">
        <v>35</v>
      </c>
      <c r="B125" s="279"/>
      <c r="C125" s="282"/>
      <c r="D125" s="285" t="s">
        <v>113</v>
      </c>
      <c r="E125" s="170"/>
      <c r="F125" s="291"/>
      <c r="G125" s="292"/>
      <c r="H125" s="103" t="s">
        <v>80</v>
      </c>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288">
        <f>+SUM(I126:AM127)</f>
        <v>0</v>
      </c>
      <c r="AO125" s="266">
        <f>IF($AN$3="４週",AN125/4,AN125/(DAY(EOMONTH($I$21,0))/7))</f>
        <v>0</v>
      </c>
      <c r="AP125" s="342"/>
      <c r="AQ125" s="343"/>
      <c r="AR125" s="266" t="str">
        <f t="shared" ref="AR125" si="131">IF($AN$3="４週",AU126,AV126)</f>
        <v/>
      </c>
      <c r="AS125" s="266"/>
      <c r="AT125" s="265" t="str">
        <f t="shared" ref="AT125" si="132">IF(AX126&lt;=1.1,"",IF(AY126&lt;=1.1,"",IF(F125="","","勤務時間"&amp;CHAR(10)&amp;"OVER")))</f>
        <v/>
      </c>
      <c r="AU125" s="48" t="s">
        <v>192</v>
      </c>
      <c r="AV125" s="48" t="s">
        <v>107</v>
      </c>
      <c r="AX125" s="48" t="s">
        <v>136</v>
      </c>
      <c r="AY125" s="48" t="s">
        <v>137</v>
      </c>
    </row>
    <row r="126" spans="1:51" s="3" customFormat="1" ht="12" customHeight="1">
      <c r="A126" s="277"/>
      <c r="B126" s="280"/>
      <c r="C126" s="283"/>
      <c r="D126" s="286"/>
      <c r="E126" s="171"/>
      <c r="F126" s="293"/>
      <c r="G126" s="294"/>
      <c r="H126" s="100" t="s">
        <v>105</v>
      </c>
      <c r="I126" s="101" t="str">
        <f>IFERROR(VLOOKUP(I125,シフト記号表!$B:$AP,41,FALSE),"")</f>
        <v/>
      </c>
      <c r="J126" s="101" t="str">
        <f>IFERROR(VLOOKUP(J125,シフト記号表!$B:$AP,41,FALSE),"")</f>
        <v/>
      </c>
      <c r="K126" s="101" t="str">
        <f>IFERROR(VLOOKUP(K125,シフト記号表!$B:$AP,41,FALSE),"")</f>
        <v/>
      </c>
      <c r="L126" s="101" t="str">
        <f>IFERROR(VLOOKUP(L125,シフト記号表!$B:$AP,41,FALSE),"")</f>
        <v/>
      </c>
      <c r="M126" s="101" t="str">
        <f>IFERROR(VLOOKUP(M125,シフト記号表!$B:$AP,41,FALSE),"")</f>
        <v/>
      </c>
      <c r="N126" s="101" t="str">
        <f>IFERROR(VLOOKUP(N125,シフト記号表!$B:$AP,41,FALSE),"")</f>
        <v/>
      </c>
      <c r="O126" s="101" t="str">
        <f>IFERROR(VLOOKUP(O125,シフト記号表!$B:$AP,41,FALSE),"")</f>
        <v/>
      </c>
      <c r="P126" s="101" t="str">
        <f>IFERROR(VLOOKUP(P125,シフト記号表!$B:$AP,41,FALSE),"")</f>
        <v/>
      </c>
      <c r="Q126" s="101" t="str">
        <f>IFERROR(VLOOKUP(Q125,シフト記号表!$B:$AP,41,FALSE),"")</f>
        <v/>
      </c>
      <c r="R126" s="101" t="str">
        <f>IFERROR(VLOOKUP(R125,シフト記号表!$B:$AP,41,FALSE),"")</f>
        <v/>
      </c>
      <c r="S126" s="101" t="str">
        <f>IFERROR(VLOOKUP(S125,シフト記号表!$B:$AP,41,FALSE),"")</f>
        <v/>
      </c>
      <c r="T126" s="101" t="str">
        <f>IFERROR(VLOOKUP(T125,シフト記号表!$B:$AP,41,FALSE),"")</f>
        <v/>
      </c>
      <c r="U126" s="101" t="str">
        <f>IFERROR(VLOOKUP(U125,シフト記号表!$B:$AP,41,FALSE),"")</f>
        <v/>
      </c>
      <c r="V126" s="101" t="str">
        <f>IFERROR(VLOOKUP(V125,シフト記号表!$B:$AP,41,FALSE),"")</f>
        <v/>
      </c>
      <c r="W126" s="101" t="str">
        <f>IFERROR(VLOOKUP(W125,シフト記号表!$B:$AP,41,FALSE),"")</f>
        <v/>
      </c>
      <c r="X126" s="101" t="str">
        <f>IFERROR(VLOOKUP(X125,シフト記号表!$B:$AP,41,FALSE),"")</f>
        <v/>
      </c>
      <c r="Y126" s="101" t="str">
        <f>IFERROR(VLOOKUP(Y125,シフト記号表!$B:$AP,41,FALSE),"")</f>
        <v/>
      </c>
      <c r="Z126" s="101" t="str">
        <f>IFERROR(VLOOKUP(Z125,シフト記号表!$B:$AP,41,FALSE),"")</f>
        <v/>
      </c>
      <c r="AA126" s="101" t="str">
        <f>IFERROR(VLOOKUP(AA125,シフト記号表!$B:$AP,41,FALSE),"")</f>
        <v/>
      </c>
      <c r="AB126" s="101" t="str">
        <f>IFERROR(VLOOKUP(AB125,シフト記号表!$B:$AP,41,FALSE),"")</f>
        <v/>
      </c>
      <c r="AC126" s="101" t="str">
        <f>IFERROR(VLOOKUP(AC125,シフト記号表!$B:$AP,41,FALSE),"")</f>
        <v/>
      </c>
      <c r="AD126" s="101" t="str">
        <f>IFERROR(VLOOKUP(AD125,シフト記号表!$B:$AP,41,FALSE),"")</f>
        <v/>
      </c>
      <c r="AE126" s="101" t="str">
        <f>IFERROR(VLOOKUP(AE125,シフト記号表!$B:$AP,41,FALSE),"")</f>
        <v/>
      </c>
      <c r="AF126" s="101" t="str">
        <f>IFERROR(VLOOKUP(AF125,シフト記号表!$B:$AP,41,FALSE),"")</f>
        <v/>
      </c>
      <c r="AG126" s="101" t="str">
        <f>IFERROR(VLOOKUP(AG125,シフト記号表!$B:$AP,41,FALSE),"")</f>
        <v/>
      </c>
      <c r="AH126" s="101" t="str">
        <f>IFERROR(VLOOKUP(AH125,シフト記号表!$B:$AP,41,FALSE),"")</f>
        <v/>
      </c>
      <c r="AI126" s="101" t="str">
        <f>IFERROR(VLOOKUP(AI125,シフト記号表!$B:$AP,41,FALSE),"")</f>
        <v/>
      </c>
      <c r="AJ126" s="101" t="str">
        <f>IFERROR(VLOOKUP(AJ125,シフト記号表!$B:$AP,41,FALSE),"")</f>
        <v/>
      </c>
      <c r="AK126" s="101" t="str">
        <f>IFERROR(VLOOKUP(AK125,シフト記号表!$B:$AP,41,FALSE),"")</f>
        <v/>
      </c>
      <c r="AL126" s="101" t="str">
        <f>IFERROR(VLOOKUP(AL125,シフト記号表!$B:$AP,41,FALSE),"")</f>
        <v/>
      </c>
      <c r="AM126" s="101" t="str">
        <f>IFERROR(VLOOKUP(AM125,シフト記号表!$B:$AP,41,FALSE),"")</f>
        <v/>
      </c>
      <c r="AN126" s="289"/>
      <c r="AO126" s="267"/>
      <c r="AP126" s="344"/>
      <c r="AQ126" s="345"/>
      <c r="AR126" s="267"/>
      <c r="AS126" s="267"/>
      <c r="AT126" s="265"/>
      <c r="AU126" s="49" t="str">
        <f t="shared" ref="AU126" si="133">IFERROR(IF($D125="□",($AO125/$AK$6),($AO125/$AK$8)),"")</f>
        <v/>
      </c>
      <c r="AV126" s="49" t="str">
        <f t="shared" ref="AV126" si="134">IFERROR(IF($D125="□",($AN125/$AO$6),($AN125/$AO$8)),"")</f>
        <v/>
      </c>
      <c r="AX126" s="49" t="str">
        <f>IFERROR(IF($D125="□",(VLOOKUP(F125,'ますた君 '!$C:$E,3,FALSE)/($AK$6*4)),(VLOOKUP(F125,'ますた君 '!$C:$E,3,FALSE)/($AK$8*4))),"")</f>
        <v/>
      </c>
      <c r="AY126" s="49" t="str">
        <f>IFERROR(IF($D125="□",(VLOOKUP(F125,'ますた君 '!$C:$E,3,FALSE)/$AO$6),(VLOOKUP(F125,'ますた君 '!$C:$E,3,FALSE)/$AO$8)),"")</f>
        <v/>
      </c>
    </row>
    <row r="127" spans="1:51" s="3" customFormat="1" ht="12" customHeight="1">
      <c r="A127" s="278"/>
      <c r="B127" s="281"/>
      <c r="C127" s="284"/>
      <c r="D127" s="287"/>
      <c r="E127" s="171"/>
      <c r="F127" s="295"/>
      <c r="G127" s="296"/>
      <c r="H127" s="102" t="s">
        <v>106</v>
      </c>
      <c r="I127" s="190" t="str">
        <f>IFERROR(VLOOKUP(I125,シフト記号表!$B:$AP,31,FALSE),"")</f>
        <v/>
      </c>
      <c r="J127" s="190" t="str">
        <f>IFERROR(VLOOKUP(J125,シフト記号表!$B:$AP,31,FALSE),"")</f>
        <v/>
      </c>
      <c r="K127" s="190" t="str">
        <f>IFERROR(VLOOKUP(K125,シフト記号表!$B:$AP,31,FALSE),"")</f>
        <v/>
      </c>
      <c r="L127" s="190" t="str">
        <f>IFERROR(VLOOKUP(L125,シフト記号表!$B:$AP,31,FALSE),"")</f>
        <v/>
      </c>
      <c r="M127" s="190" t="str">
        <f>IFERROR(VLOOKUP(M125,シフト記号表!$B:$AP,31,FALSE),"")</f>
        <v/>
      </c>
      <c r="N127" s="190" t="str">
        <f>IFERROR(VLOOKUP(N125,シフト記号表!$B:$AP,31,FALSE),"")</f>
        <v/>
      </c>
      <c r="O127" s="190" t="str">
        <f>IFERROR(VLOOKUP(O125,シフト記号表!$B:$AP,31,FALSE),"")</f>
        <v/>
      </c>
      <c r="P127" s="190" t="str">
        <f>IFERROR(VLOOKUP(P125,シフト記号表!$B:$AP,31,FALSE),"")</f>
        <v/>
      </c>
      <c r="Q127" s="190" t="str">
        <f>IFERROR(VLOOKUP(Q125,シフト記号表!$B:$AP,31,FALSE),"")</f>
        <v/>
      </c>
      <c r="R127" s="190" t="str">
        <f>IFERROR(VLOOKUP(R125,シフト記号表!$B:$AP,31,FALSE),"")</f>
        <v/>
      </c>
      <c r="S127" s="190" t="str">
        <f>IFERROR(VLOOKUP(S125,シフト記号表!$B:$AP,31,FALSE),"")</f>
        <v/>
      </c>
      <c r="T127" s="190" t="str">
        <f>IFERROR(VLOOKUP(T125,シフト記号表!$B:$AP,31,FALSE),"")</f>
        <v/>
      </c>
      <c r="U127" s="190" t="str">
        <f>IFERROR(VLOOKUP(U125,シフト記号表!$B:$AP,31,FALSE),"")</f>
        <v/>
      </c>
      <c r="V127" s="190" t="str">
        <f>IFERROR(VLOOKUP(V125,シフト記号表!$B:$AP,31,FALSE),"")</f>
        <v/>
      </c>
      <c r="W127" s="190" t="str">
        <f>IFERROR(VLOOKUP(W125,シフト記号表!$B:$AP,31,FALSE),"")</f>
        <v/>
      </c>
      <c r="X127" s="190" t="str">
        <f>IFERROR(VLOOKUP(X125,シフト記号表!$B:$AP,31,FALSE),"")</f>
        <v/>
      </c>
      <c r="Y127" s="190" t="str">
        <f>IFERROR(VLOOKUP(Y125,シフト記号表!$B:$AP,31,FALSE),"")</f>
        <v/>
      </c>
      <c r="Z127" s="190" t="str">
        <f>IFERROR(VLOOKUP(Z125,シフト記号表!$B:$AP,31,FALSE),"")</f>
        <v/>
      </c>
      <c r="AA127" s="190" t="str">
        <f>IFERROR(VLOOKUP(AA125,シフト記号表!$B:$AP,31,FALSE),"")</f>
        <v/>
      </c>
      <c r="AB127" s="190" t="str">
        <f>IFERROR(VLOOKUP(AB125,シフト記号表!$B:$AP,31,FALSE),"")</f>
        <v/>
      </c>
      <c r="AC127" s="190" t="str">
        <f>IFERROR(VLOOKUP(AC125,シフト記号表!$B:$AP,31,FALSE),"")</f>
        <v/>
      </c>
      <c r="AD127" s="190" t="str">
        <f>IFERROR(VLOOKUP(AD125,シフト記号表!$B:$AP,31,FALSE),"")</f>
        <v/>
      </c>
      <c r="AE127" s="190" t="str">
        <f>IFERROR(VLOOKUP(AE125,シフト記号表!$B:$AP,31,FALSE),"")</f>
        <v/>
      </c>
      <c r="AF127" s="190" t="str">
        <f>IFERROR(VLOOKUP(AF125,シフト記号表!$B:$AP,31,FALSE),"")</f>
        <v/>
      </c>
      <c r="AG127" s="190" t="str">
        <f>IFERROR(VLOOKUP(AG125,シフト記号表!$B:$AP,31,FALSE),"")</f>
        <v/>
      </c>
      <c r="AH127" s="190" t="str">
        <f>IFERROR(VLOOKUP(AH125,シフト記号表!$B:$AP,31,FALSE),"")</f>
        <v/>
      </c>
      <c r="AI127" s="190" t="str">
        <f>IFERROR(VLOOKUP(AI125,シフト記号表!$B:$AP,31,FALSE),"")</f>
        <v/>
      </c>
      <c r="AJ127" s="190" t="str">
        <f>IFERROR(VLOOKUP(AJ125,シフト記号表!$B:$AP,31,FALSE),"")</f>
        <v/>
      </c>
      <c r="AK127" s="190" t="str">
        <f>IFERROR(VLOOKUP(AK125,シフト記号表!$B:$AP,31,FALSE),"")</f>
        <v/>
      </c>
      <c r="AL127" s="190" t="str">
        <f>IFERROR(VLOOKUP(AL125,シフト記号表!$B:$AP,31,FALSE),"")</f>
        <v/>
      </c>
      <c r="AM127" s="190" t="str">
        <f>IFERROR(VLOOKUP(AM125,シフト記号表!$B:$AP,31,FALSE),"")</f>
        <v/>
      </c>
      <c r="AN127" s="290"/>
      <c r="AO127" s="268"/>
      <c r="AP127" s="346"/>
      <c r="AQ127" s="347"/>
      <c r="AR127" s="268"/>
      <c r="AS127" s="268"/>
      <c r="AT127" s="265"/>
      <c r="AU127" s="50"/>
      <c r="AV127" s="50"/>
      <c r="AX127" s="50"/>
      <c r="AY127" s="50"/>
    </row>
    <row r="128" spans="1:51" s="3" customFormat="1" ht="12" customHeight="1">
      <c r="A128" s="276">
        <v>36</v>
      </c>
      <c r="B128" s="279"/>
      <c r="C128" s="282"/>
      <c r="D128" s="285" t="s">
        <v>113</v>
      </c>
      <c r="E128" s="170"/>
      <c r="F128" s="291"/>
      <c r="G128" s="292"/>
      <c r="H128" s="103" t="s">
        <v>80</v>
      </c>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288">
        <f>+SUM(I129:AM130)</f>
        <v>0</v>
      </c>
      <c r="AO128" s="266">
        <f>IF($AN$3="４週",AN128/4,AN128/(DAY(EOMONTH($I$21,0))/7))</f>
        <v>0</v>
      </c>
      <c r="AP128" s="342"/>
      <c r="AQ128" s="343"/>
      <c r="AR128" s="266" t="str">
        <f t="shared" ref="AR128" si="135">IF($AN$3="４週",AU129,AV129)</f>
        <v/>
      </c>
      <c r="AS128" s="266"/>
      <c r="AT128" s="265" t="str">
        <f t="shared" ref="AT128" si="136">IF(AX129&lt;=1.1,"",IF(AY129&lt;=1.1,"",IF(F128="","","勤務時間"&amp;CHAR(10)&amp;"OVER")))</f>
        <v/>
      </c>
      <c r="AU128" s="48" t="s">
        <v>192</v>
      </c>
      <c r="AV128" s="48" t="s">
        <v>107</v>
      </c>
      <c r="AX128" s="48" t="s">
        <v>136</v>
      </c>
      <c r="AY128" s="48" t="s">
        <v>137</v>
      </c>
    </row>
    <row r="129" spans="1:51" s="3" customFormat="1" ht="12" customHeight="1">
      <c r="A129" s="277"/>
      <c r="B129" s="280"/>
      <c r="C129" s="283"/>
      <c r="D129" s="286"/>
      <c r="E129" s="171"/>
      <c r="F129" s="293"/>
      <c r="G129" s="294"/>
      <c r="H129" s="100" t="s">
        <v>105</v>
      </c>
      <c r="I129" s="101" t="str">
        <f>IFERROR(VLOOKUP(I128,シフト記号表!$B:$AP,41,FALSE),"")</f>
        <v/>
      </c>
      <c r="J129" s="101" t="str">
        <f>IFERROR(VLOOKUP(J128,シフト記号表!$B:$AP,41,FALSE),"")</f>
        <v/>
      </c>
      <c r="K129" s="101" t="str">
        <f>IFERROR(VLOOKUP(K128,シフト記号表!$B:$AP,41,FALSE),"")</f>
        <v/>
      </c>
      <c r="L129" s="101" t="str">
        <f>IFERROR(VLOOKUP(L128,シフト記号表!$B:$AP,41,FALSE),"")</f>
        <v/>
      </c>
      <c r="M129" s="101" t="str">
        <f>IFERROR(VLOOKUP(M128,シフト記号表!$B:$AP,41,FALSE),"")</f>
        <v/>
      </c>
      <c r="N129" s="101" t="str">
        <f>IFERROR(VLOOKUP(N128,シフト記号表!$B:$AP,41,FALSE),"")</f>
        <v/>
      </c>
      <c r="O129" s="101" t="str">
        <f>IFERROR(VLOOKUP(O128,シフト記号表!$B:$AP,41,FALSE),"")</f>
        <v/>
      </c>
      <c r="P129" s="101" t="str">
        <f>IFERROR(VLOOKUP(P128,シフト記号表!$B:$AP,41,FALSE),"")</f>
        <v/>
      </c>
      <c r="Q129" s="101" t="str">
        <f>IFERROR(VLOOKUP(Q128,シフト記号表!$B:$AP,41,FALSE),"")</f>
        <v/>
      </c>
      <c r="R129" s="101" t="str">
        <f>IFERROR(VLOOKUP(R128,シフト記号表!$B:$AP,41,FALSE),"")</f>
        <v/>
      </c>
      <c r="S129" s="101" t="str">
        <f>IFERROR(VLOOKUP(S128,シフト記号表!$B:$AP,41,FALSE),"")</f>
        <v/>
      </c>
      <c r="T129" s="101" t="str">
        <f>IFERROR(VLOOKUP(T128,シフト記号表!$B:$AP,41,FALSE),"")</f>
        <v/>
      </c>
      <c r="U129" s="101" t="str">
        <f>IFERROR(VLOOKUP(U128,シフト記号表!$B:$AP,41,FALSE),"")</f>
        <v/>
      </c>
      <c r="V129" s="101" t="str">
        <f>IFERROR(VLOOKUP(V128,シフト記号表!$B:$AP,41,FALSE),"")</f>
        <v/>
      </c>
      <c r="W129" s="101" t="str">
        <f>IFERROR(VLOOKUP(W128,シフト記号表!$B:$AP,41,FALSE),"")</f>
        <v/>
      </c>
      <c r="X129" s="101" t="str">
        <f>IFERROR(VLOOKUP(X128,シフト記号表!$B:$AP,41,FALSE),"")</f>
        <v/>
      </c>
      <c r="Y129" s="101" t="str">
        <f>IFERROR(VLOOKUP(Y128,シフト記号表!$B:$AP,41,FALSE),"")</f>
        <v/>
      </c>
      <c r="Z129" s="101" t="str">
        <f>IFERROR(VLOOKUP(Z128,シフト記号表!$B:$AP,41,FALSE),"")</f>
        <v/>
      </c>
      <c r="AA129" s="101" t="str">
        <f>IFERROR(VLOOKUP(AA128,シフト記号表!$B:$AP,41,FALSE),"")</f>
        <v/>
      </c>
      <c r="AB129" s="101" t="str">
        <f>IFERROR(VLOOKUP(AB128,シフト記号表!$B:$AP,41,FALSE),"")</f>
        <v/>
      </c>
      <c r="AC129" s="101" t="str">
        <f>IFERROR(VLOOKUP(AC128,シフト記号表!$B:$AP,41,FALSE),"")</f>
        <v/>
      </c>
      <c r="AD129" s="101" t="str">
        <f>IFERROR(VLOOKUP(AD128,シフト記号表!$B:$AP,41,FALSE),"")</f>
        <v/>
      </c>
      <c r="AE129" s="101" t="str">
        <f>IFERROR(VLOOKUP(AE128,シフト記号表!$B:$AP,41,FALSE),"")</f>
        <v/>
      </c>
      <c r="AF129" s="101" t="str">
        <f>IFERROR(VLOOKUP(AF128,シフト記号表!$B:$AP,41,FALSE),"")</f>
        <v/>
      </c>
      <c r="AG129" s="101" t="str">
        <f>IFERROR(VLOOKUP(AG128,シフト記号表!$B:$AP,41,FALSE),"")</f>
        <v/>
      </c>
      <c r="AH129" s="101" t="str">
        <f>IFERROR(VLOOKUP(AH128,シフト記号表!$B:$AP,41,FALSE),"")</f>
        <v/>
      </c>
      <c r="AI129" s="101" t="str">
        <f>IFERROR(VLOOKUP(AI128,シフト記号表!$B:$AP,41,FALSE),"")</f>
        <v/>
      </c>
      <c r="AJ129" s="101" t="str">
        <f>IFERROR(VLOOKUP(AJ128,シフト記号表!$B:$AP,41,FALSE),"")</f>
        <v/>
      </c>
      <c r="AK129" s="101" t="str">
        <f>IFERROR(VLOOKUP(AK128,シフト記号表!$B:$AP,41,FALSE),"")</f>
        <v/>
      </c>
      <c r="AL129" s="101" t="str">
        <f>IFERROR(VLOOKUP(AL128,シフト記号表!$B:$AP,41,FALSE),"")</f>
        <v/>
      </c>
      <c r="AM129" s="101" t="str">
        <f>IFERROR(VLOOKUP(AM128,シフト記号表!$B:$AP,41,FALSE),"")</f>
        <v/>
      </c>
      <c r="AN129" s="289"/>
      <c r="AO129" s="267"/>
      <c r="AP129" s="344"/>
      <c r="AQ129" s="345"/>
      <c r="AR129" s="267"/>
      <c r="AS129" s="267"/>
      <c r="AT129" s="265"/>
      <c r="AU129" s="49" t="str">
        <f t="shared" ref="AU129" si="137">IFERROR(IF($D128="□",($AO128/$AK$6),($AO128/$AK$8)),"")</f>
        <v/>
      </c>
      <c r="AV129" s="49" t="str">
        <f t="shared" ref="AV129" si="138">IFERROR(IF($D128="□",($AN128/$AO$6),($AN128/$AO$8)),"")</f>
        <v/>
      </c>
      <c r="AX129" s="49" t="str">
        <f>IFERROR(IF($D128="□",(VLOOKUP(F128,'ますた君 '!$C:$E,3,FALSE)/($AK$6*4)),(VLOOKUP(F128,'ますた君 '!$C:$E,3,FALSE)/($AK$8*4))),"")</f>
        <v/>
      </c>
      <c r="AY129" s="49" t="str">
        <f>IFERROR(IF($D128="□",(VLOOKUP(F128,'ますた君 '!$C:$E,3,FALSE)/$AO$6),(VLOOKUP(F128,'ますた君 '!$C:$E,3,FALSE)/$AO$8)),"")</f>
        <v/>
      </c>
    </row>
    <row r="130" spans="1:51" s="3" customFormat="1" ht="12" customHeight="1">
      <c r="A130" s="278"/>
      <c r="B130" s="281"/>
      <c r="C130" s="284"/>
      <c r="D130" s="287"/>
      <c r="E130" s="171"/>
      <c r="F130" s="295"/>
      <c r="G130" s="296"/>
      <c r="H130" s="102" t="s">
        <v>106</v>
      </c>
      <c r="I130" s="190" t="str">
        <f>IFERROR(VLOOKUP(I128,シフト記号表!$B:$AP,31,FALSE),"")</f>
        <v/>
      </c>
      <c r="J130" s="190" t="str">
        <f>IFERROR(VLOOKUP(J128,シフト記号表!$B:$AP,31,FALSE),"")</f>
        <v/>
      </c>
      <c r="K130" s="190" t="str">
        <f>IFERROR(VLOOKUP(K128,シフト記号表!$B:$AP,31,FALSE),"")</f>
        <v/>
      </c>
      <c r="L130" s="190" t="str">
        <f>IFERROR(VLOOKUP(L128,シフト記号表!$B:$AP,31,FALSE),"")</f>
        <v/>
      </c>
      <c r="M130" s="190" t="str">
        <f>IFERROR(VLOOKUP(M128,シフト記号表!$B:$AP,31,FALSE),"")</f>
        <v/>
      </c>
      <c r="N130" s="190" t="str">
        <f>IFERROR(VLOOKUP(N128,シフト記号表!$B:$AP,31,FALSE),"")</f>
        <v/>
      </c>
      <c r="O130" s="190" t="str">
        <f>IFERROR(VLOOKUP(O128,シフト記号表!$B:$AP,31,FALSE),"")</f>
        <v/>
      </c>
      <c r="P130" s="190" t="str">
        <f>IFERROR(VLOOKUP(P128,シフト記号表!$B:$AP,31,FALSE),"")</f>
        <v/>
      </c>
      <c r="Q130" s="190" t="str">
        <f>IFERROR(VLOOKUP(Q128,シフト記号表!$B:$AP,31,FALSE),"")</f>
        <v/>
      </c>
      <c r="R130" s="190" t="str">
        <f>IFERROR(VLOOKUP(R128,シフト記号表!$B:$AP,31,FALSE),"")</f>
        <v/>
      </c>
      <c r="S130" s="190" t="str">
        <f>IFERROR(VLOOKUP(S128,シフト記号表!$B:$AP,31,FALSE),"")</f>
        <v/>
      </c>
      <c r="T130" s="190" t="str">
        <f>IFERROR(VLOOKUP(T128,シフト記号表!$B:$AP,31,FALSE),"")</f>
        <v/>
      </c>
      <c r="U130" s="190" t="str">
        <f>IFERROR(VLOOKUP(U128,シフト記号表!$B:$AP,31,FALSE),"")</f>
        <v/>
      </c>
      <c r="V130" s="190" t="str">
        <f>IFERROR(VLOOKUP(V128,シフト記号表!$B:$AP,31,FALSE),"")</f>
        <v/>
      </c>
      <c r="W130" s="190" t="str">
        <f>IFERROR(VLOOKUP(W128,シフト記号表!$B:$AP,31,FALSE),"")</f>
        <v/>
      </c>
      <c r="X130" s="190" t="str">
        <f>IFERROR(VLOOKUP(X128,シフト記号表!$B:$AP,31,FALSE),"")</f>
        <v/>
      </c>
      <c r="Y130" s="190" t="str">
        <f>IFERROR(VLOOKUP(Y128,シフト記号表!$B:$AP,31,FALSE),"")</f>
        <v/>
      </c>
      <c r="Z130" s="190" t="str">
        <f>IFERROR(VLOOKUP(Z128,シフト記号表!$B:$AP,31,FALSE),"")</f>
        <v/>
      </c>
      <c r="AA130" s="190" t="str">
        <f>IFERROR(VLOOKUP(AA128,シフト記号表!$B:$AP,31,FALSE),"")</f>
        <v/>
      </c>
      <c r="AB130" s="190" t="str">
        <f>IFERROR(VLOOKUP(AB128,シフト記号表!$B:$AP,31,FALSE),"")</f>
        <v/>
      </c>
      <c r="AC130" s="190" t="str">
        <f>IFERROR(VLOOKUP(AC128,シフト記号表!$B:$AP,31,FALSE),"")</f>
        <v/>
      </c>
      <c r="AD130" s="190" t="str">
        <f>IFERROR(VLOOKUP(AD128,シフト記号表!$B:$AP,31,FALSE),"")</f>
        <v/>
      </c>
      <c r="AE130" s="190" t="str">
        <f>IFERROR(VLOOKUP(AE128,シフト記号表!$B:$AP,31,FALSE),"")</f>
        <v/>
      </c>
      <c r="AF130" s="190" t="str">
        <f>IFERROR(VLOOKUP(AF128,シフト記号表!$B:$AP,31,FALSE),"")</f>
        <v/>
      </c>
      <c r="AG130" s="190" t="str">
        <f>IFERROR(VLOOKUP(AG128,シフト記号表!$B:$AP,31,FALSE),"")</f>
        <v/>
      </c>
      <c r="AH130" s="190" t="str">
        <f>IFERROR(VLOOKUP(AH128,シフト記号表!$B:$AP,31,FALSE),"")</f>
        <v/>
      </c>
      <c r="AI130" s="190" t="str">
        <f>IFERROR(VLOOKUP(AI128,シフト記号表!$B:$AP,31,FALSE),"")</f>
        <v/>
      </c>
      <c r="AJ130" s="190" t="str">
        <f>IFERROR(VLOOKUP(AJ128,シフト記号表!$B:$AP,31,FALSE),"")</f>
        <v/>
      </c>
      <c r="AK130" s="190" t="str">
        <f>IFERROR(VLOOKUP(AK128,シフト記号表!$B:$AP,31,FALSE),"")</f>
        <v/>
      </c>
      <c r="AL130" s="190" t="str">
        <f>IFERROR(VLOOKUP(AL128,シフト記号表!$B:$AP,31,FALSE),"")</f>
        <v/>
      </c>
      <c r="AM130" s="190" t="str">
        <f>IFERROR(VLOOKUP(AM128,シフト記号表!$B:$AP,31,FALSE),"")</f>
        <v/>
      </c>
      <c r="AN130" s="290"/>
      <c r="AO130" s="268"/>
      <c r="AP130" s="346"/>
      <c r="AQ130" s="347"/>
      <c r="AR130" s="268"/>
      <c r="AS130" s="268"/>
      <c r="AT130" s="265"/>
      <c r="AU130" s="50"/>
      <c r="AV130" s="50"/>
      <c r="AX130" s="50"/>
      <c r="AY130" s="50"/>
    </row>
    <row r="131" spans="1:51" s="3" customFormat="1" ht="12" customHeight="1">
      <c r="A131" s="276">
        <v>37</v>
      </c>
      <c r="B131" s="279"/>
      <c r="C131" s="348"/>
      <c r="D131" s="285" t="s">
        <v>113</v>
      </c>
      <c r="E131" s="170"/>
      <c r="F131" s="291"/>
      <c r="G131" s="292"/>
      <c r="H131" s="103" t="s">
        <v>80</v>
      </c>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288">
        <f>+SUM(I132:AM133)</f>
        <v>0</v>
      </c>
      <c r="AO131" s="266">
        <f>IF($AN$3="４週",AN131/4,AN131/(DAY(EOMONTH($I$21,0))/7))</f>
        <v>0</v>
      </c>
      <c r="AP131" s="342"/>
      <c r="AQ131" s="343"/>
      <c r="AR131" s="266" t="str">
        <f t="shared" ref="AR131" si="139">IF($AN$3="４週",AU132,AV132)</f>
        <v/>
      </c>
      <c r="AS131" s="266"/>
      <c r="AT131" s="265" t="str">
        <f t="shared" ref="AT131" si="140">IF(AX132&lt;=1.1,"",IF(AY132&lt;=1.1,"",IF(F131="","","勤務時間"&amp;CHAR(10)&amp;"OVER")))</f>
        <v/>
      </c>
      <c r="AU131" s="48" t="s">
        <v>192</v>
      </c>
      <c r="AV131" s="48" t="s">
        <v>107</v>
      </c>
      <c r="AX131" s="48" t="s">
        <v>136</v>
      </c>
      <c r="AY131" s="48" t="s">
        <v>137</v>
      </c>
    </row>
    <row r="132" spans="1:51" s="3" customFormat="1" ht="12" customHeight="1">
      <c r="A132" s="277"/>
      <c r="B132" s="280"/>
      <c r="C132" s="349"/>
      <c r="D132" s="286"/>
      <c r="E132" s="171"/>
      <c r="F132" s="293"/>
      <c r="G132" s="294"/>
      <c r="H132" s="100" t="s">
        <v>105</v>
      </c>
      <c r="I132" s="101" t="str">
        <f>IFERROR(VLOOKUP(I131,シフト記号表!$B:$AP,41,FALSE),"")</f>
        <v/>
      </c>
      <c r="J132" s="101" t="str">
        <f>IFERROR(VLOOKUP(J131,シフト記号表!$B:$AP,41,FALSE),"")</f>
        <v/>
      </c>
      <c r="K132" s="101" t="str">
        <f>IFERROR(VLOOKUP(K131,シフト記号表!$B:$AP,41,FALSE),"")</f>
        <v/>
      </c>
      <c r="L132" s="101" t="str">
        <f>IFERROR(VLOOKUP(L131,シフト記号表!$B:$AP,41,FALSE),"")</f>
        <v/>
      </c>
      <c r="M132" s="101" t="str">
        <f>IFERROR(VLOOKUP(M131,シフト記号表!$B:$AP,41,FALSE),"")</f>
        <v/>
      </c>
      <c r="N132" s="101" t="str">
        <f>IFERROR(VLOOKUP(N131,シフト記号表!$B:$AP,41,FALSE),"")</f>
        <v/>
      </c>
      <c r="O132" s="101" t="str">
        <f>IFERROR(VLOOKUP(O131,シフト記号表!$B:$AP,41,FALSE),"")</f>
        <v/>
      </c>
      <c r="P132" s="101" t="str">
        <f>IFERROR(VLOOKUP(P131,シフト記号表!$B:$AP,41,FALSE),"")</f>
        <v/>
      </c>
      <c r="Q132" s="101" t="str">
        <f>IFERROR(VLOOKUP(Q131,シフト記号表!$B:$AP,41,FALSE),"")</f>
        <v/>
      </c>
      <c r="R132" s="101" t="str">
        <f>IFERROR(VLOOKUP(R131,シフト記号表!$B:$AP,41,FALSE),"")</f>
        <v/>
      </c>
      <c r="S132" s="101" t="str">
        <f>IFERROR(VLOOKUP(S131,シフト記号表!$B:$AP,41,FALSE),"")</f>
        <v/>
      </c>
      <c r="T132" s="101" t="str">
        <f>IFERROR(VLOOKUP(T131,シフト記号表!$B:$AP,41,FALSE),"")</f>
        <v/>
      </c>
      <c r="U132" s="101" t="str">
        <f>IFERROR(VLOOKUP(U131,シフト記号表!$B:$AP,41,FALSE),"")</f>
        <v/>
      </c>
      <c r="V132" s="101" t="str">
        <f>IFERROR(VLOOKUP(V131,シフト記号表!$B:$AP,41,FALSE),"")</f>
        <v/>
      </c>
      <c r="W132" s="101" t="str">
        <f>IFERROR(VLOOKUP(W131,シフト記号表!$B:$AP,41,FALSE),"")</f>
        <v/>
      </c>
      <c r="X132" s="101" t="str">
        <f>IFERROR(VLOOKUP(X131,シフト記号表!$B:$AP,41,FALSE),"")</f>
        <v/>
      </c>
      <c r="Y132" s="101" t="str">
        <f>IFERROR(VLOOKUP(Y131,シフト記号表!$B:$AP,41,FALSE),"")</f>
        <v/>
      </c>
      <c r="Z132" s="101" t="str">
        <f>IFERROR(VLOOKUP(Z131,シフト記号表!$B:$AP,41,FALSE),"")</f>
        <v/>
      </c>
      <c r="AA132" s="101" t="str">
        <f>IFERROR(VLOOKUP(AA131,シフト記号表!$B:$AP,41,FALSE),"")</f>
        <v/>
      </c>
      <c r="AB132" s="101" t="str">
        <f>IFERROR(VLOOKUP(AB131,シフト記号表!$B:$AP,41,FALSE),"")</f>
        <v/>
      </c>
      <c r="AC132" s="101" t="str">
        <f>IFERROR(VLOOKUP(AC131,シフト記号表!$B:$AP,41,FALSE),"")</f>
        <v/>
      </c>
      <c r="AD132" s="101" t="str">
        <f>IFERROR(VLOOKUP(AD131,シフト記号表!$B:$AP,41,FALSE),"")</f>
        <v/>
      </c>
      <c r="AE132" s="101" t="str">
        <f>IFERROR(VLOOKUP(AE131,シフト記号表!$B:$AP,41,FALSE),"")</f>
        <v/>
      </c>
      <c r="AF132" s="101" t="str">
        <f>IFERROR(VLOOKUP(AF131,シフト記号表!$B:$AP,41,FALSE),"")</f>
        <v/>
      </c>
      <c r="AG132" s="101" t="str">
        <f>IFERROR(VLOOKUP(AG131,シフト記号表!$B:$AP,41,FALSE),"")</f>
        <v/>
      </c>
      <c r="AH132" s="101" t="str">
        <f>IFERROR(VLOOKUP(AH131,シフト記号表!$B:$AP,41,FALSE),"")</f>
        <v/>
      </c>
      <c r="AI132" s="101" t="str">
        <f>IFERROR(VLOOKUP(AI131,シフト記号表!$B:$AP,41,FALSE),"")</f>
        <v/>
      </c>
      <c r="AJ132" s="101" t="str">
        <f>IFERROR(VLOOKUP(AJ131,シフト記号表!$B:$AP,41,FALSE),"")</f>
        <v/>
      </c>
      <c r="AK132" s="101" t="str">
        <f>IFERROR(VLOOKUP(AK131,シフト記号表!$B:$AP,41,FALSE),"")</f>
        <v/>
      </c>
      <c r="AL132" s="101" t="str">
        <f>IFERROR(VLOOKUP(AL131,シフト記号表!$B:$AP,41,FALSE),"")</f>
        <v/>
      </c>
      <c r="AM132" s="101" t="str">
        <f>IFERROR(VLOOKUP(AM131,シフト記号表!$B:$AP,41,FALSE),"")</f>
        <v/>
      </c>
      <c r="AN132" s="289"/>
      <c r="AO132" s="267"/>
      <c r="AP132" s="344"/>
      <c r="AQ132" s="345"/>
      <c r="AR132" s="267"/>
      <c r="AS132" s="267"/>
      <c r="AT132" s="265"/>
      <c r="AU132" s="49" t="str">
        <f t="shared" ref="AU132" si="141">IFERROR(IF($D131="□",($AO131/$AK$6),($AO131/$AK$8)),"")</f>
        <v/>
      </c>
      <c r="AV132" s="49" t="str">
        <f t="shared" ref="AV132" si="142">IFERROR(IF($D131="□",($AN131/$AO$6),($AN131/$AO$8)),"")</f>
        <v/>
      </c>
      <c r="AX132" s="49" t="str">
        <f>IFERROR(IF($D131="□",(VLOOKUP(F131,'ますた君 '!$C:$E,3,FALSE)/($AK$6*4)),(VLOOKUP(F131,'ますた君 '!$C:$E,3,FALSE)/($AK$8*4))),"")</f>
        <v/>
      </c>
      <c r="AY132" s="49" t="str">
        <f>IFERROR(IF($D131="□",(VLOOKUP(F131,'ますた君 '!$C:$E,3,FALSE)/$AO$6),(VLOOKUP(F131,'ますた君 '!$C:$E,3,FALSE)/$AO$8)),"")</f>
        <v/>
      </c>
    </row>
    <row r="133" spans="1:51" s="3" customFormat="1" ht="12" customHeight="1">
      <c r="A133" s="278"/>
      <c r="B133" s="281"/>
      <c r="C133" s="350"/>
      <c r="D133" s="287"/>
      <c r="E133" s="171"/>
      <c r="F133" s="295"/>
      <c r="G133" s="296"/>
      <c r="H133" s="102" t="s">
        <v>106</v>
      </c>
      <c r="I133" s="190" t="str">
        <f>IFERROR(VLOOKUP(I131,シフト記号表!$B:$AP,31,FALSE),"")</f>
        <v/>
      </c>
      <c r="J133" s="190" t="str">
        <f>IFERROR(VLOOKUP(J131,シフト記号表!$B:$AP,31,FALSE),"")</f>
        <v/>
      </c>
      <c r="K133" s="190" t="str">
        <f>IFERROR(VLOOKUP(K131,シフト記号表!$B:$AP,31,FALSE),"")</f>
        <v/>
      </c>
      <c r="L133" s="190" t="str">
        <f>IFERROR(VLOOKUP(L131,シフト記号表!$B:$AP,31,FALSE),"")</f>
        <v/>
      </c>
      <c r="M133" s="190" t="str">
        <f>IFERROR(VLOOKUP(M131,シフト記号表!$B:$AP,31,FALSE),"")</f>
        <v/>
      </c>
      <c r="N133" s="190" t="str">
        <f>IFERROR(VLOOKUP(N131,シフト記号表!$B:$AP,31,FALSE),"")</f>
        <v/>
      </c>
      <c r="O133" s="190" t="str">
        <f>IFERROR(VLOOKUP(O131,シフト記号表!$B:$AP,31,FALSE),"")</f>
        <v/>
      </c>
      <c r="P133" s="190" t="str">
        <f>IFERROR(VLOOKUP(P131,シフト記号表!$B:$AP,31,FALSE),"")</f>
        <v/>
      </c>
      <c r="Q133" s="190" t="str">
        <f>IFERROR(VLOOKUP(Q131,シフト記号表!$B:$AP,31,FALSE),"")</f>
        <v/>
      </c>
      <c r="R133" s="190" t="str">
        <f>IFERROR(VLOOKUP(R131,シフト記号表!$B:$AP,31,FALSE),"")</f>
        <v/>
      </c>
      <c r="S133" s="190" t="str">
        <f>IFERROR(VLOOKUP(S131,シフト記号表!$B:$AP,31,FALSE),"")</f>
        <v/>
      </c>
      <c r="T133" s="190" t="str">
        <f>IFERROR(VLOOKUP(T131,シフト記号表!$B:$AP,31,FALSE),"")</f>
        <v/>
      </c>
      <c r="U133" s="190" t="str">
        <f>IFERROR(VLOOKUP(U131,シフト記号表!$B:$AP,31,FALSE),"")</f>
        <v/>
      </c>
      <c r="V133" s="190" t="str">
        <f>IFERROR(VLOOKUP(V131,シフト記号表!$B:$AP,31,FALSE),"")</f>
        <v/>
      </c>
      <c r="W133" s="190" t="str">
        <f>IFERROR(VLOOKUP(W131,シフト記号表!$B:$AP,31,FALSE),"")</f>
        <v/>
      </c>
      <c r="X133" s="190" t="str">
        <f>IFERROR(VLOOKUP(X131,シフト記号表!$B:$AP,31,FALSE),"")</f>
        <v/>
      </c>
      <c r="Y133" s="190" t="str">
        <f>IFERROR(VLOOKUP(Y131,シフト記号表!$B:$AP,31,FALSE),"")</f>
        <v/>
      </c>
      <c r="Z133" s="190" t="str">
        <f>IFERROR(VLOOKUP(Z131,シフト記号表!$B:$AP,31,FALSE),"")</f>
        <v/>
      </c>
      <c r="AA133" s="190" t="str">
        <f>IFERROR(VLOOKUP(AA131,シフト記号表!$B:$AP,31,FALSE),"")</f>
        <v/>
      </c>
      <c r="AB133" s="190" t="str">
        <f>IFERROR(VLOOKUP(AB131,シフト記号表!$B:$AP,31,FALSE),"")</f>
        <v/>
      </c>
      <c r="AC133" s="190" t="str">
        <f>IFERROR(VLOOKUP(AC131,シフト記号表!$B:$AP,31,FALSE),"")</f>
        <v/>
      </c>
      <c r="AD133" s="190" t="str">
        <f>IFERROR(VLOOKUP(AD131,シフト記号表!$B:$AP,31,FALSE),"")</f>
        <v/>
      </c>
      <c r="AE133" s="190" t="str">
        <f>IFERROR(VLOOKUP(AE131,シフト記号表!$B:$AP,31,FALSE),"")</f>
        <v/>
      </c>
      <c r="AF133" s="190" t="str">
        <f>IFERROR(VLOOKUP(AF131,シフト記号表!$B:$AP,31,FALSE),"")</f>
        <v/>
      </c>
      <c r="AG133" s="190" t="str">
        <f>IFERROR(VLOOKUP(AG131,シフト記号表!$B:$AP,31,FALSE),"")</f>
        <v/>
      </c>
      <c r="AH133" s="190" t="str">
        <f>IFERROR(VLOOKUP(AH131,シフト記号表!$B:$AP,31,FALSE),"")</f>
        <v/>
      </c>
      <c r="AI133" s="190" t="str">
        <f>IFERROR(VLOOKUP(AI131,シフト記号表!$B:$AP,31,FALSE),"")</f>
        <v/>
      </c>
      <c r="AJ133" s="190" t="str">
        <f>IFERROR(VLOOKUP(AJ131,シフト記号表!$B:$AP,31,FALSE),"")</f>
        <v/>
      </c>
      <c r="AK133" s="190" t="str">
        <f>IFERROR(VLOOKUP(AK131,シフト記号表!$B:$AP,31,FALSE),"")</f>
        <v/>
      </c>
      <c r="AL133" s="190" t="str">
        <f>IFERROR(VLOOKUP(AL131,シフト記号表!$B:$AP,31,FALSE),"")</f>
        <v/>
      </c>
      <c r="AM133" s="190" t="str">
        <f>IFERROR(VLOOKUP(AM131,シフト記号表!$B:$AP,31,FALSE),"")</f>
        <v/>
      </c>
      <c r="AN133" s="290"/>
      <c r="AO133" s="268"/>
      <c r="AP133" s="346"/>
      <c r="AQ133" s="347"/>
      <c r="AR133" s="268"/>
      <c r="AS133" s="268"/>
      <c r="AT133" s="265"/>
      <c r="AU133" s="50"/>
      <c r="AV133" s="50"/>
      <c r="AX133" s="50"/>
      <c r="AY133" s="50"/>
    </row>
    <row r="134" spans="1:51" s="3" customFormat="1" ht="12" customHeight="1">
      <c r="A134" s="276">
        <v>38</v>
      </c>
      <c r="B134" s="279"/>
      <c r="C134" s="282"/>
      <c r="D134" s="285" t="s">
        <v>113</v>
      </c>
      <c r="E134" s="170"/>
      <c r="F134" s="291"/>
      <c r="G134" s="292"/>
      <c r="H134" s="103" t="s">
        <v>80</v>
      </c>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288">
        <f>+SUM(I135:AM136)</f>
        <v>0</v>
      </c>
      <c r="AO134" s="266">
        <f>IF($AN$3="４週",AN134/4,AN134/(DAY(EOMONTH($I$21,0))/7))</f>
        <v>0</v>
      </c>
      <c r="AP134" s="342"/>
      <c r="AQ134" s="343"/>
      <c r="AR134" s="266" t="str">
        <f t="shared" ref="AR134" si="143">IF($AN$3="４週",AU135,AV135)</f>
        <v/>
      </c>
      <c r="AS134" s="266"/>
      <c r="AT134" s="265" t="str">
        <f t="shared" ref="AT134" si="144">IF(AX135&lt;=1.1,"",IF(AY135&lt;=1.1,"",IF(F134="","","勤務時間"&amp;CHAR(10)&amp;"OVER")))</f>
        <v/>
      </c>
      <c r="AU134" s="48" t="s">
        <v>192</v>
      </c>
      <c r="AV134" s="48" t="s">
        <v>107</v>
      </c>
      <c r="AX134" s="48" t="s">
        <v>136</v>
      </c>
      <c r="AY134" s="48" t="s">
        <v>137</v>
      </c>
    </row>
    <row r="135" spans="1:51" s="3" customFormat="1" ht="12" customHeight="1">
      <c r="A135" s="277"/>
      <c r="B135" s="280"/>
      <c r="C135" s="283"/>
      <c r="D135" s="286"/>
      <c r="E135" s="171"/>
      <c r="F135" s="293"/>
      <c r="G135" s="294"/>
      <c r="H135" s="100" t="s">
        <v>105</v>
      </c>
      <c r="I135" s="101" t="str">
        <f>IFERROR(VLOOKUP(I134,シフト記号表!$B:$AP,41,FALSE),"")</f>
        <v/>
      </c>
      <c r="J135" s="101" t="str">
        <f>IFERROR(VLOOKUP(J134,シフト記号表!$B:$AP,41,FALSE),"")</f>
        <v/>
      </c>
      <c r="K135" s="101" t="str">
        <f>IFERROR(VLOOKUP(K134,シフト記号表!$B:$AP,41,FALSE),"")</f>
        <v/>
      </c>
      <c r="L135" s="101" t="str">
        <f>IFERROR(VLOOKUP(L134,シフト記号表!$B:$AP,41,FALSE),"")</f>
        <v/>
      </c>
      <c r="M135" s="101" t="str">
        <f>IFERROR(VLOOKUP(M134,シフト記号表!$B:$AP,41,FALSE),"")</f>
        <v/>
      </c>
      <c r="N135" s="101" t="str">
        <f>IFERROR(VLOOKUP(N134,シフト記号表!$B:$AP,41,FALSE),"")</f>
        <v/>
      </c>
      <c r="O135" s="101" t="str">
        <f>IFERROR(VLOOKUP(O134,シフト記号表!$B:$AP,41,FALSE),"")</f>
        <v/>
      </c>
      <c r="P135" s="101" t="str">
        <f>IFERROR(VLOOKUP(P134,シフト記号表!$B:$AP,41,FALSE),"")</f>
        <v/>
      </c>
      <c r="Q135" s="101" t="str">
        <f>IFERROR(VLOOKUP(Q134,シフト記号表!$B:$AP,41,FALSE),"")</f>
        <v/>
      </c>
      <c r="R135" s="101" t="str">
        <f>IFERROR(VLOOKUP(R134,シフト記号表!$B:$AP,41,FALSE),"")</f>
        <v/>
      </c>
      <c r="S135" s="101" t="str">
        <f>IFERROR(VLOOKUP(S134,シフト記号表!$B:$AP,41,FALSE),"")</f>
        <v/>
      </c>
      <c r="T135" s="101" t="str">
        <f>IFERROR(VLOOKUP(T134,シフト記号表!$B:$AP,41,FALSE),"")</f>
        <v/>
      </c>
      <c r="U135" s="101" t="str">
        <f>IFERROR(VLOOKUP(U134,シフト記号表!$B:$AP,41,FALSE),"")</f>
        <v/>
      </c>
      <c r="V135" s="101" t="str">
        <f>IFERROR(VLOOKUP(V134,シフト記号表!$B:$AP,41,FALSE),"")</f>
        <v/>
      </c>
      <c r="W135" s="101" t="str">
        <f>IFERROR(VLOOKUP(W134,シフト記号表!$B:$AP,41,FALSE),"")</f>
        <v/>
      </c>
      <c r="X135" s="101" t="str">
        <f>IFERROR(VLOOKUP(X134,シフト記号表!$B:$AP,41,FALSE),"")</f>
        <v/>
      </c>
      <c r="Y135" s="101" t="str">
        <f>IFERROR(VLOOKUP(Y134,シフト記号表!$B:$AP,41,FALSE),"")</f>
        <v/>
      </c>
      <c r="Z135" s="101" t="str">
        <f>IFERROR(VLOOKUP(Z134,シフト記号表!$B:$AP,41,FALSE),"")</f>
        <v/>
      </c>
      <c r="AA135" s="101" t="str">
        <f>IFERROR(VLOOKUP(AA134,シフト記号表!$B:$AP,41,FALSE),"")</f>
        <v/>
      </c>
      <c r="AB135" s="101" t="str">
        <f>IFERROR(VLOOKUP(AB134,シフト記号表!$B:$AP,41,FALSE),"")</f>
        <v/>
      </c>
      <c r="AC135" s="101" t="str">
        <f>IFERROR(VLOOKUP(AC134,シフト記号表!$B:$AP,41,FALSE),"")</f>
        <v/>
      </c>
      <c r="AD135" s="101" t="str">
        <f>IFERROR(VLOOKUP(AD134,シフト記号表!$B:$AP,41,FALSE),"")</f>
        <v/>
      </c>
      <c r="AE135" s="101" t="str">
        <f>IFERROR(VLOOKUP(AE134,シフト記号表!$B:$AP,41,FALSE),"")</f>
        <v/>
      </c>
      <c r="AF135" s="101" t="str">
        <f>IFERROR(VLOOKUP(AF134,シフト記号表!$B:$AP,41,FALSE),"")</f>
        <v/>
      </c>
      <c r="AG135" s="101" t="str">
        <f>IFERROR(VLOOKUP(AG134,シフト記号表!$B:$AP,41,FALSE),"")</f>
        <v/>
      </c>
      <c r="AH135" s="101" t="str">
        <f>IFERROR(VLOOKUP(AH134,シフト記号表!$B:$AP,41,FALSE),"")</f>
        <v/>
      </c>
      <c r="AI135" s="101" t="str">
        <f>IFERROR(VLOOKUP(AI134,シフト記号表!$B:$AP,41,FALSE),"")</f>
        <v/>
      </c>
      <c r="AJ135" s="101" t="str">
        <f>IFERROR(VLOOKUP(AJ134,シフト記号表!$B:$AP,41,FALSE),"")</f>
        <v/>
      </c>
      <c r="AK135" s="101" t="str">
        <f>IFERROR(VLOOKUP(AK134,シフト記号表!$B:$AP,41,FALSE),"")</f>
        <v/>
      </c>
      <c r="AL135" s="101" t="str">
        <f>IFERROR(VLOOKUP(AL134,シフト記号表!$B:$AP,41,FALSE),"")</f>
        <v/>
      </c>
      <c r="AM135" s="101" t="str">
        <f>IFERROR(VLOOKUP(AM134,シフト記号表!$B:$AP,41,FALSE),"")</f>
        <v/>
      </c>
      <c r="AN135" s="289"/>
      <c r="AO135" s="267"/>
      <c r="AP135" s="344"/>
      <c r="AQ135" s="345"/>
      <c r="AR135" s="267"/>
      <c r="AS135" s="267"/>
      <c r="AT135" s="265"/>
      <c r="AU135" s="49" t="str">
        <f t="shared" ref="AU135" si="145">IFERROR(IF($D134="□",($AO134/$AK$6),($AO134/$AK$8)),"")</f>
        <v/>
      </c>
      <c r="AV135" s="49" t="str">
        <f t="shared" ref="AV135" si="146">IFERROR(IF($D134="□",($AN134/$AO$6),($AN134/$AO$8)),"")</f>
        <v/>
      </c>
      <c r="AX135" s="49" t="str">
        <f>IFERROR(IF($D134="□",(VLOOKUP(F134,'ますた君 '!$C:$E,3,FALSE)/($AK$6*4)),(VLOOKUP(F134,'ますた君 '!$C:$E,3,FALSE)/($AK$8*4))),"")</f>
        <v/>
      </c>
      <c r="AY135" s="49" t="str">
        <f>IFERROR(IF($D134="□",(VLOOKUP(F134,'ますた君 '!$C:$E,3,FALSE)/$AO$6),(VLOOKUP(F134,'ますた君 '!$C:$E,3,FALSE)/$AO$8)),"")</f>
        <v/>
      </c>
    </row>
    <row r="136" spans="1:51" s="3" customFormat="1" ht="12" customHeight="1">
      <c r="A136" s="278"/>
      <c r="B136" s="281"/>
      <c r="C136" s="284"/>
      <c r="D136" s="287"/>
      <c r="E136" s="171"/>
      <c r="F136" s="295"/>
      <c r="G136" s="296"/>
      <c r="H136" s="102" t="s">
        <v>106</v>
      </c>
      <c r="I136" s="190" t="str">
        <f>IFERROR(VLOOKUP(I134,シフト記号表!$B:$AP,31,FALSE),"")</f>
        <v/>
      </c>
      <c r="J136" s="190" t="str">
        <f>IFERROR(VLOOKUP(J134,シフト記号表!$B:$AP,31,FALSE),"")</f>
        <v/>
      </c>
      <c r="K136" s="190" t="str">
        <f>IFERROR(VLOOKUP(K134,シフト記号表!$B:$AP,31,FALSE),"")</f>
        <v/>
      </c>
      <c r="L136" s="190" t="str">
        <f>IFERROR(VLOOKUP(L134,シフト記号表!$B:$AP,31,FALSE),"")</f>
        <v/>
      </c>
      <c r="M136" s="190" t="str">
        <f>IFERROR(VLOOKUP(M134,シフト記号表!$B:$AP,31,FALSE),"")</f>
        <v/>
      </c>
      <c r="N136" s="190" t="str">
        <f>IFERROR(VLOOKUP(N134,シフト記号表!$B:$AP,31,FALSE),"")</f>
        <v/>
      </c>
      <c r="O136" s="190" t="str">
        <f>IFERROR(VLOOKUP(O134,シフト記号表!$B:$AP,31,FALSE),"")</f>
        <v/>
      </c>
      <c r="P136" s="190" t="str">
        <f>IFERROR(VLOOKUP(P134,シフト記号表!$B:$AP,31,FALSE),"")</f>
        <v/>
      </c>
      <c r="Q136" s="190" t="str">
        <f>IFERROR(VLOOKUP(Q134,シフト記号表!$B:$AP,31,FALSE),"")</f>
        <v/>
      </c>
      <c r="R136" s="190" t="str">
        <f>IFERROR(VLOOKUP(R134,シフト記号表!$B:$AP,31,FALSE),"")</f>
        <v/>
      </c>
      <c r="S136" s="190" t="str">
        <f>IFERROR(VLOOKUP(S134,シフト記号表!$B:$AP,31,FALSE),"")</f>
        <v/>
      </c>
      <c r="T136" s="190" t="str">
        <f>IFERROR(VLOOKUP(T134,シフト記号表!$B:$AP,31,FALSE),"")</f>
        <v/>
      </c>
      <c r="U136" s="190" t="str">
        <f>IFERROR(VLOOKUP(U134,シフト記号表!$B:$AP,31,FALSE),"")</f>
        <v/>
      </c>
      <c r="V136" s="190" t="str">
        <f>IFERROR(VLOOKUP(V134,シフト記号表!$B:$AP,31,FALSE),"")</f>
        <v/>
      </c>
      <c r="W136" s="190" t="str">
        <f>IFERROR(VLOOKUP(W134,シフト記号表!$B:$AP,31,FALSE),"")</f>
        <v/>
      </c>
      <c r="X136" s="190" t="str">
        <f>IFERROR(VLOOKUP(X134,シフト記号表!$B:$AP,31,FALSE),"")</f>
        <v/>
      </c>
      <c r="Y136" s="190" t="str">
        <f>IFERROR(VLOOKUP(Y134,シフト記号表!$B:$AP,31,FALSE),"")</f>
        <v/>
      </c>
      <c r="Z136" s="190" t="str">
        <f>IFERROR(VLOOKUP(Z134,シフト記号表!$B:$AP,31,FALSE),"")</f>
        <v/>
      </c>
      <c r="AA136" s="190" t="str">
        <f>IFERROR(VLOOKUP(AA134,シフト記号表!$B:$AP,31,FALSE),"")</f>
        <v/>
      </c>
      <c r="AB136" s="190" t="str">
        <f>IFERROR(VLOOKUP(AB134,シフト記号表!$B:$AP,31,FALSE),"")</f>
        <v/>
      </c>
      <c r="AC136" s="190" t="str">
        <f>IFERROR(VLOOKUP(AC134,シフト記号表!$B:$AP,31,FALSE),"")</f>
        <v/>
      </c>
      <c r="AD136" s="190" t="str">
        <f>IFERROR(VLOOKUP(AD134,シフト記号表!$B:$AP,31,FALSE),"")</f>
        <v/>
      </c>
      <c r="AE136" s="190" t="str">
        <f>IFERROR(VLOOKUP(AE134,シフト記号表!$B:$AP,31,FALSE),"")</f>
        <v/>
      </c>
      <c r="AF136" s="190" t="str">
        <f>IFERROR(VLOOKUP(AF134,シフト記号表!$B:$AP,31,FALSE),"")</f>
        <v/>
      </c>
      <c r="AG136" s="190" t="str">
        <f>IFERROR(VLOOKUP(AG134,シフト記号表!$B:$AP,31,FALSE),"")</f>
        <v/>
      </c>
      <c r="AH136" s="190" t="str">
        <f>IFERROR(VLOOKUP(AH134,シフト記号表!$B:$AP,31,FALSE),"")</f>
        <v/>
      </c>
      <c r="AI136" s="190" t="str">
        <f>IFERROR(VLOOKUP(AI134,シフト記号表!$B:$AP,31,FALSE),"")</f>
        <v/>
      </c>
      <c r="AJ136" s="190" t="str">
        <f>IFERROR(VLOOKUP(AJ134,シフト記号表!$B:$AP,31,FALSE),"")</f>
        <v/>
      </c>
      <c r="AK136" s="190" t="str">
        <f>IFERROR(VLOOKUP(AK134,シフト記号表!$B:$AP,31,FALSE),"")</f>
        <v/>
      </c>
      <c r="AL136" s="190" t="str">
        <f>IFERROR(VLOOKUP(AL134,シフト記号表!$B:$AP,31,FALSE),"")</f>
        <v/>
      </c>
      <c r="AM136" s="190" t="str">
        <f>IFERROR(VLOOKUP(AM134,シフト記号表!$B:$AP,31,FALSE),"")</f>
        <v/>
      </c>
      <c r="AN136" s="290"/>
      <c r="AO136" s="268"/>
      <c r="AP136" s="346"/>
      <c r="AQ136" s="347"/>
      <c r="AR136" s="268"/>
      <c r="AS136" s="268"/>
      <c r="AT136" s="265"/>
      <c r="AU136" s="50"/>
      <c r="AV136" s="50"/>
      <c r="AX136" s="50"/>
      <c r="AY136" s="50"/>
    </row>
    <row r="137" spans="1:51" s="3" customFormat="1" ht="12" customHeight="1">
      <c r="A137" s="276">
        <v>39</v>
      </c>
      <c r="B137" s="279"/>
      <c r="C137" s="282"/>
      <c r="D137" s="285" t="s">
        <v>113</v>
      </c>
      <c r="E137" s="170"/>
      <c r="F137" s="291"/>
      <c r="G137" s="292"/>
      <c r="H137" s="103" t="s">
        <v>80</v>
      </c>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288">
        <f>+SUM(I138:AM139)</f>
        <v>0</v>
      </c>
      <c r="AO137" s="266">
        <f>IF($AN$3="４週",AN137/4,AN137/(DAY(EOMONTH($I$21,0))/7))</f>
        <v>0</v>
      </c>
      <c r="AP137" s="342"/>
      <c r="AQ137" s="343"/>
      <c r="AR137" s="266" t="str">
        <f t="shared" ref="AR137" si="147">IF($AN$3="４週",AU138,AV138)</f>
        <v/>
      </c>
      <c r="AS137" s="266"/>
      <c r="AT137" s="265" t="str">
        <f t="shared" ref="AT137" si="148">IF(AX138&lt;=1.1,"",IF(AY138&lt;=1.1,"",IF(F137="","","勤務時間"&amp;CHAR(10)&amp;"OVER")))</f>
        <v/>
      </c>
      <c r="AU137" s="48" t="s">
        <v>192</v>
      </c>
      <c r="AV137" s="48" t="s">
        <v>107</v>
      </c>
      <c r="AX137" s="48" t="s">
        <v>136</v>
      </c>
      <c r="AY137" s="48" t="s">
        <v>137</v>
      </c>
    </row>
    <row r="138" spans="1:51" s="3" customFormat="1" ht="12" customHeight="1">
      <c r="A138" s="277"/>
      <c r="B138" s="280"/>
      <c r="C138" s="283"/>
      <c r="D138" s="286"/>
      <c r="E138" s="171"/>
      <c r="F138" s="293"/>
      <c r="G138" s="294"/>
      <c r="H138" s="100" t="s">
        <v>105</v>
      </c>
      <c r="I138" s="101" t="str">
        <f>IFERROR(VLOOKUP(I137,シフト記号表!$B:$AP,41,FALSE),"")</f>
        <v/>
      </c>
      <c r="J138" s="101" t="str">
        <f>IFERROR(VLOOKUP(J137,シフト記号表!$B:$AP,41,FALSE),"")</f>
        <v/>
      </c>
      <c r="K138" s="101" t="str">
        <f>IFERROR(VLOOKUP(K137,シフト記号表!$B:$AP,41,FALSE),"")</f>
        <v/>
      </c>
      <c r="L138" s="101" t="str">
        <f>IFERROR(VLOOKUP(L137,シフト記号表!$B:$AP,41,FALSE),"")</f>
        <v/>
      </c>
      <c r="M138" s="101" t="str">
        <f>IFERROR(VLOOKUP(M137,シフト記号表!$B:$AP,41,FALSE),"")</f>
        <v/>
      </c>
      <c r="N138" s="101" t="str">
        <f>IFERROR(VLOOKUP(N137,シフト記号表!$B:$AP,41,FALSE),"")</f>
        <v/>
      </c>
      <c r="O138" s="101" t="str">
        <f>IFERROR(VLOOKUP(O137,シフト記号表!$B:$AP,41,FALSE),"")</f>
        <v/>
      </c>
      <c r="P138" s="101" t="str">
        <f>IFERROR(VLOOKUP(P137,シフト記号表!$B:$AP,41,FALSE),"")</f>
        <v/>
      </c>
      <c r="Q138" s="101" t="str">
        <f>IFERROR(VLOOKUP(Q137,シフト記号表!$B:$AP,41,FALSE),"")</f>
        <v/>
      </c>
      <c r="R138" s="101" t="str">
        <f>IFERROR(VLOOKUP(R137,シフト記号表!$B:$AP,41,FALSE),"")</f>
        <v/>
      </c>
      <c r="S138" s="101" t="str">
        <f>IFERROR(VLOOKUP(S137,シフト記号表!$B:$AP,41,FALSE),"")</f>
        <v/>
      </c>
      <c r="T138" s="101" t="str">
        <f>IFERROR(VLOOKUP(T137,シフト記号表!$B:$AP,41,FALSE),"")</f>
        <v/>
      </c>
      <c r="U138" s="101" t="str">
        <f>IFERROR(VLOOKUP(U137,シフト記号表!$B:$AP,41,FALSE),"")</f>
        <v/>
      </c>
      <c r="V138" s="101" t="str">
        <f>IFERROR(VLOOKUP(V137,シフト記号表!$B:$AP,41,FALSE),"")</f>
        <v/>
      </c>
      <c r="W138" s="101" t="str">
        <f>IFERROR(VLOOKUP(W137,シフト記号表!$B:$AP,41,FALSE),"")</f>
        <v/>
      </c>
      <c r="X138" s="101" t="str">
        <f>IFERROR(VLOOKUP(X137,シフト記号表!$B:$AP,41,FALSE),"")</f>
        <v/>
      </c>
      <c r="Y138" s="101" t="str">
        <f>IFERROR(VLOOKUP(Y137,シフト記号表!$B:$AP,41,FALSE),"")</f>
        <v/>
      </c>
      <c r="Z138" s="101" t="str">
        <f>IFERROR(VLOOKUP(Z137,シフト記号表!$B:$AP,41,FALSE),"")</f>
        <v/>
      </c>
      <c r="AA138" s="101" t="str">
        <f>IFERROR(VLOOKUP(AA137,シフト記号表!$B:$AP,41,FALSE),"")</f>
        <v/>
      </c>
      <c r="AB138" s="101" t="str">
        <f>IFERROR(VLOOKUP(AB137,シフト記号表!$B:$AP,41,FALSE),"")</f>
        <v/>
      </c>
      <c r="AC138" s="101" t="str">
        <f>IFERROR(VLOOKUP(AC137,シフト記号表!$B:$AP,41,FALSE),"")</f>
        <v/>
      </c>
      <c r="AD138" s="101" t="str">
        <f>IFERROR(VLOOKUP(AD137,シフト記号表!$B:$AP,41,FALSE),"")</f>
        <v/>
      </c>
      <c r="AE138" s="101" t="str">
        <f>IFERROR(VLOOKUP(AE137,シフト記号表!$B:$AP,41,FALSE),"")</f>
        <v/>
      </c>
      <c r="AF138" s="101" t="str">
        <f>IFERROR(VLOOKUP(AF137,シフト記号表!$B:$AP,41,FALSE),"")</f>
        <v/>
      </c>
      <c r="AG138" s="101" t="str">
        <f>IFERROR(VLOOKUP(AG137,シフト記号表!$B:$AP,41,FALSE),"")</f>
        <v/>
      </c>
      <c r="AH138" s="101" t="str">
        <f>IFERROR(VLOOKUP(AH137,シフト記号表!$B:$AP,41,FALSE),"")</f>
        <v/>
      </c>
      <c r="AI138" s="101" t="str">
        <f>IFERROR(VLOOKUP(AI137,シフト記号表!$B:$AP,41,FALSE),"")</f>
        <v/>
      </c>
      <c r="AJ138" s="101" t="str">
        <f>IFERROR(VLOOKUP(AJ137,シフト記号表!$B:$AP,41,FALSE),"")</f>
        <v/>
      </c>
      <c r="AK138" s="101" t="str">
        <f>IFERROR(VLOOKUP(AK137,シフト記号表!$B:$AP,41,FALSE),"")</f>
        <v/>
      </c>
      <c r="AL138" s="101" t="str">
        <f>IFERROR(VLOOKUP(AL137,シフト記号表!$B:$AP,41,FALSE),"")</f>
        <v/>
      </c>
      <c r="AM138" s="101" t="str">
        <f>IFERROR(VLOOKUP(AM137,シフト記号表!$B:$AP,41,FALSE),"")</f>
        <v/>
      </c>
      <c r="AN138" s="289"/>
      <c r="AO138" s="267"/>
      <c r="AP138" s="344"/>
      <c r="AQ138" s="345"/>
      <c r="AR138" s="267"/>
      <c r="AS138" s="267"/>
      <c r="AT138" s="265"/>
      <c r="AU138" s="49" t="str">
        <f t="shared" ref="AU138" si="149">IFERROR(IF($D137="□",($AO137/$AK$6),($AO137/$AK$8)),"")</f>
        <v/>
      </c>
      <c r="AV138" s="49" t="str">
        <f t="shared" ref="AV138" si="150">IFERROR(IF($D137="□",($AN137/$AO$6),($AN137/$AO$8)),"")</f>
        <v/>
      </c>
      <c r="AX138" s="49" t="str">
        <f>IFERROR(IF($D137="□",(VLOOKUP(F137,'ますた君 '!$C:$E,3,FALSE)/($AK$6*4)),(VLOOKUP(F137,'ますた君 '!$C:$E,3,FALSE)/($AK$8*4))),"")</f>
        <v/>
      </c>
      <c r="AY138" s="49" t="str">
        <f>IFERROR(IF($D137="□",(VLOOKUP(F137,'ますた君 '!$C:$E,3,FALSE)/$AO$6),(VLOOKUP(F137,'ますた君 '!$C:$E,3,FALSE)/$AO$8)),"")</f>
        <v/>
      </c>
    </row>
    <row r="139" spans="1:51" s="3" customFormat="1" ht="12" customHeight="1">
      <c r="A139" s="278"/>
      <c r="B139" s="281"/>
      <c r="C139" s="284"/>
      <c r="D139" s="287"/>
      <c r="E139" s="171"/>
      <c r="F139" s="295"/>
      <c r="G139" s="296"/>
      <c r="H139" s="102" t="s">
        <v>106</v>
      </c>
      <c r="I139" s="190" t="str">
        <f>IFERROR(VLOOKUP(I137,シフト記号表!$B:$AP,31,FALSE),"")</f>
        <v/>
      </c>
      <c r="J139" s="190" t="str">
        <f>IFERROR(VLOOKUP(J137,シフト記号表!$B:$AP,31,FALSE),"")</f>
        <v/>
      </c>
      <c r="K139" s="190" t="str">
        <f>IFERROR(VLOOKUP(K137,シフト記号表!$B:$AP,31,FALSE),"")</f>
        <v/>
      </c>
      <c r="L139" s="190" t="str">
        <f>IFERROR(VLOOKUP(L137,シフト記号表!$B:$AP,31,FALSE),"")</f>
        <v/>
      </c>
      <c r="M139" s="190" t="str">
        <f>IFERROR(VLOOKUP(M137,シフト記号表!$B:$AP,31,FALSE),"")</f>
        <v/>
      </c>
      <c r="N139" s="190" t="str">
        <f>IFERROR(VLOOKUP(N137,シフト記号表!$B:$AP,31,FALSE),"")</f>
        <v/>
      </c>
      <c r="O139" s="190" t="str">
        <f>IFERROR(VLOOKUP(O137,シフト記号表!$B:$AP,31,FALSE),"")</f>
        <v/>
      </c>
      <c r="P139" s="190" t="str">
        <f>IFERROR(VLOOKUP(P137,シフト記号表!$B:$AP,31,FALSE),"")</f>
        <v/>
      </c>
      <c r="Q139" s="190" t="str">
        <f>IFERROR(VLOOKUP(Q137,シフト記号表!$B:$AP,31,FALSE),"")</f>
        <v/>
      </c>
      <c r="R139" s="190" t="str">
        <f>IFERROR(VLOOKUP(R137,シフト記号表!$B:$AP,31,FALSE),"")</f>
        <v/>
      </c>
      <c r="S139" s="190" t="str">
        <f>IFERROR(VLOOKUP(S137,シフト記号表!$B:$AP,31,FALSE),"")</f>
        <v/>
      </c>
      <c r="T139" s="190" t="str">
        <f>IFERROR(VLOOKUP(T137,シフト記号表!$B:$AP,31,FALSE),"")</f>
        <v/>
      </c>
      <c r="U139" s="190" t="str">
        <f>IFERROR(VLOOKUP(U137,シフト記号表!$B:$AP,31,FALSE),"")</f>
        <v/>
      </c>
      <c r="V139" s="190" t="str">
        <f>IFERROR(VLOOKUP(V137,シフト記号表!$B:$AP,31,FALSE),"")</f>
        <v/>
      </c>
      <c r="W139" s="190" t="str">
        <f>IFERROR(VLOOKUP(W137,シフト記号表!$B:$AP,31,FALSE),"")</f>
        <v/>
      </c>
      <c r="X139" s="190" t="str">
        <f>IFERROR(VLOOKUP(X137,シフト記号表!$B:$AP,31,FALSE),"")</f>
        <v/>
      </c>
      <c r="Y139" s="190" t="str">
        <f>IFERROR(VLOOKUP(Y137,シフト記号表!$B:$AP,31,FALSE),"")</f>
        <v/>
      </c>
      <c r="Z139" s="190" t="str">
        <f>IFERROR(VLOOKUP(Z137,シフト記号表!$B:$AP,31,FALSE),"")</f>
        <v/>
      </c>
      <c r="AA139" s="190" t="str">
        <f>IFERROR(VLOOKUP(AA137,シフト記号表!$B:$AP,31,FALSE),"")</f>
        <v/>
      </c>
      <c r="AB139" s="190" t="str">
        <f>IFERROR(VLOOKUP(AB137,シフト記号表!$B:$AP,31,FALSE),"")</f>
        <v/>
      </c>
      <c r="AC139" s="190" t="str">
        <f>IFERROR(VLOOKUP(AC137,シフト記号表!$B:$AP,31,FALSE),"")</f>
        <v/>
      </c>
      <c r="AD139" s="190" t="str">
        <f>IFERROR(VLOOKUP(AD137,シフト記号表!$B:$AP,31,FALSE),"")</f>
        <v/>
      </c>
      <c r="AE139" s="190" t="str">
        <f>IFERROR(VLOOKUP(AE137,シフト記号表!$B:$AP,31,FALSE),"")</f>
        <v/>
      </c>
      <c r="AF139" s="190" t="str">
        <f>IFERROR(VLOOKUP(AF137,シフト記号表!$B:$AP,31,FALSE),"")</f>
        <v/>
      </c>
      <c r="AG139" s="190" t="str">
        <f>IFERROR(VLOOKUP(AG137,シフト記号表!$B:$AP,31,FALSE),"")</f>
        <v/>
      </c>
      <c r="AH139" s="190" t="str">
        <f>IFERROR(VLOOKUP(AH137,シフト記号表!$B:$AP,31,FALSE),"")</f>
        <v/>
      </c>
      <c r="AI139" s="190" t="str">
        <f>IFERROR(VLOOKUP(AI137,シフト記号表!$B:$AP,31,FALSE),"")</f>
        <v/>
      </c>
      <c r="AJ139" s="190" t="str">
        <f>IFERROR(VLOOKUP(AJ137,シフト記号表!$B:$AP,31,FALSE),"")</f>
        <v/>
      </c>
      <c r="AK139" s="190" t="str">
        <f>IFERROR(VLOOKUP(AK137,シフト記号表!$B:$AP,31,FALSE),"")</f>
        <v/>
      </c>
      <c r="AL139" s="190" t="str">
        <f>IFERROR(VLOOKUP(AL137,シフト記号表!$B:$AP,31,FALSE),"")</f>
        <v/>
      </c>
      <c r="AM139" s="190" t="str">
        <f>IFERROR(VLOOKUP(AM137,シフト記号表!$B:$AP,31,FALSE),"")</f>
        <v/>
      </c>
      <c r="AN139" s="290"/>
      <c r="AO139" s="268"/>
      <c r="AP139" s="346"/>
      <c r="AQ139" s="347"/>
      <c r="AR139" s="268"/>
      <c r="AS139" s="268"/>
      <c r="AT139" s="265"/>
      <c r="AU139" s="50"/>
      <c r="AV139" s="50"/>
      <c r="AX139" s="50"/>
      <c r="AY139" s="50"/>
    </row>
    <row r="140" spans="1:51" s="3" customFormat="1" ht="12" customHeight="1">
      <c r="A140" s="276">
        <v>40</v>
      </c>
      <c r="B140" s="279"/>
      <c r="C140" s="282"/>
      <c r="D140" s="285" t="s">
        <v>113</v>
      </c>
      <c r="E140" s="170"/>
      <c r="F140" s="291"/>
      <c r="G140" s="292"/>
      <c r="H140" s="103" t="s">
        <v>80</v>
      </c>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288">
        <f>+SUM(I141:AM142)</f>
        <v>0</v>
      </c>
      <c r="AO140" s="266">
        <f>IF($AN$3="４週",AN140/4,AN140/(DAY(EOMONTH($I$21,0))/7))</f>
        <v>0</v>
      </c>
      <c r="AP140" s="342"/>
      <c r="AQ140" s="343"/>
      <c r="AR140" s="266" t="str">
        <f t="shared" ref="AR140" si="151">IF($AN$3="４週",AU141,AV141)</f>
        <v/>
      </c>
      <c r="AS140" s="266"/>
      <c r="AT140" s="265" t="str">
        <f t="shared" ref="AT140" si="152">IF(AX141&lt;=1.1,"",IF(AY141&lt;=1.1,"",IF(F140="","","勤務時間"&amp;CHAR(10)&amp;"OVER")))</f>
        <v/>
      </c>
      <c r="AU140" s="48" t="s">
        <v>192</v>
      </c>
      <c r="AV140" s="48" t="s">
        <v>107</v>
      </c>
      <c r="AX140" s="48" t="s">
        <v>136</v>
      </c>
      <c r="AY140" s="48" t="s">
        <v>137</v>
      </c>
    </row>
    <row r="141" spans="1:51" s="3" customFormat="1" ht="12" customHeight="1">
      <c r="A141" s="277"/>
      <c r="B141" s="280"/>
      <c r="C141" s="283"/>
      <c r="D141" s="286"/>
      <c r="E141" s="171"/>
      <c r="F141" s="293"/>
      <c r="G141" s="294"/>
      <c r="H141" s="100" t="s">
        <v>105</v>
      </c>
      <c r="I141" s="101" t="str">
        <f>IFERROR(VLOOKUP(I140,シフト記号表!$B:$AP,41,FALSE),"")</f>
        <v/>
      </c>
      <c r="J141" s="101" t="str">
        <f>IFERROR(VLOOKUP(J140,シフト記号表!$B:$AP,41,FALSE),"")</f>
        <v/>
      </c>
      <c r="K141" s="101" t="str">
        <f>IFERROR(VLOOKUP(K140,シフト記号表!$B:$AP,41,FALSE),"")</f>
        <v/>
      </c>
      <c r="L141" s="101" t="str">
        <f>IFERROR(VLOOKUP(L140,シフト記号表!$B:$AP,41,FALSE),"")</f>
        <v/>
      </c>
      <c r="M141" s="101" t="str">
        <f>IFERROR(VLOOKUP(M140,シフト記号表!$B:$AP,41,FALSE),"")</f>
        <v/>
      </c>
      <c r="N141" s="101" t="str">
        <f>IFERROR(VLOOKUP(N140,シフト記号表!$B:$AP,41,FALSE),"")</f>
        <v/>
      </c>
      <c r="O141" s="101" t="str">
        <f>IFERROR(VLOOKUP(O140,シフト記号表!$B:$AP,41,FALSE),"")</f>
        <v/>
      </c>
      <c r="P141" s="101" t="str">
        <f>IFERROR(VLOOKUP(P140,シフト記号表!$B:$AP,41,FALSE),"")</f>
        <v/>
      </c>
      <c r="Q141" s="101" t="str">
        <f>IFERROR(VLOOKUP(Q140,シフト記号表!$B:$AP,41,FALSE),"")</f>
        <v/>
      </c>
      <c r="R141" s="101" t="str">
        <f>IFERROR(VLOOKUP(R140,シフト記号表!$B:$AP,41,FALSE),"")</f>
        <v/>
      </c>
      <c r="S141" s="101" t="str">
        <f>IFERROR(VLOOKUP(S140,シフト記号表!$B:$AP,41,FALSE),"")</f>
        <v/>
      </c>
      <c r="T141" s="101" t="str">
        <f>IFERROR(VLOOKUP(T140,シフト記号表!$B:$AP,41,FALSE),"")</f>
        <v/>
      </c>
      <c r="U141" s="101" t="str">
        <f>IFERROR(VLOOKUP(U140,シフト記号表!$B:$AP,41,FALSE),"")</f>
        <v/>
      </c>
      <c r="V141" s="101" t="str">
        <f>IFERROR(VLOOKUP(V140,シフト記号表!$B:$AP,41,FALSE),"")</f>
        <v/>
      </c>
      <c r="W141" s="101" t="str">
        <f>IFERROR(VLOOKUP(W140,シフト記号表!$B:$AP,41,FALSE),"")</f>
        <v/>
      </c>
      <c r="X141" s="101" t="str">
        <f>IFERROR(VLOOKUP(X140,シフト記号表!$B:$AP,41,FALSE),"")</f>
        <v/>
      </c>
      <c r="Y141" s="101" t="str">
        <f>IFERROR(VLOOKUP(Y140,シフト記号表!$B:$AP,41,FALSE),"")</f>
        <v/>
      </c>
      <c r="Z141" s="101" t="str">
        <f>IFERROR(VLOOKUP(Z140,シフト記号表!$B:$AP,41,FALSE),"")</f>
        <v/>
      </c>
      <c r="AA141" s="101" t="str">
        <f>IFERROR(VLOOKUP(AA140,シフト記号表!$B:$AP,41,FALSE),"")</f>
        <v/>
      </c>
      <c r="AB141" s="101" t="str">
        <f>IFERROR(VLOOKUP(AB140,シフト記号表!$B:$AP,41,FALSE),"")</f>
        <v/>
      </c>
      <c r="AC141" s="101" t="str">
        <f>IFERROR(VLOOKUP(AC140,シフト記号表!$B:$AP,41,FALSE),"")</f>
        <v/>
      </c>
      <c r="AD141" s="101" t="str">
        <f>IFERROR(VLOOKUP(AD140,シフト記号表!$B:$AP,41,FALSE),"")</f>
        <v/>
      </c>
      <c r="AE141" s="101" t="str">
        <f>IFERROR(VLOOKUP(AE140,シフト記号表!$B:$AP,41,FALSE),"")</f>
        <v/>
      </c>
      <c r="AF141" s="101" t="str">
        <f>IFERROR(VLOOKUP(AF140,シフト記号表!$B:$AP,41,FALSE),"")</f>
        <v/>
      </c>
      <c r="AG141" s="101" t="str">
        <f>IFERROR(VLOOKUP(AG140,シフト記号表!$B:$AP,41,FALSE),"")</f>
        <v/>
      </c>
      <c r="AH141" s="101" t="str">
        <f>IFERROR(VLOOKUP(AH140,シフト記号表!$B:$AP,41,FALSE),"")</f>
        <v/>
      </c>
      <c r="AI141" s="101" t="str">
        <f>IFERROR(VLOOKUP(AI140,シフト記号表!$B:$AP,41,FALSE),"")</f>
        <v/>
      </c>
      <c r="AJ141" s="101" t="str">
        <f>IFERROR(VLOOKUP(AJ140,シフト記号表!$B:$AP,41,FALSE),"")</f>
        <v/>
      </c>
      <c r="AK141" s="101" t="str">
        <f>IFERROR(VLOOKUP(AK140,シフト記号表!$B:$AP,41,FALSE),"")</f>
        <v/>
      </c>
      <c r="AL141" s="101" t="str">
        <f>IFERROR(VLOOKUP(AL140,シフト記号表!$B:$AP,41,FALSE),"")</f>
        <v/>
      </c>
      <c r="AM141" s="101" t="str">
        <f>IFERROR(VLOOKUP(AM140,シフト記号表!$B:$AP,41,FALSE),"")</f>
        <v/>
      </c>
      <c r="AN141" s="289"/>
      <c r="AO141" s="267"/>
      <c r="AP141" s="344"/>
      <c r="AQ141" s="345"/>
      <c r="AR141" s="267"/>
      <c r="AS141" s="267"/>
      <c r="AT141" s="265"/>
      <c r="AU141" s="49" t="str">
        <f t="shared" ref="AU141" si="153">IFERROR(IF($D140="□",($AO140/$AK$6),($AO140/$AK$8)),"")</f>
        <v/>
      </c>
      <c r="AV141" s="49" t="str">
        <f t="shared" ref="AV141" si="154">IFERROR(IF($D140="□",($AN140/$AO$6),($AN140/$AO$8)),"")</f>
        <v/>
      </c>
      <c r="AX141" s="49" t="str">
        <f>IFERROR(IF($D140="□",(VLOOKUP(F140,'ますた君 '!$C:$E,3,FALSE)/($AK$6*4)),(VLOOKUP(F140,'ますた君 '!$C:$E,3,FALSE)/($AK$8*4))),"")</f>
        <v/>
      </c>
      <c r="AY141" s="49" t="str">
        <f>IFERROR(IF($D140="□",(VLOOKUP(F140,'ますた君 '!$C:$E,3,FALSE)/$AO$6),(VLOOKUP(F140,'ますた君 '!$C:$E,3,FALSE)/$AO$8)),"")</f>
        <v/>
      </c>
    </row>
    <row r="142" spans="1:51" s="3" customFormat="1" ht="12" customHeight="1">
      <c r="A142" s="278"/>
      <c r="B142" s="281"/>
      <c r="C142" s="284"/>
      <c r="D142" s="287"/>
      <c r="E142" s="171"/>
      <c r="F142" s="295"/>
      <c r="G142" s="296"/>
      <c r="H142" s="102" t="s">
        <v>106</v>
      </c>
      <c r="I142" s="190" t="str">
        <f>IFERROR(VLOOKUP(I140,シフト記号表!$B:$AP,31,FALSE),"")</f>
        <v/>
      </c>
      <c r="J142" s="190" t="str">
        <f>IFERROR(VLOOKUP(J140,シフト記号表!$B:$AP,31,FALSE),"")</f>
        <v/>
      </c>
      <c r="K142" s="190" t="str">
        <f>IFERROR(VLOOKUP(K140,シフト記号表!$B:$AP,31,FALSE),"")</f>
        <v/>
      </c>
      <c r="L142" s="190" t="str">
        <f>IFERROR(VLOOKUP(L140,シフト記号表!$B:$AP,31,FALSE),"")</f>
        <v/>
      </c>
      <c r="M142" s="190" t="str">
        <f>IFERROR(VLOOKUP(M140,シフト記号表!$B:$AP,31,FALSE),"")</f>
        <v/>
      </c>
      <c r="N142" s="190" t="str">
        <f>IFERROR(VLOOKUP(N140,シフト記号表!$B:$AP,31,FALSE),"")</f>
        <v/>
      </c>
      <c r="O142" s="190" t="str">
        <f>IFERROR(VLOOKUP(O140,シフト記号表!$B:$AP,31,FALSE),"")</f>
        <v/>
      </c>
      <c r="P142" s="190" t="str">
        <f>IFERROR(VLOOKUP(P140,シフト記号表!$B:$AP,31,FALSE),"")</f>
        <v/>
      </c>
      <c r="Q142" s="190" t="str">
        <f>IFERROR(VLOOKUP(Q140,シフト記号表!$B:$AP,31,FALSE),"")</f>
        <v/>
      </c>
      <c r="R142" s="190" t="str">
        <f>IFERROR(VLOOKUP(R140,シフト記号表!$B:$AP,31,FALSE),"")</f>
        <v/>
      </c>
      <c r="S142" s="190" t="str">
        <f>IFERROR(VLOOKUP(S140,シフト記号表!$B:$AP,31,FALSE),"")</f>
        <v/>
      </c>
      <c r="T142" s="190" t="str">
        <f>IFERROR(VLOOKUP(T140,シフト記号表!$B:$AP,31,FALSE),"")</f>
        <v/>
      </c>
      <c r="U142" s="190" t="str">
        <f>IFERROR(VLOOKUP(U140,シフト記号表!$B:$AP,31,FALSE),"")</f>
        <v/>
      </c>
      <c r="V142" s="190" t="str">
        <f>IFERROR(VLOOKUP(V140,シフト記号表!$B:$AP,31,FALSE),"")</f>
        <v/>
      </c>
      <c r="W142" s="190" t="str">
        <f>IFERROR(VLOOKUP(W140,シフト記号表!$B:$AP,31,FALSE),"")</f>
        <v/>
      </c>
      <c r="X142" s="190" t="str">
        <f>IFERROR(VLOOKUP(X140,シフト記号表!$B:$AP,31,FALSE),"")</f>
        <v/>
      </c>
      <c r="Y142" s="190" t="str">
        <f>IFERROR(VLOOKUP(Y140,シフト記号表!$B:$AP,31,FALSE),"")</f>
        <v/>
      </c>
      <c r="Z142" s="190" t="str">
        <f>IFERROR(VLOOKUP(Z140,シフト記号表!$B:$AP,31,FALSE),"")</f>
        <v/>
      </c>
      <c r="AA142" s="190" t="str">
        <f>IFERROR(VLOOKUP(AA140,シフト記号表!$B:$AP,31,FALSE),"")</f>
        <v/>
      </c>
      <c r="AB142" s="190" t="str">
        <f>IFERROR(VLOOKUP(AB140,シフト記号表!$B:$AP,31,FALSE),"")</f>
        <v/>
      </c>
      <c r="AC142" s="190" t="str">
        <f>IFERROR(VLOOKUP(AC140,シフト記号表!$B:$AP,31,FALSE),"")</f>
        <v/>
      </c>
      <c r="AD142" s="190" t="str">
        <f>IFERROR(VLOOKUP(AD140,シフト記号表!$B:$AP,31,FALSE),"")</f>
        <v/>
      </c>
      <c r="AE142" s="190" t="str">
        <f>IFERROR(VLOOKUP(AE140,シフト記号表!$B:$AP,31,FALSE),"")</f>
        <v/>
      </c>
      <c r="AF142" s="190" t="str">
        <f>IFERROR(VLOOKUP(AF140,シフト記号表!$B:$AP,31,FALSE),"")</f>
        <v/>
      </c>
      <c r="AG142" s="190" t="str">
        <f>IFERROR(VLOOKUP(AG140,シフト記号表!$B:$AP,31,FALSE),"")</f>
        <v/>
      </c>
      <c r="AH142" s="190" t="str">
        <f>IFERROR(VLOOKUP(AH140,シフト記号表!$B:$AP,31,FALSE),"")</f>
        <v/>
      </c>
      <c r="AI142" s="190" t="str">
        <f>IFERROR(VLOOKUP(AI140,シフト記号表!$B:$AP,31,FALSE),"")</f>
        <v/>
      </c>
      <c r="AJ142" s="190" t="str">
        <f>IFERROR(VLOOKUP(AJ140,シフト記号表!$B:$AP,31,FALSE),"")</f>
        <v/>
      </c>
      <c r="AK142" s="190" t="str">
        <f>IFERROR(VLOOKUP(AK140,シフト記号表!$B:$AP,31,FALSE),"")</f>
        <v/>
      </c>
      <c r="AL142" s="190" t="str">
        <f>IFERROR(VLOOKUP(AL140,シフト記号表!$B:$AP,31,FALSE),"")</f>
        <v/>
      </c>
      <c r="AM142" s="190" t="str">
        <f>IFERROR(VLOOKUP(AM140,シフト記号表!$B:$AP,31,FALSE),"")</f>
        <v/>
      </c>
      <c r="AN142" s="290"/>
      <c r="AO142" s="268"/>
      <c r="AP142" s="346"/>
      <c r="AQ142" s="347"/>
      <c r="AR142" s="268"/>
      <c r="AS142" s="268"/>
      <c r="AT142" s="265"/>
      <c r="AU142" s="50"/>
      <c r="AV142" s="50"/>
      <c r="AX142" s="50"/>
      <c r="AY142" s="50"/>
    </row>
    <row r="143" spans="1:51" s="3" customFormat="1" ht="12" customHeight="1">
      <c r="A143" s="276">
        <v>41</v>
      </c>
      <c r="B143" s="279"/>
      <c r="C143" s="282"/>
      <c r="D143" s="285" t="s">
        <v>113</v>
      </c>
      <c r="E143" s="170"/>
      <c r="F143" s="291"/>
      <c r="G143" s="292"/>
      <c r="H143" s="103" t="s">
        <v>80</v>
      </c>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288">
        <f>+SUM(I144:AM145)</f>
        <v>0</v>
      </c>
      <c r="AO143" s="266">
        <f>IF($AN$3="４週",AN143/4,AN143/(DAY(EOMONTH($I$21,0))/7))</f>
        <v>0</v>
      </c>
      <c r="AP143" s="342"/>
      <c r="AQ143" s="343"/>
      <c r="AR143" s="266" t="str">
        <f t="shared" ref="AR143" si="155">IF($AN$3="４週",AU144,AV144)</f>
        <v/>
      </c>
      <c r="AS143" s="266"/>
      <c r="AT143" s="265" t="str">
        <f t="shared" ref="AT143" si="156">IF(AX144&lt;=1.1,"",IF(AY144&lt;=1.1,"",IF(F143="","","勤務時間"&amp;CHAR(10)&amp;"OVER")))</f>
        <v/>
      </c>
      <c r="AU143" s="48" t="s">
        <v>192</v>
      </c>
      <c r="AV143" s="48" t="s">
        <v>107</v>
      </c>
      <c r="AX143" s="48" t="s">
        <v>136</v>
      </c>
      <c r="AY143" s="48" t="s">
        <v>137</v>
      </c>
    </row>
    <row r="144" spans="1:51" s="3" customFormat="1" ht="12" customHeight="1">
      <c r="A144" s="277"/>
      <c r="B144" s="280"/>
      <c r="C144" s="283"/>
      <c r="D144" s="286"/>
      <c r="E144" s="171"/>
      <c r="F144" s="293"/>
      <c r="G144" s="294"/>
      <c r="H144" s="100" t="s">
        <v>105</v>
      </c>
      <c r="I144" s="101" t="str">
        <f>IFERROR(VLOOKUP(I143,シフト記号表!$B:$AP,41,FALSE),"")</f>
        <v/>
      </c>
      <c r="J144" s="101" t="str">
        <f>IFERROR(VLOOKUP(J143,シフト記号表!$B:$AP,41,FALSE),"")</f>
        <v/>
      </c>
      <c r="K144" s="101" t="str">
        <f>IFERROR(VLOOKUP(K143,シフト記号表!$B:$AP,41,FALSE),"")</f>
        <v/>
      </c>
      <c r="L144" s="101" t="str">
        <f>IFERROR(VLOOKUP(L143,シフト記号表!$B:$AP,41,FALSE),"")</f>
        <v/>
      </c>
      <c r="M144" s="101" t="str">
        <f>IFERROR(VLOOKUP(M143,シフト記号表!$B:$AP,41,FALSE),"")</f>
        <v/>
      </c>
      <c r="N144" s="101" t="str">
        <f>IFERROR(VLOOKUP(N143,シフト記号表!$B:$AP,41,FALSE),"")</f>
        <v/>
      </c>
      <c r="O144" s="101" t="str">
        <f>IFERROR(VLOOKUP(O143,シフト記号表!$B:$AP,41,FALSE),"")</f>
        <v/>
      </c>
      <c r="P144" s="101" t="str">
        <f>IFERROR(VLOOKUP(P143,シフト記号表!$B:$AP,41,FALSE),"")</f>
        <v/>
      </c>
      <c r="Q144" s="101" t="str">
        <f>IFERROR(VLOOKUP(Q143,シフト記号表!$B:$AP,41,FALSE),"")</f>
        <v/>
      </c>
      <c r="R144" s="101" t="str">
        <f>IFERROR(VLOOKUP(R143,シフト記号表!$B:$AP,41,FALSE),"")</f>
        <v/>
      </c>
      <c r="S144" s="101" t="str">
        <f>IFERROR(VLOOKUP(S143,シフト記号表!$B:$AP,41,FALSE),"")</f>
        <v/>
      </c>
      <c r="T144" s="101" t="str">
        <f>IFERROR(VLOOKUP(T143,シフト記号表!$B:$AP,41,FALSE),"")</f>
        <v/>
      </c>
      <c r="U144" s="101" t="str">
        <f>IFERROR(VLOOKUP(U143,シフト記号表!$B:$AP,41,FALSE),"")</f>
        <v/>
      </c>
      <c r="V144" s="101" t="str">
        <f>IFERROR(VLOOKUP(V143,シフト記号表!$B:$AP,41,FALSE),"")</f>
        <v/>
      </c>
      <c r="W144" s="101" t="str">
        <f>IFERROR(VLOOKUP(W143,シフト記号表!$B:$AP,41,FALSE),"")</f>
        <v/>
      </c>
      <c r="X144" s="101" t="str">
        <f>IFERROR(VLOOKUP(X143,シフト記号表!$B:$AP,41,FALSE),"")</f>
        <v/>
      </c>
      <c r="Y144" s="101" t="str">
        <f>IFERROR(VLOOKUP(Y143,シフト記号表!$B:$AP,41,FALSE),"")</f>
        <v/>
      </c>
      <c r="Z144" s="101" t="str">
        <f>IFERROR(VLOOKUP(Z143,シフト記号表!$B:$AP,41,FALSE),"")</f>
        <v/>
      </c>
      <c r="AA144" s="101" t="str">
        <f>IFERROR(VLOOKUP(AA143,シフト記号表!$B:$AP,41,FALSE),"")</f>
        <v/>
      </c>
      <c r="AB144" s="101" t="str">
        <f>IFERROR(VLOOKUP(AB143,シフト記号表!$B:$AP,41,FALSE),"")</f>
        <v/>
      </c>
      <c r="AC144" s="101" t="str">
        <f>IFERROR(VLOOKUP(AC143,シフト記号表!$B:$AP,41,FALSE),"")</f>
        <v/>
      </c>
      <c r="AD144" s="101" t="str">
        <f>IFERROR(VLOOKUP(AD143,シフト記号表!$B:$AP,41,FALSE),"")</f>
        <v/>
      </c>
      <c r="AE144" s="101" t="str">
        <f>IFERROR(VLOOKUP(AE143,シフト記号表!$B:$AP,41,FALSE),"")</f>
        <v/>
      </c>
      <c r="AF144" s="101" t="str">
        <f>IFERROR(VLOOKUP(AF143,シフト記号表!$B:$AP,41,FALSE),"")</f>
        <v/>
      </c>
      <c r="AG144" s="101" t="str">
        <f>IFERROR(VLOOKUP(AG143,シフト記号表!$B:$AP,41,FALSE),"")</f>
        <v/>
      </c>
      <c r="AH144" s="101" t="str">
        <f>IFERROR(VLOOKUP(AH143,シフト記号表!$B:$AP,41,FALSE),"")</f>
        <v/>
      </c>
      <c r="AI144" s="101" t="str">
        <f>IFERROR(VLOOKUP(AI143,シフト記号表!$B:$AP,41,FALSE),"")</f>
        <v/>
      </c>
      <c r="AJ144" s="101" t="str">
        <f>IFERROR(VLOOKUP(AJ143,シフト記号表!$B:$AP,41,FALSE),"")</f>
        <v/>
      </c>
      <c r="AK144" s="101" t="str">
        <f>IFERROR(VLOOKUP(AK143,シフト記号表!$B:$AP,41,FALSE),"")</f>
        <v/>
      </c>
      <c r="AL144" s="101" t="str">
        <f>IFERROR(VLOOKUP(AL143,シフト記号表!$B:$AP,41,FALSE),"")</f>
        <v/>
      </c>
      <c r="AM144" s="101" t="str">
        <f>IFERROR(VLOOKUP(AM143,シフト記号表!$B:$AP,41,FALSE),"")</f>
        <v/>
      </c>
      <c r="AN144" s="289"/>
      <c r="AO144" s="267"/>
      <c r="AP144" s="344"/>
      <c r="AQ144" s="345"/>
      <c r="AR144" s="267"/>
      <c r="AS144" s="267"/>
      <c r="AT144" s="265"/>
      <c r="AU144" s="49" t="str">
        <f t="shared" ref="AU144" si="157">IFERROR(IF($D143="□",($AO143/$AK$6),($AO143/$AK$8)),"")</f>
        <v/>
      </c>
      <c r="AV144" s="49" t="str">
        <f t="shared" ref="AV144" si="158">IFERROR(IF($D143="□",($AN143/$AO$6),($AN143/$AO$8)),"")</f>
        <v/>
      </c>
      <c r="AX144" s="49" t="str">
        <f>IFERROR(IF($D143="□",(VLOOKUP(F143,'ますた君 '!$C:$E,3,FALSE)/($AK$6*4)),(VLOOKUP(F143,'ますた君 '!$C:$E,3,FALSE)/($AK$8*4))),"")</f>
        <v/>
      </c>
      <c r="AY144" s="49" t="str">
        <f>IFERROR(IF($D143="□",(VLOOKUP(F143,'ますた君 '!$C:$E,3,FALSE)/$AO$6),(VLOOKUP(F143,'ますた君 '!$C:$E,3,FALSE)/$AO$8)),"")</f>
        <v/>
      </c>
    </row>
    <row r="145" spans="1:51" s="3" customFormat="1" ht="12" customHeight="1">
      <c r="A145" s="278"/>
      <c r="B145" s="281"/>
      <c r="C145" s="284"/>
      <c r="D145" s="287"/>
      <c r="E145" s="171"/>
      <c r="F145" s="295"/>
      <c r="G145" s="296"/>
      <c r="H145" s="102" t="s">
        <v>106</v>
      </c>
      <c r="I145" s="190" t="str">
        <f>IFERROR(VLOOKUP(I143,シフト記号表!$B:$AP,31,FALSE),"")</f>
        <v/>
      </c>
      <c r="J145" s="190" t="str">
        <f>IFERROR(VLOOKUP(J143,シフト記号表!$B:$AP,31,FALSE),"")</f>
        <v/>
      </c>
      <c r="K145" s="190" t="str">
        <f>IFERROR(VLOOKUP(K143,シフト記号表!$B:$AP,31,FALSE),"")</f>
        <v/>
      </c>
      <c r="L145" s="190" t="str">
        <f>IFERROR(VLOOKUP(L143,シフト記号表!$B:$AP,31,FALSE),"")</f>
        <v/>
      </c>
      <c r="M145" s="190" t="str">
        <f>IFERROR(VLOOKUP(M143,シフト記号表!$B:$AP,31,FALSE),"")</f>
        <v/>
      </c>
      <c r="N145" s="190" t="str">
        <f>IFERROR(VLOOKUP(N143,シフト記号表!$B:$AP,31,FALSE),"")</f>
        <v/>
      </c>
      <c r="O145" s="190" t="str">
        <f>IFERROR(VLOOKUP(O143,シフト記号表!$B:$AP,31,FALSE),"")</f>
        <v/>
      </c>
      <c r="P145" s="190" t="str">
        <f>IFERROR(VLOOKUP(P143,シフト記号表!$B:$AP,31,FALSE),"")</f>
        <v/>
      </c>
      <c r="Q145" s="190" t="str">
        <f>IFERROR(VLOOKUP(Q143,シフト記号表!$B:$AP,31,FALSE),"")</f>
        <v/>
      </c>
      <c r="R145" s="190" t="str">
        <f>IFERROR(VLOOKUP(R143,シフト記号表!$B:$AP,31,FALSE),"")</f>
        <v/>
      </c>
      <c r="S145" s="190" t="str">
        <f>IFERROR(VLOOKUP(S143,シフト記号表!$B:$AP,31,FALSE),"")</f>
        <v/>
      </c>
      <c r="T145" s="190" t="str">
        <f>IFERROR(VLOOKUP(T143,シフト記号表!$B:$AP,31,FALSE),"")</f>
        <v/>
      </c>
      <c r="U145" s="190" t="str">
        <f>IFERROR(VLOOKUP(U143,シフト記号表!$B:$AP,31,FALSE),"")</f>
        <v/>
      </c>
      <c r="V145" s="190" t="str">
        <f>IFERROR(VLOOKUP(V143,シフト記号表!$B:$AP,31,FALSE),"")</f>
        <v/>
      </c>
      <c r="W145" s="190" t="str">
        <f>IFERROR(VLOOKUP(W143,シフト記号表!$B:$AP,31,FALSE),"")</f>
        <v/>
      </c>
      <c r="X145" s="190" t="str">
        <f>IFERROR(VLOOKUP(X143,シフト記号表!$B:$AP,31,FALSE),"")</f>
        <v/>
      </c>
      <c r="Y145" s="190" t="str">
        <f>IFERROR(VLOOKUP(Y143,シフト記号表!$B:$AP,31,FALSE),"")</f>
        <v/>
      </c>
      <c r="Z145" s="190" t="str">
        <f>IFERROR(VLOOKUP(Z143,シフト記号表!$B:$AP,31,FALSE),"")</f>
        <v/>
      </c>
      <c r="AA145" s="190" t="str">
        <f>IFERROR(VLOOKUP(AA143,シフト記号表!$B:$AP,31,FALSE),"")</f>
        <v/>
      </c>
      <c r="AB145" s="190" t="str">
        <f>IFERROR(VLOOKUP(AB143,シフト記号表!$B:$AP,31,FALSE),"")</f>
        <v/>
      </c>
      <c r="AC145" s="190" t="str">
        <f>IFERROR(VLOOKUP(AC143,シフト記号表!$B:$AP,31,FALSE),"")</f>
        <v/>
      </c>
      <c r="AD145" s="190" t="str">
        <f>IFERROR(VLOOKUP(AD143,シフト記号表!$B:$AP,31,FALSE),"")</f>
        <v/>
      </c>
      <c r="AE145" s="190" t="str">
        <f>IFERROR(VLOOKUP(AE143,シフト記号表!$B:$AP,31,FALSE),"")</f>
        <v/>
      </c>
      <c r="AF145" s="190" t="str">
        <f>IFERROR(VLOOKUP(AF143,シフト記号表!$B:$AP,31,FALSE),"")</f>
        <v/>
      </c>
      <c r="AG145" s="190" t="str">
        <f>IFERROR(VLOOKUP(AG143,シフト記号表!$B:$AP,31,FALSE),"")</f>
        <v/>
      </c>
      <c r="AH145" s="190" t="str">
        <f>IFERROR(VLOOKUP(AH143,シフト記号表!$B:$AP,31,FALSE),"")</f>
        <v/>
      </c>
      <c r="AI145" s="190" t="str">
        <f>IFERROR(VLOOKUP(AI143,シフト記号表!$B:$AP,31,FALSE),"")</f>
        <v/>
      </c>
      <c r="AJ145" s="190" t="str">
        <f>IFERROR(VLOOKUP(AJ143,シフト記号表!$B:$AP,31,FALSE),"")</f>
        <v/>
      </c>
      <c r="AK145" s="190" t="str">
        <f>IFERROR(VLOOKUP(AK143,シフト記号表!$B:$AP,31,FALSE),"")</f>
        <v/>
      </c>
      <c r="AL145" s="190" t="str">
        <f>IFERROR(VLOOKUP(AL143,シフト記号表!$B:$AP,31,FALSE),"")</f>
        <v/>
      </c>
      <c r="AM145" s="190" t="str">
        <f>IFERROR(VLOOKUP(AM143,シフト記号表!$B:$AP,31,FALSE),"")</f>
        <v/>
      </c>
      <c r="AN145" s="290"/>
      <c r="AO145" s="268"/>
      <c r="AP145" s="346"/>
      <c r="AQ145" s="347"/>
      <c r="AR145" s="268"/>
      <c r="AS145" s="268"/>
      <c r="AT145" s="265"/>
      <c r="AU145" s="50"/>
      <c r="AV145" s="50"/>
      <c r="AX145" s="50"/>
      <c r="AY145" s="50"/>
    </row>
    <row r="146" spans="1:51" s="3" customFormat="1" ht="12" customHeight="1">
      <c r="A146" s="276">
        <v>42</v>
      </c>
      <c r="B146" s="279"/>
      <c r="C146" s="282"/>
      <c r="D146" s="285" t="s">
        <v>113</v>
      </c>
      <c r="E146" s="170"/>
      <c r="F146" s="291"/>
      <c r="G146" s="292"/>
      <c r="H146" s="103" t="s">
        <v>80</v>
      </c>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288">
        <f>+SUM(I147:AM148)</f>
        <v>0</v>
      </c>
      <c r="AO146" s="266">
        <f>IF($AN$3="４週",AN146/4,AN146/(DAY(EOMONTH($I$21,0))/7))</f>
        <v>0</v>
      </c>
      <c r="AP146" s="342"/>
      <c r="AQ146" s="343"/>
      <c r="AR146" s="266" t="str">
        <f t="shared" ref="AR146" si="159">IF($AN$3="４週",AU147,AV147)</f>
        <v/>
      </c>
      <c r="AS146" s="266"/>
      <c r="AT146" s="265" t="str">
        <f t="shared" ref="AT146" si="160">IF(AX147&lt;=1.1,"",IF(AY147&lt;=1.1,"",IF(F146="","","勤務時間"&amp;CHAR(10)&amp;"OVER")))</f>
        <v/>
      </c>
      <c r="AU146" s="48" t="s">
        <v>192</v>
      </c>
      <c r="AV146" s="48" t="s">
        <v>107</v>
      </c>
      <c r="AX146" s="48" t="s">
        <v>136</v>
      </c>
      <c r="AY146" s="48" t="s">
        <v>137</v>
      </c>
    </row>
    <row r="147" spans="1:51" s="3" customFormat="1" ht="12" customHeight="1">
      <c r="A147" s="277"/>
      <c r="B147" s="280"/>
      <c r="C147" s="283"/>
      <c r="D147" s="286"/>
      <c r="E147" s="171"/>
      <c r="F147" s="293"/>
      <c r="G147" s="294"/>
      <c r="H147" s="100" t="s">
        <v>105</v>
      </c>
      <c r="I147" s="101" t="str">
        <f>IFERROR(VLOOKUP(I146,シフト記号表!$B:$AP,41,FALSE),"")</f>
        <v/>
      </c>
      <c r="J147" s="101" t="str">
        <f>IFERROR(VLOOKUP(J146,シフト記号表!$B:$AP,41,FALSE),"")</f>
        <v/>
      </c>
      <c r="K147" s="101" t="str">
        <f>IFERROR(VLOOKUP(K146,シフト記号表!$B:$AP,41,FALSE),"")</f>
        <v/>
      </c>
      <c r="L147" s="101" t="str">
        <f>IFERROR(VLOOKUP(L146,シフト記号表!$B:$AP,41,FALSE),"")</f>
        <v/>
      </c>
      <c r="M147" s="101" t="str">
        <f>IFERROR(VLOOKUP(M146,シフト記号表!$B:$AP,41,FALSE),"")</f>
        <v/>
      </c>
      <c r="N147" s="101" t="str">
        <f>IFERROR(VLOOKUP(N146,シフト記号表!$B:$AP,41,FALSE),"")</f>
        <v/>
      </c>
      <c r="O147" s="101" t="str">
        <f>IFERROR(VLOOKUP(O146,シフト記号表!$B:$AP,41,FALSE),"")</f>
        <v/>
      </c>
      <c r="P147" s="101" t="str">
        <f>IFERROR(VLOOKUP(P146,シフト記号表!$B:$AP,41,FALSE),"")</f>
        <v/>
      </c>
      <c r="Q147" s="101" t="str">
        <f>IFERROR(VLOOKUP(Q146,シフト記号表!$B:$AP,41,FALSE),"")</f>
        <v/>
      </c>
      <c r="R147" s="101" t="str">
        <f>IFERROR(VLOOKUP(R146,シフト記号表!$B:$AP,41,FALSE),"")</f>
        <v/>
      </c>
      <c r="S147" s="101" t="str">
        <f>IFERROR(VLOOKUP(S146,シフト記号表!$B:$AP,41,FALSE),"")</f>
        <v/>
      </c>
      <c r="T147" s="101" t="str">
        <f>IFERROR(VLOOKUP(T146,シフト記号表!$B:$AP,41,FALSE),"")</f>
        <v/>
      </c>
      <c r="U147" s="101" t="str">
        <f>IFERROR(VLOOKUP(U146,シフト記号表!$B:$AP,41,FALSE),"")</f>
        <v/>
      </c>
      <c r="V147" s="101" t="str">
        <f>IFERROR(VLOOKUP(V146,シフト記号表!$B:$AP,41,FALSE),"")</f>
        <v/>
      </c>
      <c r="W147" s="101" t="str">
        <f>IFERROR(VLOOKUP(W146,シフト記号表!$B:$AP,41,FALSE),"")</f>
        <v/>
      </c>
      <c r="X147" s="101" t="str">
        <f>IFERROR(VLOOKUP(X146,シフト記号表!$B:$AP,41,FALSE),"")</f>
        <v/>
      </c>
      <c r="Y147" s="101" t="str">
        <f>IFERROR(VLOOKUP(Y146,シフト記号表!$B:$AP,41,FALSE),"")</f>
        <v/>
      </c>
      <c r="Z147" s="101" t="str">
        <f>IFERROR(VLOOKUP(Z146,シフト記号表!$B:$AP,41,FALSE),"")</f>
        <v/>
      </c>
      <c r="AA147" s="101" t="str">
        <f>IFERROR(VLOOKUP(AA146,シフト記号表!$B:$AP,41,FALSE),"")</f>
        <v/>
      </c>
      <c r="AB147" s="101" t="str">
        <f>IFERROR(VLOOKUP(AB146,シフト記号表!$B:$AP,41,FALSE),"")</f>
        <v/>
      </c>
      <c r="AC147" s="101" t="str">
        <f>IFERROR(VLOOKUP(AC146,シフト記号表!$B:$AP,41,FALSE),"")</f>
        <v/>
      </c>
      <c r="AD147" s="101" t="str">
        <f>IFERROR(VLOOKUP(AD146,シフト記号表!$B:$AP,41,FALSE),"")</f>
        <v/>
      </c>
      <c r="AE147" s="101" t="str">
        <f>IFERROR(VLOOKUP(AE146,シフト記号表!$B:$AP,41,FALSE),"")</f>
        <v/>
      </c>
      <c r="AF147" s="101" t="str">
        <f>IFERROR(VLOOKUP(AF146,シフト記号表!$B:$AP,41,FALSE),"")</f>
        <v/>
      </c>
      <c r="AG147" s="101" t="str">
        <f>IFERROR(VLOOKUP(AG146,シフト記号表!$B:$AP,41,FALSE),"")</f>
        <v/>
      </c>
      <c r="AH147" s="101" t="str">
        <f>IFERROR(VLOOKUP(AH146,シフト記号表!$B:$AP,41,FALSE),"")</f>
        <v/>
      </c>
      <c r="AI147" s="101" t="str">
        <f>IFERROR(VLOOKUP(AI146,シフト記号表!$B:$AP,41,FALSE),"")</f>
        <v/>
      </c>
      <c r="AJ147" s="101" t="str">
        <f>IFERROR(VLOOKUP(AJ146,シフト記号表!$B:$AP,41,FALSE),"")</f>
        <v/>
      </c>
      <c r="AK147" s="101" t="str">
        <f>IFERROR(VLOOKUP(AK146,シフト記号表!$B:$AP,41,FALSE),"")</f>
        <v/>
      </c>
      <c r="AL147" s="101" t="str">
        <f>IFERROR(VLOOKUP(AL146,シフト記号表!$B:$AP,41,FALSE),"")</f>
        <v/>
      </c>
      <c r="AM147" s="101" t="str">
        <f>IFERROR(VLOOKUP(AM146,シフト記号表!$B:$AP,41,FALSE),"")</f>
        <v/>
      </c>
      <c r="AN147" s="289"/>
      <c r="AO147" s="267"/>
      <c r="AP147" s="344"/>
      <c r="AQ147" s="345"/>
      <c r="AR147" s="267"/>
      <c r="AS147" s="267"/>
      <c r="AT147" s="265"/>
      <c r="AU147" s="49" t="str">
        <f t="shared" ref="AU147" si="161">IFERROR(IF($D146="□",($AO146/$AK$6),($AO146/$AK$8)),"")</f>
        <v/>
      </c>
      <c r="AV147" s="49" t="str">
        <f t="shared" ref="AV147" si="162">IFERROR(IF($D146="□",($AN146/$AO$6),($AN146/$AO$8)),"")</f>
        <v/>
      </c>
      <c r="AX147" s="49" t="str">
        <f>IFERROR(IF($D146="□",(VLOOKUP(F146,'ますた君 '!$C:$E,3,FALSE)/($AK$6*4)),(VLOOKUP(F146,'ますた君 '!$C:$E,3,FALSE)/($AK$8*4))),"")</f>
        <v/>
      </c>
      <c r="AY147" s="49" t="str">
        <f>IFERROR(IF($D146="□",(VLOOKUP(F146,'ますた君 '!$C:$E,3,FALSE)/$AO$6),(VLOOKUP(F146,'ますた君 '!$C:$E,3,FALSE)/$AO$8)),"")</f>
        <v/>
      </c>
    </row>
    <row r="148" spans="1:51" s="3" customFormat="1" ht="12" customHeight="1">
      <c r="A148" s="278"/>
      <c r="B148" s="281"/>
      <c r="C148" s="284"/>
      <c r="D148" s="287"/>
      <c r="E148" s="171"/>
      <c r="F148" s="295"/>
      <c r="G148" s="296"/>
      <c r="H148" s="102" t="s">
        <v>106</v>
      </c>
      <c r="I148" s="190" t="str">
        <f>IFERROR(VLOOKUP(I146,シフト記号表!$B:$AP,31,FALSE),"")</f>
        <v/>
      </c>
      <c r="J148" s="190" t="str">
        <f>IFERROR(VLOOKUP(J146,シフト記号表!$B:$AP,31,FALSE),"")</f>
        <v/>
      </c>
      <c r="K148" s="190" t="str">
        <f>IFERROR(VLOOKUP(K146,シフト記号表!$B:$AP,31,FALSE),"")</f>
        <v/>
      </c>
      <c r="L148" s="190" t="str">
        <f>IFERROR(VLOOKUP(L146,シフト記号表!$B:$AP,31,FALSE),"")</f>
        <v/>
      </c>
      <c r="M148" s="190" t="str">
        <f>IFERROR(VLOOKUP(M146,シフト記号表!$B:$AP,31,FALSE),"")</f>
        <v/>
      </c>
      <c r="N148" s="190" t="str">
        <f>IFERROR(VLOOKUP(N146,シフト記号表!$B:$AP,31,FALSE),"")</f>
        <v/>
      </c>
      <c r="O148" s="190" t="str">
        <f>IFERROR(VLOOKUP(O146,シフト記号表!$B:$AP,31,FALSE),"")</f>
        <v/>
      </c>
      <c r="P148" s="190" t="str">
        <f>IFERROR(VLOOKUP(P146,シフト記号表!$B:$AP,31,FALSE),"")</f>
        <v/>
      </c>
      <c r="Q148" s="190" t="str">
        <f>IFERROR(VLOOKUP(Q146,シフト記号表!$B:$AP,31,FALSE),"")</f>
        <v/>
      </c>
      <c r="R148" s="190" t="str">
        <f>IFERROR(VLOOKUP(R146,シフト記号表!$B:$AP,31,FALSE),"")</f>
        <v/>
      </c>
      <c r="S148" s="190" t="str">
        <f>IFERROR(VLOOKUP(S146,シフト記号表!$B:$AP,31,FALSE),"")</f>
        <v/>
      </c>
      <c r="T148" s="190" t="str">
        <f>IFERROR(VLOOKUP(T146,シフト記号表!$B:$AP,31,FALSE),"")</f>
        <v/>
      </c>
      <c r="U148" s="190" t="str">
        <f>IFERROR(VLOOKUP(U146,シフト記号表!$B:$AP,31,FALSE),"")</f>
        <v/>
      </c>
      <c r="V148" s="190" t="str">
        <f>IFERROR(VLOOKUP(V146,シフト記号表!$B:$AP,31,FALSE),"")</f>
        <v/>
      </c>
      <c r="W148" s="190" t="str">
        <f>IFERROR(VLOOKUP(W146,シフト記号表!$B:$AP,31,FALSE),"")</f>
        <v/>
      </c>
      <c r="X148" s="190" t="str">
        <f>IFERROR(VLOOKUP(X146,シフト記号表!$B:$AP,31,FALSE),"")</f>
        <v/>
      </c>
      <c r="Y148" s="190" t="str">
        <f>IFERROR(VLOOKUP(Y146,シフト記号表!$B:$AP,31,FALSE),"")</f>
        <v/>
      </c>
      <c r="Z148" s="190" t="str">
        <f>IFERROR(VLOOKUP(Z146,シフト記号表!$B:$AP,31,FALSE),"")</f>
        <v/>
      </c>
      <c r="AA148" s="190" t="str">
        <f>IFERROR(VLOOKUP(AA146,シフト記号表!$B:$AP,31,FALSE),"")</f>
        <v/>
      </c>
      <c r="AB148" s="190" t="str">
        <f>IFERROR(VLOOKUP(AB146,シフト記号表!$B:$AP,31,FALSE),"")</f>
        <v/>
      </c>
      <c r="AC148" s="190" t="str">
        <f>IFERROR(VLOOKUP(AC146,シフト記号表!$B:$AP,31,FALSE),"")</f>
        <v/>
      </c>
      <c r="AD148" s="190" t="str">
        <f>IFERROR(VLOOKUP(AD146,シフト記号表!$B:$AP,31,FALSE),"")</f>
        <v/>
      </c>
      <c r="AE148" s="190" t="str">
        <f>IFERROR(VLOOKUP(AE146,シフト記号表!$B:$AP,31,FALSE),"")</f>
        <v/>
      </c>
      <c r="AF148" s="190" t="str">
        <f>IFERROR(VLOOKUP(AF146,シフト記号表!$B:$AP,31,FALSE),"")</f>
        <v/>
      </c>
      <c r="AG148" s="190" t="str">
        <f>IFERROR(VLOOKUP(AG146,シフト記号表!$B:$AP,31,FALSE),"")</f>
        <v/>
      </c>
      <c r="AH148" s="190" t="str">
        <f>IFERROR(VLOOKUP(AH146,シフト記号表!$B:$AP,31,FALSE),"")</f>
        <v/>
      </c>
      <c r="AI148" s="190" t="str">
        <f>IFERROR(VLOOKUP(AI146,シフト記号表!$B:$AP,31,FALSE),"")</f>
        <v/>
      </c>
      <c r="AJ148" s="190" t="str">
        <f>IFERROR(VLOOKUP(AJ146,シフト記号表!$B:$AP,31,FALSE),"")</f>
        <v/>
      </c>
      <c r="AK148" s="190" t="str">
        <f>IFERROR(VLOOKUP(AK146,シフト記号表!$B:$AP,31,FALSE),"")</f>
        <v/>
      </c>
      <c r="AL148" s="190" t="str">
        <f>IFERROR(VLOOKUP(AL146,シフト記号表!$B:$AP,31,FALSE),"")</f>
        <v/>
      </c>
      <c r="AM148" s="190" t="str">
        <f>IFERROR(VLOOKUP(AM146,シフト記号表!$B:$AP,31,FALSE),"")</f>
        <v/>
      </c>
      <c r="AN148" s="290"/>
      <c r="AO148" s="268"/>
      <c r="AP148" s="346"/>
      <c r="AQ148" s="347"/>
      <c r="AR148" s="268"/>
      <c r="AS148" s="268"/>
      <c r="AT148" s="265"/>
      <c r="AU148" s="50"/>
      <c r="AV148" s="50"/>
      <c r="AX148" s="50"/>
      <c r="AY148" s="50"/>
    </row>
    <row r="149" spans="1:51" s="3" customFormat="1" ht="12" customHeight="1">
      <c r="A149" s="276">
        <v>43</v>
      </c>
      <c r="B149" s="279"/>
      <c r="C149" s="282"/>
      <c r="D149" s="285" t="s">
        <v>113</v>
      </c>
      <c r="E149" s="170"/>
      <c r="F149" s="291"/>
      <c r="G149" s="292"/>
      <c r="H149" s="103" t="s">
        <v>80</v>
      </c>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288">
        <f>+SUM(I150:AM151)</f>
        <v>0</v>
      </c>
      <c r="AO149" s="266">
        <f>IF($AN$3="４週",AN149/4,AN149/(DAY(EOMONTH($I$21,0))/7))</f>
        <v>0</v>
      </c>
      <c r="AP149" s="342"/>
      <c r="AQ149" s="343"/>
      <c r="AR149" s="266" t="str">
        <f t="shared" ref="AR149" si="163">IF($AN$3="４週",AU150,AV150)</f>
        <v/>
      </c>
      <c r="AS149" s="266"/>
      <c r="AT149" s="265" t="str">
        <f t="shared" ref="AT149" si="164">IF(AX150&lt;=1.1,"",IF(AY150&lt;=1.1,"",IF(F149="","","勤務時間"&amp;CHAR(10)&amp;"OVER")))</f>
        <v/>
      </c>
      <c r="AU149" s="48" t="s">
        <v>192</v>
      </c>
      <c r="AV149" s="48" t="s">
        <v>107</v>
      </c>
      <c r="AX149" s="48" t="s">
        <v>136</v>
      </c>
      <c r="AY149" s="48" t="s">
        <v>137</v>
      </c>
    </row>
    <row r="150" spans="1:51" s="3" customFormat="1" ht="12" customHeight="1">
      <c r="A150" s="277"/>
      <c r="B150" s="280"/>
      <c r="C150" s="283"/>
      <c r="D150" s="286"/>
      <c r="E150" s="171"/>
      <c r="F150" s="293"/>
      <c r="G150" s="294"/>
      <c r="H150" s="100" t="s">
        <v>105</v>
      </c>
      <c r="I150" s="101" t="str">
        <f>IFERROR(VLOOKUP(I149,シフト記号表!$B:$AP,41,FALSE),"")</f>
        <v/>
      </c>
      <c r="J150" s="101" t="str">
        <f>IFERROR(VLOOKUP(J149,シフト記号表!$B:$AP,41,FALSE),"")</f>
        <v/>
      </c>
      <c r="K150" s="101" t="str">
        <f>IFERROR(VLOOKUP(K149,シフト記号表!$B:$AP,41,FALSE),"")</f>
        <v/>
      </c>
      <c r="L150" s="101" t="str">
        <f>IFERROR(VLOOKUP(L149,シフト記号表!$B:$AP,41,FALSE),"")</f>
        <v/>
      </c>
      <c r="M150" s="101" t="str">
        <f>IFERROR(VLOOKUP(M149,シフト記号表!$B:$AP,41,FALSE),"")</f>
        <v/>
      </c>
      <c r="N150" s="101" t="str">
        <f>IFERROR(VLOOKUP(N149,シフト記号表!$B:$AP,41,FALSE),"")</f>
        <v/>
      </c>
      <c r="O150" s="101" t="str">
        <f>IFERROR(VLOOKUP(O149,シフト記号表!$B:$AP,41,FALSE),"")</f>
        <v/>
      </c>
      <c r="P150" s="101" t="str">
        <f>IFERROR(VLOOKUP(P149,シフト記号表!$B:$AP,41,FALSE),"")</f>
        <v/>
      </c>
      <c r="Q150" s="101" t="str">
        <f>IFERROR(VLOOKUP(Q149,シフト記号表!$B:$AP,41,FALSE),"")</f>
        <v/>
      </c>
      <c r="R150" s="101" t="str">
        <f>IFERROR(VLOOKUP(R149,シフト記号表!$B:$AP,41,FALSE),"")</f>
        <v/>
      </c>
      <c r="S150" s="101" t="str">
        <f>IFERROR(VLOOKUP(S149,シフト記号表!$B:$AP,41,FALSE),"")</f>
        <v/>
      </c>
      <c r="T150" s="101" t="str">
        <f>IFERROR(VLOOKUP(T149,シフト記号表!$B:$AP,41,FALSE),"")</f>
        <v/>
      </c>
      <c r="U150" s="101" t="str">
        <f>IFERROR(VLOOKUP(U149,シフト記号表!$B:$AP,41,FALSE),"")</f>
        <v/>
      </c>
      <c r="V150" s="101" t="str">
        <f>IFERROR(VLOOKUP(V149,シフト記号表!$B:$AP,41,FALSE),"")</f>
        <v/>
      </c>
      <c r="W150" s="101" t="str">
        <f>IFERROR(VLOOKUP(W149,シフト記号表!$B:$AP,41,FALSE),"")</f>
        <v/>
      </c>
      <c r="X150" s="101" t="str">
        <f>IFERROR(VLOOKUP(X149,シフト記号表!$B:$AP,41,FALSE),"")</f>
        <v/>
      </c>
      <c r="Y150" s="101" t="str">
        <f>IFERROR(VLOOKUP(Y149,シフト記号表!$B:$AP,41,FALSE),"")</f>
        <v/>
      </c>
      <c r="Z150" s="101" t="str">
        <f>IFERROR(VLOOKUP(Z149,シフト記号表!$B:$AP,41,FALSE),"")</f>
        <v/>
      </c>
      <c r="AA150" s="101" t="str">
        <f>IFERROR(VLOOKUP(AA149,シフト記号表!$B:$AP,41,FALSE),"")</f>
        <v/>
      </c>
      <c r="AB150" s="101" t="str">
        <f>IFERROR(VLOOKUP(AB149,シフト記号表!$B:$AP,41,FALSE),"")</f>
        <v/>
      </c>
      <c r="AC150" s="101" t="str">
        <f>IFERROR(VLOOKUP(AC149,シフト記号表!$B:$AP,41,FALSE),"")</f>
        <v/>
      </c>
      <c r="AD150" s="101" t="str">
        <f>IFERROR(VLOOKUP(AD149,シフト記号表!$B:$AP,41,FALSE),"")</f>
        <v/>
      </c>
      <c r="AE150" s="101" t="str">
        <f>IFERROR(VLOOKUP(AE149,シフト記号表!$B:$AP,41,FALSE),"")</f>
        <v/>
      </c>
      <c r="AF150" s="101" t="str">
        <f>IFERROR(VLOOKUP(AF149,シフト記号表!$B:$AP,41,FALSE),"")</f>
        <v/>
      </c>
      <c r="AG150" s="101" t="str">
        <f>IFERROR(VLOOKUP(AG149,シフト記号表!$B:$AP,41,FALSE),"")</f>
        <v/>
      </c>
      <c r="AH150" s="101" t="str">
        <f>IFERROR(VLOOKUP(AH149,シフト記号表!$B:$AP,41,FALSE),"")</f>
        <v/>
      </c>
      <c r="AI150" s="101" t="str">
        <f>IFERROR(VLOOKUP(AI149,シフト記号表!$B:$AP,41,FALSE),"")</f>
        <v/>
      </c>
      <c r="AJ150" s="101" t="str">
        <f>IFERROR(VLOOKUP(AJ149,シフト記号表!$B:$AP,41,FALSE),"")</f>
        <v/>
      </c>
      <c r="AK150" s="101" t="str">
        <f>IFERROR(VLOOKUP(AK149,シフト記号表!$B:$AP,41,FALSE),"")</f>
        <v/>
      </c>
      <c r="AL150" s="101" t="str">
        <f>IFERROR(VLOOKUP(AL149,シフト記号表!$B:$AP,41,FALSE),"")</f>
        <v/>
      </c>
      <c r="AM150" s="101" t="str">
        <f>IFERROR(VLOOKUP(AM149,シフト記号表!$B:$AP,41,FALSE),"")</f>
        <v/>
      </c>
      <c r="AN150" s="289"/>
      <c r="AO150" s="267"/>
      <c r="AP150" s="344"/>
      <c r="AQ150" s="345"/>
      <c r="AR150" s="267"/>
      <c r="AS150" s="267"/>
      <c r="AT150" s="265"/>
      <c r="AU150" s="49" t="str">
        <f t="shared" ref="AU150" si="165">IFERROR(IF($D149="□",($AO149/$AK$6),($AO149/$AK$8)),"")</f>
        <v/>
      </c>
      <c r="AV150" s="49" t="str">
        <f t="shared" ref="AV150" si="166">IFERROR(IF($D149="□",($AN149/$AO$6),($AN149/$AO$8)),"")</f>
        <v/>
      </c>
      <c r="AX150" s="49" t="str">
        <f>IFERROR(IF($D149="□",(VLOOKUP(F149,'ますた君 '!$C:$E,3,FALSE)/($AK$6*4)),(VLOOKUP(F149,'ますた君 '!$C:$E,3,FALSE)/($AK$8*4))),"")</f>
        <v/>
      </c>
      <c r="AY150" s="49" t="str">
        <f>IFERROR(IF($D149="□",(VLOOKUP(F149,'ますた君 '!$C:$E,3,FALSE)/$AO$6),(VLOOKUP(F149,'ますた君 '!$C:$E,3,FALSE)/$AO$8)),"")</f>
        <v/>
      </c>
    </row>
    <row r="151" spans="1:51" s="3" customFormat="1" ht="12" customHeight="1">
      <c r="A151" s="278"/>
      <c r="B151" s="281"/>
      <c r="C151" s="284"/>
      <c r="D151" s="287"/>
      <c r="E151" s="171"/>
      <c r="F151" s="295"/>
      <c r="G151" s="296"/>
      <c r="H151" s="102" t="s">
        <v>106</v>
      </c>
      <c r="I151" s="190" t="str">
        <f>IFERROR(VLOOKUP(I149,シフト記号表!$B:$AP,31,FALSE),"")</f>
        <v/>
      </c>
      <c r="J151" s="190" t="str">
        <f>IFERROR(VLOOKUP(J149,シフト記号表!$B:$AP,31,FALSE),"")</f>
        <v/>
      </c>
      <c r="K151" s="190" t="str">
        <f>IFERROR(VLOOKUP(K149,シフト記号表!$B:$AP,31,FALSE),"")</f>
        <v/>
      </c>
      <c r="L151" s="190" t="str">
        <f>IFERROR(VLOOKUP(L149,シフト記号表!$B:$AP,31,FALSE),"")</f>
        <v/>
      </c>
      <c r="M151" s="190" t="str">
        <f>IFERROR(VLOOKUP(M149,シフト記号表!$B:$AP,31,FALSE),"")</f>
        <v/>
      </c>
      <c r="N151" s="190" t="str">
        <f>IFERROR(VLOOKUP(N149,シフト記号表!$B:$AP,31,FALSE),"")</f>
        <v/>
      </c>
      <c r="O151" s="190" t="str">
        <f>IFERROR(VLOOKUP(O149,シフト記号表!$B:$AP,31,FALSE),"")</f>
        <v/>
      </c>
      <c r="P151" s="190" t="str">
        <f>IFERROR(VLOOKUP(P149,シフト記号表!$B:$AP,31,FALSE),"")</f>
        <v/>
      </c>
      <c r="Q151" s="190" t="str">
        <f>IFERROR(VLOOKUP(Q149,シフト記号表!$B:$AP,31,FALSE),"")</f>
        <v/>
      </c>
      <c r="R151" s="190" t="str">
        <f>IFERROR(VLOOKUP(R149,シフト記号表!$B:$AP,31,FALSE),"")</f>
        <v/>
      </c>
      <c r="S151" s="190" t="str">
        <f>IFERROR(VLOOKUP(S149,シフト記号表!$B:$AP,31,FALSE),"")</f>
        <v/>
      </c>
      <c r="T151" s="190" t="str">
        <f>IFERROR(VLOOKUP(T149,シフト記号表!$B:$AP,31,FALSE),"")</f>
        <v/>
      </c>
      <c r="U151" s="190" t="str">
        <f>IFERROR(VLOOKUP(U149,シフト記号表!$B:$AP,31,FALSE),"")</f>
        <v/>
      </c>
      <c r="V151" s="190" t="str">
        <f>IFERROR(VLOOKUP(V149,シフト記号表!$B:$AP,31,FALSE),"")</f>
        <v/>
      </c>
      <c r="W151" s="190" t="str">
        <f>IFERROR(VLOOKUP(W149,シフト記号表!$B:$AP,31,FALSE),"")</f>
        <v/>
      </c>
      <c r="X151" s="190" t="str">
        <f>IFERROR(VLOOKUP(X149,シフト記号表!$B:$AP,31,FALSE),"")</f>
        <v/>
      </c>
      <c r="Y151" s="190" t="str">
        <f>IFERROR(VLOOKUP(Y149,シフト記号表!$B:$AP,31,FALSE),"")</f>
        <v/>
      </c>
      <c r="Z151" s="190" t="str">
        <f>IFERROR(VLOOKUP(Z149,シフト記号表!$B:$AP,31,FALSE),"")</f>
        <v/>
      </c>
      <c r="AA151" s="190" t="str">
        <f>IFERROR(VLOOKUP(AA149,シフト記号表!$B:$AP,31,FALSE),"")</f>
        <v/>
      </c>
      <c r="AB151" s="190" t="str">
        <f>IFERROR(VLOOKUP(AB149,シフト記号表!$B:$AP,31,FALSE),"")</f>
        <v/>
      </c>
      <c r="AC151" s="190" t="str">
        <f>IFERROR(VLOOKUP(AC149,シフト記号表!$B:$AP,31,FALSE),"")</f>
        <v/>
      </c>
      <c r="AD151" s="190" t="str">
        <f>IFERROR(VLOOKUP(AD149,シフト記号表!$B:$AP,31,FALSE),"")</f>
        <v/>
      </c>
      <c r="AE151" s="190" t="str">
        <f>IFERROR(VLOOKUP(AE149,シフト記号表!$B:$AP,31,FALSE),"")</f>
        <v/>
      </c>
      <c r="AF151" s="190" t="str">
        <f>IFERROR(VLOOKUP(AF149,シフト記号表!$B:$AP,31,FALSE),"")</f>
        <v/>
      </c>
      <c r="AG151" s="190" t="str">
        <f>IFERROR(VLOOKUP(AG149,シフト記号表!$B:$AP,31,FALSE),"")</f>
        <v/>
      </c>
      <c r="AH151" s="190" t="str">
        <f>IFERROR(VLOOKUP(AH149,シフト記号表!$B:$AP,31,FALSE),"")</f>
        <v/>
      </c>
      <c r="AI151" s="190" t="str">
        <f>IFERROR(VLOOKUP(AI149,シフト記号表!$B:$AP,31,FALSE),"")</f>
        <v/>
      </c>
      <c r="AJ151" s="190" t="str">
        <f>IFERROR(VLOOKUP(AJ149,シフト記号表!$B:$AP,31,FALSE),"")</f>
        <v/>
      </c>
      <c r="AK151" s="190" t="str">
        <f>IFERROR(VLOOKUP(AK149,シフト記号表!$B:$AP,31,FALSE),"")</f>
        <v/>
      </c>
      <c r="AL151" s="190" t="str">
        <f>IFERROR(VLOOKUP(AL149,シフト記号表!$B:$AP,31,FALSE),"")</f>
        <v/>
      </c>
      <c r="AM151" s="190" t="str">
        <f>IFERROR(VLOOKUP(AM149,シフト記号表!$B:$AP,31,FALSE),"")</f>
        <v/>
      </c>
      <c r="AN151" s="290"/>
      <c r="AO151" s="268"/>
      <c r="AP151" s="346"/>
      <c r="AQ151" s="347"/>
      <c r="AR151" s="268"/>
      <c r="AS151" s="268"/>
      <c r="AT151" s="265"/>
      <c r="AU151" s="50"/>
      <c r="AV151" s="50"/>
      <c r="AX151" s="50"/>
      <c r="AY151" s="50"/>
    </row>
    <row r="152" spans="1:51" s="3" customFormat="1" ht="12" customHeight="1">
      <c r="A152" s="276">
        <v>44</v>
      </c>
      <c r="B152" s="279"/>
      <c r="C152" s="282"/>
      <c r="D152" s="285" t="s">
        <v>113</v>
      </c>
      <c r="E152" s="170"/>
      <c r="F152" s="291"/>
      <c r="G152" s="292"/>
      <c r="H152" s="103" t="s">
        <v>80</v>
      </c>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288">
        <f>+SUM(I153:AM154)</f>
        <v>0</v>
      </c>
      <c r="AO152" s="266">
        <f>IF($AN$3="４週",AN152/4,AN152/(DAY(EOMONTH($I$21,0))/7))</f>
        <v>0</v>
      </c>
      <c r="AP152" s="342"/>
      <c r="AQ152" s="343"/>
      <c r="AR152" s="266" t="str">
        <f t="shared" ref="AR152" si="167">IF($AN$3="４週",AU153,AV153)</f>
        <v/>
      </c>
      <c r="AS152" s="266"/>
      <c r="AT152" s="265" t="str">
        <f t="shared" ref="AT152" si="168">IF(AX153&lt;=1.1,"",IF(AY153&lt;=1.1,"",IF(F152="","","勤務時間"&amp;CHAR(10)&amp;"OVER")))</f>
        <v/>
      </c>
      <c r="AU152" s="48" t="s">
        <v>192</v>
      </c>
      <c r="AV152" s="48" t="s">
        <v>107</v>
      </c>
      <c r="AX152" s="48" t="s">
        <v>136</v>
      </c>
      <c r="AY152" s="48" t="s">
        <v>137</v>
      </c>
    </row>
    <row r="153" spans="1:51" s="3" customFormat="1" ht="12" customHeight="1">
      <c r="A153" s="277"/>
      <c r="B153" s="280"/>
      <c r="C153" s="283"/>
      <c r="D153" s="286"/>
      <c r="E153" s="171"/>
      <c r="F153" s="293"/>
      <c r="G153" s="294"/>
      <c r="H153" s="100" t="s">
        <v>105</v>
      </c>
      <c r="I153" s="101" t="str">
        <f>IFERROR(VLOOKUP(I152,シフト記号表!$B:$AP,41,FALSE),"")</f>
        <v/>
      </c>
      <c r="J153" s="101" t="str">
        <f>IFERROR(VLOOKUP(J152,シフト記号表!$B:$AP,41,FALSE),"")</f>
        <v/>
      </c>
      <c r="K153" s="101" t="str">
        <f>IFERROR(VLOOKUP(K152,シフト記号表!$B:$AP,41,FALSE),"")</f>
        <v/>
      </c>
      <c r="L153" s="101" t="str">
        <f>IFERROR(VLOOKUP(L152,シフト記号表!$B:$AP,41,FALSE),"")</f>
        <v/>
      </c>
      <c r="M153" s="101" t="str">
        <f>IFERROR(VLOOKUP(M152,シフト記号表!$B:$AP,41,FALSE),"")</f>
        <v/>
      </c>
      <c r="N153" s="101" t="str">
        <f>IFERROR(VLOOKUP(N152,シフト記号表!$B:$AP,41,FALSE),"")</f>
        <v/>
      </c>
      <c r="O153" s="101" t="str">
        <f>IFERROR(VLOOKUP(O152,シフト記号表!$B:$AP,41,FALSE),"")</f>
        <v/>
      </c>
      <c r="P153" s="101" t="str">
        <f>IFERROR(VLOOKUP(P152,シフト記号表!$B:$AP,41,FALSE),"")</f>
        <v/>
      </c>
      <c r="Q153" s="101" t="str">
        <f>IFERROR(VLOOKUP(Q152,シフト記号表!$B:$AP,41,FALSE),"")</f>
        <v/>
      </c>
      <c r="R153" s="101" t="str">
        <f>IFERROR(VLOOKUP(R152,シフト記号表!$B:$AP,41,FALSE),"")</f>
        <v/>
      </c>
      <c r="S153" s="101" t="str">
        <f>IFERROR(VLOOKUP(S152,シフト記号表!$B:$AP,41,FALSE),"")</f>
        <v/>
      </c>
      <c r="T153" s="101" t="str">
        <f>IFERROR(VLOOKUP(T152,シフト記号表!$B:$AP,41,FALSE),"")</f>
        <v/>
      </c>
      <c r="U153" s="101" t="str">
        <f>IFERROR(VLOOKUP(U152,シフト記号表!$B:$AP,41,FALSE),"")</f>
        <v/>
      </c>
      <c r="V153" s="101" t="str">
        <f>IFERROR(VLOOKUP(V152,シフト記号表!$B:$AP,41,FALSE),"")</f>
        <v/>
      </c>
      <c r="W153" s="101" t="str">
        <f>IFERROR(VLOOKUP(W152,シフト記号表!$B:$AP,41,FALSE),"")</f>
        <v/>
      </c>
      <c r="X153" s="101" t="str">
        <f>IFERROR(VLOOKUP(X152,シフト記号表!$B:$AP,41,FALSE),"")</f>
        <v/>
      </c>
      <c r="Y153" s="101" t="str">
        <f>IFERROR(VLOOKUP(Y152,シフト記号表!$B:$AP,41,FALSE),"")</f>
        <v/>
      </c>
      <c r="Z153" s="101" t="str">
        <f>IFERROR(VLOOKUP(Z152,シフト記号表!$B:$AP,41,FALSE),"")</f>
        <v/>
      </c>
      <c r="AA153" s="101" t="str">
        <f>IFERROR(VLOOKUP(AA152,シフト記号表!$B:$AP,41,FALSE),"")</f>
        <v/>
      </c>
      <c r="AB153" s="101" t="str">
        <f>IFERROR(VLOOKUP(AB152,シフト記号表!$B:$AP,41,FALSE),"")</f>
        <v/>
      </c>
      <c r="AC153" s="101" t="str">
        <f>IFERROR(VLOOKUP(AC152,シフト記号表!$B:$AP,41,FALSE),"")</f>
        <v/>
      </c>
      <c r="AD153" s="101" t="str">
        <f>IFERROR(VLOOKUP(AD152,シフト記号表!$B:$AP,41,FALSE),"")</f>
        <v/>
      </c>
      <c r="AE153" s="101" t="str">
        <f>IFERROR(VLOOKUP(AE152,シフト記号表!$B:$AP,41,FALSE),"")</f>
        <v/>
      </c>
      <c r="AF153" s="101" t="str">
        <f>IFERROR(VLOOKUP(AF152,シフト記号表!$B:$AP,41,FALSE),"")</f>
        <v/>
      </c>
      <c r="AG153" s="101" t="str">
        <f>IFERROR(VLOOKUP(AG152,シフト記号表!$B:$AP,41,FALSE),"")</f>
        <v/>
      </c>
      <c r="AH153" s="101" t="str">
        <f>IFERROR(VLOOKUP(AH152,シフト記号表!$B:$AP,41,FALSE),"")</f>
        <v/>
      </c>
      <c r="AI153" s="101" t="str">
        <f>IFERROR(VLOOKUP(AI152,シフト記号表!$B:$AP,41,FALSE),"")</f>
        <v/>
      </c>
      <c r="AJ153" s="101" t="str">
        <f>IFERROR(VLOOKUP(AJ152,シフト記号表!$B:$AP,41,FALSE),"")</f>
        <v/>
      </c>
      <c r="AK153" s="101" t="str">
        <f>IFERROR(VLOOKUP(AK152,シフト記号表!$B:$AP,41,FALSE),"")</f>
        <v/>
      </c>
      <c r="AL153" s="101" t="str">
        <f>IFERROR(VLOOKUP(AL152,シフト記号表!$B:$AP,41,FALSE),"")</f>
        <v/>
      </c>
      <c r="AM153" s="101" t="str">
        <f>IFERROR(VLOOKUP(AM152,シフト記号表!$B:$AP,41,FALSE),"")</f>
        <v/>
      </c>
      <c r="AN153" s="289"/>
      <c r="AO153" s="267"/>
      <c r="AP153" s="344"/>
      <c r="AQ153" s="345"/>
      <c r="AR153" s="267"/>
      <c r="AS153" s="267"/>
      <c r="AT153" s="265"/>
      <c r="AU153" s="49" t="str">
        <f t="shared" ref="AU153" si="169">IFERROR(IF($D152="□",($AO152/$AK$6),($AO152/$AK$8)),"")</f>
        <v/>
      </c>
      <c r="AV153" s="49" t="str">
        <f t="shared" ref="AV153" si="170">IFERROR(IF($D152="□",($AN152/$AO$6),($AN152/$AO$8)),"")</f>
        <v/>
      </c>
      <c r="AX153" s="49" t="str">
        <f>IFERROR(IF($D152="□",(VLOOKUP(F152,'ますた君 '!$C:$E,3,FALSE)/($AK$6*4)),(VLOOKUP(F152,'ますた君 '!$C:$E,3,FALSE)/($AK$8*4))),"")</f>
        <v/>
      </c>
      <c r="AY153" s="49" t="str">
        <f>IFERROR(IF($D152="□",(VLOOKUP(F152,'ますた君 '!$C:$E,3,FALSE)/$AO$6),(VLOOKUP(F152,'ますた君 '!$C:$E,3,FALSE)/$AO$8)),"")</f>
        <v/>
      </c>
    </row>
    <row r="154" spans="1:51" s="3" customFormat="1" ht="12" customHeight="1">
      <c r="A154" s="278"/>
      <c r="B154" s="281"/>
      <c r="C154" s="284"/>
      <c r="D154" s="287"/>
      <c r="E154" s="171"/>
      <c r="F154" s="295"/>
      <c r="G154" s="296"/>
      <c r="H154" s="102" t="s">
        <v>106</v>
      </c>
      <c r="I154" s="190" t="str">
        <f>IFERROR(VLOOKUP(I152,シフト記号表!$B:$AP,31,FALSE),"")</f>
        <v/>
      </c>
      <c r="J154" s="190" t="str">
        <f>IFERROR(VLOOKUP(J152,シフト記号表!$B:$AP,31,FALSE),"")</f>
        <v/>
      </c>
      <c r="K154" s="190" t="str">
        <f>IFERROR(VLOOKUP(K152,シフト記号表!$B:$AP,31,FALSE),"")</f>
        <v/>
      </c>
      <c r="L154" s="190" t="str">
        <f>IFERROR(VLOOKUP(L152,シフト記号表!$B:$AP,31,FALSE),"")</f>
        <v/>
      </c>
      <c r="M154" s="190" t="str">
        <f>IFERROR(VLOOKUP(M152,シフト記号表!$B:$AP,31,FALSE),"")</f>
        <v/>
      </c>
      <c r="N154" s="190" t="str">
        <f>IFERROR(VLOOKUP(N152,シフト記号表!$B:$AP,31,FALSE),"")</f>
        <v/>
      </c>
      <c r="O154" s="190" t="str">
        <f>IFERROR(VLOOKUP(O152,シフト記号表!$B:$AP,31,FALSE),"")</f>
        <v/>
      </c>
      <c r="P154" s="190" t="str">
        <f>IFERROR(VLOOKUP(P152,シフト記号表!$B:$AP,31,FALSE),"")</f>
        <v/>
      </c>
      <c r="Q154" s="190" t="str">
        <f>IFERROR(VLOOKUP(Q152,シフト記号表!$B:$AP,31,FALSE),"")</f>
        <v/>
      </c>
      <c r="R154" s="190" t="str">
        <f>IFERROR(VLOOKUP(R152,シフト記号表!$B:$AP,31,FALSE),"")</f>
        <v/>
      </c>
      <c r="S154" s="190" t="str">
        <f>IFERROR(VLOOKUP(S152,シフト記号表!$B:$AP,31,FALSE),"")</f>
        <v/>
      </c>
      <c r="T154" s="190" t="str">
        <f>IFERROR(VLOOKUP(T152,シフト記号表!$B:$AP,31,FALSE),"")</f>
        <v/>
      </c>
      <c r="U154" s="190" t="str">
        <f>IFERROR(VLOOKUP(U152,シフト記号表!$B:$AP,31,FALSE),"")</f>
        <v/>
      </c>
      <c r="V154" s="190" t="str">
        <f>IFERROR(VLOOKUP(V152,シフト記号表!$B:$AP,31,FALSE),"")</f>
        <v/>
      </c>
      <c r="W154" s="190" t="str">
        <f>IFERROR(VLOOKUP(W152,シフト記号表!$B:$AP,31,FALSE),"")</f>
        <v/>
      </c>
      <c r="X154" s="190" t="str">
        <f>IFERROR(VLOOKUP(X152,シフト記号表!$B:$AP,31,FALSE),"")</f>
        <v/>
      </c>
      <c r="Y154" s="190" t="str">
        <f>IFERROR(VLOOKUP(Y152,シフト記号表!$B:$AP,31,FALSE),"")</f>
        <v/>
      </c>
      <c r="Z154" s="190" t="str">
        <f>IFERROR(VLOOKUP(Z152,シフト記号表!$B:$AP,31,FALSE),"")</f>
        <v/>
      </c>
      <c r="AA154" s="190" t="str">
        <f>IFERROR(VLOOKUP(AA152,シフト記号表!$B:$AP,31,FALSE),"")</f>
        <v/>
      </c>
      <c r="AB154" s="190" t="str">
        <f>IFERROR(VLOOKUP(AB152,シフト記号表!$B:$AP,31,FALSE),"")</f>
        <v/>
      </c>
      <c r="AC154" s="190" t="str">
        <f>IFERROR(VLOOKUP(AC152,シフト記号表!$B:$AP,31,FALSE),"")</f>
        <v/>
      </c>
      <c r="AD154" s="190" t="str">
        <f>IFERROR(VLOOKUP(AD152,シフト記号表!$B:$AP,31,FALSE),"")</f>
        <v/>
      </c>
      <c r="AE154" s="190" t="str">
        <f>IFERROR(VLOOKUP(AE152,シフト記号表!$B:$AP,31,FALSE),"")</f>
        <v/>
      </c>
      <c r="AF154" s="190" t="str">
        <f>IFERROR(VLOOKUP(AF152,シフト記号表!$B:$AP,31,FALSE),"")</f>
        <v/>
      </c>
      <c r="AG154" s="190" t="str">
        <f>IFERROR(VLOOKUP(AG152,シフト記号表!$B:$AP,31,FALSE),"")</f>
        <v/>
      </c>
      <c r="AH154" s="190" t="str">
        <f>IFERROR(VLOOKUP(AH152,シフト記号表!$B:$AP,31,FALSE),"")</f>
        <v/>
      </c>
      <c r="AI154" s="190" t="str">
        <f>IFERROR(VLOOKUP(AI152,シフト記号表!$B:$AP,31,FALSE),"")</f>
        <v/>
      </c>
      <c r="AJ154" s="190" t="str">
        <f>IFERROR(VLOOKUP(AJ152,シフト記号表!$B:$AP,31,FALSE),"")</f>
        <v/>
      </c>
      <c r="AK154" s="190" t="str">
        <f>IFERROR(VLOOKUP(AK152,シフト記号表!$B:$AP,31,FALSE),"")</f>
        <v/>
      </c>
      <c r="AL154" s="190" t="str">
        <f>IFERROR(VLOOKUP(AL152,シフト記号表!$B:$AP,31,FALSE),"")</f>
        <v/>
      </c>
      <c r="AM154" s="190" t="str">
        <f>IFERROR(VLOOKUP(AM152,シフト記号表!$B:$AP,31,FALSE),"")</f>
        <v/>
      </c>
      <c r="AN154" s="290"/>
      <c r="AO154" s="268"/>
      <c r="AP154" s="346"/>
      <c r="AQ154" s="347"/>
      <c r="AR154" s="268"/>
      <c r="AS154" s="268"/>
      <c r="AT154" s="265"/>
      <c r="AU154" s="50"/>
      <c r="AV154" s="50"/>
      <c r="AX154" s="50"/>
      <c r="AY154" s="50"/>
    </row>
    <row r="155" spans="1:51" s="3" customFormat="1" ht="12" customHeight="1">
      <c r="A155" s="276">
        <v>45</v>
      </c>
      <c r="B155" s="279"/>
      <c r="C155" s="282"/>
      <c r="D155" s="285" t="s">
        <v>113</v>
      </c>
      <c r="E155" s="170"/>
      <c r="F155" s="291"/>
      <c r="G155" s="292"/>
      <c r="H155" s="103" t="s">
        <v>80</v>
      </c>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288">
        <f>+SUM(I156:AM157)</f>
        <v>0</v>
      </c>
      <c r="AO155" s="266">
        <f>IF($AN$3="４週",AN155/4,AN155/(DAY(EOMONTH($I$21,0))/7))</f>
        <v>0</v>
      </c>
      <c r="AP155" s="342"/>
      <c r="AQ155" s="343"/>
      <c r="AR155" s="266" t="str">
        <f t="shared" ref="AR155" si="171">IF($AN$3="４週",AU156,AV156)</f>
        <v/>
      </c>
      <c r="AS155" s="266"/>
      <c r="AT155" s="265" t="str">
        <f t="shared" ref="AT155" si="172">IF(AX156&lt;=1.1,"",IF(AY156&lt;=1.1,"",IF(F155="","","勤務時間"&amp;CHAR(10)&amp;"OVER")))</f>
        <v/>
      </c>
      <c r="AU155" s="48" t="s">
        <v>192</v>
      </c>
      <c r="AV155" s="48" t="s">
        <v>107</v>
      </c>
      <c r="AX155" s="48" t="s">
        <v>136</v>
      </c>
      <c r="AY155" s="48" t="s">
        <v>137</v>
      </c>
    </row>
    <row r="156" spans="1:51" s="3" customFormat="1" ht="12" customHeight="1">
      <c r="A156" s="277"/>
      <c r="B156" s="280"/>
      <c r="C156" s="283"/>
      <c r="D156" s="286"/>
      <c r="E156" s="171"/>
      <c r="F156" s="293"/>
      <c r="G156" s="294"/>
      <c r="H156" s="100" t="s">
        <v>105</v>
      </c>
      <c r="I156" s="101" t="str">
        <f>IFERROR(VLOOKUP(I155,シフト記号表!$B:$AP,41,FALSE),"")</f>
        <v/>
      </c>
      <c r="J156" s="101" t="str">
        <f>IFERROR(VLOOKUP(J155,シフト記号表!$B:$AP,41,FALSE),"")</f>
        <v/>
      </c>
      <c r="K156" s="101" t="str">
        <f>IFERROR(VLOOKUP(K155,シフト記号表!$B:$AP,41,FALSE),"")</f>
        <v/>
      </c>
      <c r="L156" s="101" t="str">
        <f>IFERROR(VLOOKUP(L155,シフト記号表!$B:$AP,41,FALSE),"")</f>
        <v/>
      </c>
      <c r="M156" s="101" t="str">
        <f>IFERROR(VLOOKUP(M155,シフト記号表!$B:$AP,41,FALSE),"")</f>
        <v/>
      </c>
      <c r="N156" s="101" t="str">
        <f>IFERROR(VLOOKUP(N155,シフト記号表!$B:$AP,41,FALSE),"")</f>
        <v/>
      </c>
      <c r="O156" s="101" t="str">
        <f>IFERROR(VLOOKUP(O155,シフト記号表!$B:$AP,41,FALSE),"")</f>
        <v/>
      </c>
      <c r="P156" s="101" t="str">
        <f>IFERROR(VLOOKUP(P155,シフト記号表!$B:$AP,41,FALSE),"")</f>
        <v/>
      </c>
      <c r="Q156" s="101" t="str">
        <f>IFERROR(VLOOKUP(Q155,シフト記号表!$B:$AP,41,FALSE),"")</f>
        <v/>
      </c>
      <c r="R156" s="101" t="str">
        <f>IFERROR(VLOOKUP(R155,シフト記号表!$B:$AP,41,FALSE),"")</f>
        <v/>
      </c>
      <c r="S156" s="101" t="str">
        <f>IFERROR(VLOOKUP(S155,シフト記号表!$B:$AP,41,FALSE),"")</f>
        <v/>
      </c>
      <c r="T156" s="101" t="str">
        <f>IFERROR(VLOOKUP(T155,シフト記号表!$B:$AP,41,FALSE),"")</f>
        <v/>
      </c>
      <c r="U156" s="101" t="str">
        <f>IFERROR(VLOOKUP(U155,シフト記号表!$B:$AP,41,FALSE),"")</f>
        <v/>
      </c>
      <c r="V156" s="101" t="str">
        <f>IFERROR(VLOOKUP(V155,シフト記号表!$B:$AP,41,FALSE),"")</f>
        <v/>
      </c>
      <c r="W156" s="101" t="str">
        <f>IFERROR(VLOOKUP(W155,シフト記号表!$B:$AP,41,FALSE),"")</f>
        <v/>
      </c>
      <c r="X156" s="101" t="str">
        <f>IFERROR(VLOOKUP(X155,シフト記号表!$B:$AP,41,FALSE),"")</f>
        <v/>
      </c>
      <c r="Y156" s="101" t="str">
        <f>IFERROR(VLOOKUP(Y155,シフト記号表!$B:$AP,41,FALSE),"")</f>
        <v/>
      </c>
      <c r="Z156" s="101" t="str">
        <f>IFERROR(VLOOKUP(Z155,シフト記号表!$B:$AP,41,FALSE),"")</f>
        <v/>
      </c>
      <c r="AA156" s="101" t="str">
        <f>IFERROR(VLOOKUP(AA155,シフト記号表!$B:$AP,41,FALSE),"")</f>
        <v/>
      </c>
      <c r="AB156" s="101" t="str">
        <f>IFERROR(VLOOKUP(AB155,シフト記号表!$B:$AP,41,FALSE),"")</f>
        <v/>
      </c>
      <c r="AC156" s="101" t="str">
        <f>IFERROR(VLOOKUP(AC155,シフト記号表!$B:$AP,41,FALSE),"")</f>
        <v/>
      </c>
      <c r="AD156" s="101" t="str">
        <f>IFERROR(VLOOKUP(AD155,シフト記号表!$B:$AP,41,FALSE),"")</f>
        <v/>
      </c>
      <c r="AE156" s="101" t="str">
        <f>IFERROR(VLOOKUP(AE155,シフト記号表!$B:$AP,41,FALSE),"")</f>
        <v/>
      </c>
      <c r="AF156" s="101" t="str">
        <f>IFERROR(VLOOKUP(AF155,シフト記号表!$B:$AP,41,FALSE),"")</f>
        <v/>
      </c>
      <c r="AG156" s="101" t="str">
        <f>IFERROR(VLOOKUP(AG155,シフト記号表!$B:$AP,41,FALSE),"")</f>
        <v/>
      </c>
      <c r="AH156" s="101" t="str">
        <f>IFERROR(VLOOKUP(AH155,シフト記号表!$B:$AP,41,FALSE),"")</f>
        <v/>
      </c>
      <c r="AI156" s="101" t="str">
        <f>IFERROR(VLOOKUP(AI155,シフト記号表!$B:$AP,41,FALSE),"")</f>
        <v/>
      </c>
      <c r="AJ156" s="101" t="str">
        <f>IFERROR(VLOOKUP(AJ155,シフト記号表!$B:$AP,41,FALSE),"")</f>
        <v/>
      </c>
      <c r="AK156" s="101" t="str">
        <f>IFERROR(VLOOKUP(AK155,シフト記号表!$B:$AP,41,FALSE),"")</f>
        <v/>
      </c>
      <c r="AL156" s="101" t="str">
        <f>IFERROR(VLOOKUP(AL155,シフト記号表!$B:$AP,41,FALSE),"")</f>
        <v/>
      </c>
      <c r="AM156" s="101" t="str">
        <f>IFERROR(VLOOKUP(AM155,シフト記号表!$B:$AP,41,FALSE),"")</f>
        <v/>
      </c>
      <c r="AN156" s="289"/>
      <c r="AO156" s="267"/>
      <c r="AP156" s="344"/>
      <c r="AQ156" s="345"/>
      <c r="AR156" s="267"/>
      <c r="AS156" s="267"/>
      <c r="AT156" s="265"/>
      <c r="AU156" s="49" t="str">
        <f t="shared" ref="AU156" si="173">IFERROR(IF($D155="□",($AO155/$AK$6),($AO155/$AK$8)),"")</f>
        <v/>
      </c>
      <c r="AV156" s="49" t="str">
        <f t="shared" ref="AV156" si="174">IFERROR(IF($D155="□",($AN155/$AO$6),($AN155/$AO$8)),"")</f>
        <v/>
      </c>
      <c r="AX156" s="49" t="str">
        <f>IFERROR(IF($D155="□",(VLOOKUP(F155,'ますた君 '!$C:$E,3,FALSE)/($AK$6*4)),(VLOOKUP(F155,'ますた君 '!$C:$E,3,FALSE)/($AK$8*4))),"")</f>
        <v/>
      </c>
      <c r="AY156" s="49" t="str">
        <f>IFERROR(IF($D155="□",(VLOOKUP(F155,'ますた君 '!$C:$E,3,FALSE)/$AO$6),(VLOOKUP(F155,'ますた君 '!$C:$E,3,FALSE)/$AO$8)),"")</f>
        <v/>
      </c>
    </row>
    <row r="157" spans="1:51" s="3" customFormat="1" ht="12" customHeight="1">
      <c r="A157" s="278"/>
      <c r="B157" s="281"/>
      <c r="C157" s="284"/>
      <c r="D157" s="287"/>
      <c r="E157" s="171"/>
      <c r="F157" s="295"/>
      <c r="G157" s="296"/>
      <c r="H157" s="102" t="s">
        <v>106</v>
      </c>
      <c r="I157" s="190" t="str">
        <f>IFERROR(VLOOKUP(I155,シフト記号表!$B:$AP,31,FALSE),"")</f>
        <v/>
      </c>
      <c r="J157" s="190" t="str">
        <f>IFERROR(VLOOKUP(J155,シフト記号表!$B:$AP,31,FALSE),"")</f>
        <v/>
      </c>
      <c r="K157" s="190" t="str">
        <f>IFERROR(VLOOKUP(K155,シフト記号表!$B:$AP,31,FALSE),"")</f>
        <v/>
      </c>
      <c r="L157" s="190" t="str">
        <f>IFERROR(VLOOKUP(L155,シフト記号表!$B:$AP,31,FALSE),"")</f>
        <v/>
      </c>
      <c r="M157" s="190" t="str">
        <f>IFERROR(VLOOKUP(M155,シフト記号表!$B:$AP,31,FALSE),"")</f>
        <v/>
      </c>
      <c r="N157" s="190" t="str">
        <f>IFERROR(VLOOKUP(N155,シフト記号表!$B:$AP,31,FALSE),"")</f>
        <v/>
      </c>
      <c r="O157" s="190" t="str">
        <f>IFERROR(VLOOKUP(O155,シフト記号表!$B:$AP,31,FALSE),"")</f>
        <v/>
      </c>
      <c r="P157" s="190" t="str">
        <f>IFERROR(VLOOKUP(P155,シフト記号表!$B:$AP,31,FALSE),"")</f>
        <v/>
      </c>
      <c r="Q157" s="190" t="str">
        <f>IFERROR(VLOOKUP(Q155,シフト記号表!$B:$AP,31,FALSE),"")</f>
        <v/>
      </c>
      <c r="R157" s="190" t="str">
        <f>IFERROR(VLOOKUP(R155,シフト記号表!$B:$AP,31,FALSE),"")</f>
        <v/>
      </c>
      <c r="S157" s="190" t="str">
        <f>IFERROR(VLOOKUP(S155,シフト記号表!$B:$AP,31,FALSE),"")</f>
        <v/>
      </c>
      <c r="T157" s="190" t="str">
        <f>IFERROR(VLOOKUP(T155,シフト記号表!$B:$AP,31,FALSE),"")</f>
        <v/>
      </c>
      <c r="U157" s="190" t="str">
        <f>IFERROR(VLOOKUP(U155,シフト記号表!$B:$AP,31,FALSE),"")</f>
        <v/>
      </c>
      <c r="V157" s="190" t="str">
        <f>IFERROR(VLOOKUP(V155,シフト記号表!$B:$AP,31,FALSE),"")</f>
        <v/>
      </c>
      <c r="W157" s="190" t="str">
        <f>IFERROR(VLOOKUP(W155,シフト記号表!$B:$AP,31,FALSE),"")</f>
        <v/>
      </c>
      <c r="X157" s="190" t="str">
        <f>IFERROR(VLOOKUP(X155,シフト記号表!$B:$AP,31,FALSE),"")</f>
        <v/>
      </c>
      <c r="Y157" s="190" t="str">
        <f>IFERROR(VLOOKUP(Y155,シフト記号表!$B:$AP,31,FALSE),"")</f>
        <v/>
      </c>
      <c r="Z157" s="190" t="str">
        <f>IFERROR(VLOOKUP(Z155,シフト記号表!$B:$AP,31,FALSE),"")</f>
        <v/>
      </c>
      <c r="AA157" s="190" t="str">
        <f>IFERROR(VLOOKUP(AA155,シフト記号表!$B:$AP,31,FALSE),"")</f>
        <v/>
      </c>
      <c r="AB157" s="190" t="str">
        <f>IFERROR(VLOOKUP(AB155,シフト記号表!$B:$AP,31,FALSE),"")</f>
        <v/>
      </c>
      <c r="AC157" s="190" t="str">
        <f>IFERROR(VLOOKUP(AC155,シフト記号表!$B:$AP,31,FALSE),"")</f>
        <v/>
      </c>
      <c r="AD157" s="190" t="str">
        <f>IFERROR(VLOOKUP(AD155,シフト記号表!$B:$AP,31,FALSE),"")</f>
        <v/>
      </c>
      <c r="AE157" s="190" t="str">
        <f>IFERROR(VLOOKUP(AE155,シフト記号表!$B:$AP,31,FALSE),"")</f>
        <v/>
      </c>
      <c r="AF157" s="190" t="str">
        <f>IFERROR(VLOOKUP(AF155,シフト記号表!$B:$AP,31,FALSE),"")</f>
        <v/>
      </c>
      <c r="AG157" s="190" t="str">
        <f>IFERROR(VLOOKUP(AG155,シフト記号表!$B:$AP,31,FALSE),"")</f>
        <v/>
      </c>
      <c r="AH157" s="190" t="str">
        <f>IFERROR(VLOOKUP(AH155,シフト記号表!$B:$AP,31,FALSE),"")</f>
        <v/>
      </c>
      <c r="AI157" s="190" t="str">
        <f>IFERROR(VLOOKUP(AI155,シフト記号表!$B:$AP,31,FALSE),"")</f>
        <v/>
      </c>
      <c r="AJ157" s="190" t="str">
        <f>IFERROR(VLOOKUP(AJ155,シフト記号表!$B:$AP,31,FALSE),"")</f>
        <v/>
      </c>
      <c r="AK157" s="190" t="str">
        <f>IFERROR(VLOOKUP(AK155,シフト記号表!$B:$AP,31,FALSE),"")</f>
        <v/>
      </c>
      <c r="AL157" s="190" t="str">
        <f>IFERROR(VLOOKUP(AL155,シフト記号表!$B:$AP,31,FALSE),"")</f>
        <v/>
      </c>
      <c r="AM157" s="190" t="str">
        <f>IFERROR(VLOOKUP(AM155,シフト記号表!$B:$AP,31,FALSE),"")</f>
        <v/>
      </c>
      <c r="AN157" s="290"/>
      <c r="AO157" s="268"/>
      <c r="AP157" s="346"/>
      <c r="AQ157" s="347"/>
      <c r="AR157" s="268"/>
      <c r="AS157" s="268"/>
      <c r="AT157" s="265"/>
      <c r="AU157" s="50"/>
      <c r="AV157" s="50"/>
      <c r="AX157" s="50"/>
      <c r="AY157" s="50"/>
    </row>
    <row r="158" spans="1:51" s="3" customFormat="1" ht="12" customHeight="1">
      <c r="A158" s="276">
        <v>46</v>
      </c>
      <c r="B158" s="279"/>
      <c r="C158" s="282"/>
      <c r="D158" s="285" t="s">
        <v>113</v>
      </c>
      <c r="E158" s="170"/>
      <c r="F158" s="291"/>
      <c r="G158" s="292"/>
      <c r="H158" s="103"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288">
        <f>+SUM(I159:AM160)</f>
        <v>0</v>
      </c>
      <c r="AO158" s="266">
        <f>IF($AN$3="４週",AN158/4,AN158/(DAY(EOMONTH($I$21,0))/7))</f>
        <v>0</v>
      </c>
      <c r="AP158" s="342"/>
      <c r="AQ158" s="343"/>
      <c r="AR158" s="266" t="str">
        <f t="shared" ref="AR158" si="175">IF($AN$3="４週",AU159,AV159)</f>
        <v/>
      </c>
      <c r="AS158" s="266"/>
      <c r="AT158" s="265" t="str">
        <f t="shared" ref="AT158" si="176">IF(AX159&lt;=1.1,"",IF(AY159&lt;=1.1,"",IF(F158="","","勤務時間"&amp;CHAR(10)&amp;"OVER")))</f>
        <v/>
      </c>
      <c r="AU158" s="48" t="s">
        <v>192</v>
      </c>
      <c r="AV158" s="48" t="s">
        <v>107</v>
      </c>
      <c r="AX158" s="48" t="s">
        <v>136</v>
      </c>
      <c r="AY158" s="48" t="s">
        <v>137</v>
      </c>
    </row>
    <row r="159" spans="1:51" s="3" customFormat="1" ht="12" customHeight="1">
      <c r="A159" s="277"/>
      <c r="B159" s="280"/>
      <c r="C159" s="283"/>
      <c r="D159" s="286"/>
      <c r="E159" s="171"/>
      <c r="F159" s="293"/>
      <c r="G159" s="294"/>
      <c r="H159" s="100" t="s">
        <v>105</v>
      </c>
      <c r="I159" s="101" t="str">
        <f>IFERROR(VLOOKUP(I158,シフト記号表!$B:$AP,41,FALSE),"")</f>
        <v/>
      </c>
      <c r="J159" s="101" t="str">
        <f>IFERROR(VLOOKUP(J158,シフト記号表!$B:$AP,41,FALSE),"")</f>
        <v/>
      </c>
      <c r="K159" s="101" t="str">
        <f>IFERROR(VLOOKUP(K158,シフト記号表!$B:$AP,41,FALSE),"")</f>
        <v/>
      </c>
      <c r="L159" s="101" t="str">
        <f>IFERROR(VLOOKUP(L158,シフト記号表!$B:$AP,41,FALSE),"")</f>
        <v/>
      </c>
      <c r="M159" s="101" t="str">
        <f>IFERROR(VLOOKUP(M158,シフト記号表!$B:$AP,41,FALSE),"")</f>
        <v/>
      </c>
      <c r="N159" s="101" t="str">
        <f>IFERROR(VLOOKUP(N158,シフト記号表!$B:$AP,41,FALSE),"")</f>
        <v/>
      </c>
      <c r="O159" s="101" t="str">
        <f>IFERROR(VLOOKUP(O158,シフト記号表!$B:$AP,41,FALSE),"")</f>
        <v/>
      </c>
      <c r="P159" s="101" t="str">
        <f>IFERROR(VLOOKUP(P158,シフト記号表!$B:$AP,41,FALSE),"")</f>
        <v/>
      </c>
      <c r="Q159" s="101" t="str">
        <f>IFERROR(VLOOKUP(Q158,シフト記号表!$B:$AP,41,FALSE),"")</f>
        <v/>
      </c>
      <c r="R159" s="101" t="str">
        <f>IFERROR(VLOOKUP(R158,シフト記号表!$B:$AP,41,FALSE),"")</f>
        <v/>
      </c>
      <c r="S159" s="101" t="str">
        <f>IFERROR(VLOOKUP(S158,シフト記号表!$B:$AP,41,FALSE),"")</f>
        <v/>
      </c>
      <c r="T159" s="101" t="str">
        <f>IFERROR(VLOOKUP(T158,シフト記号表!$B:$AP,41,FALSE),"")</f>
        <v/>
      </c>
      <c r="U159" s="101" t="str">
        <f>IFERROR(VLOOKUP(U158,シフト記号表!$B:$AP,41,FALSE),"")</f>
        <v/>
      </c>
      <c r="V159" s="101" t="str">
        <f>IFERROR(VLOOKUP(V158,シフト記号表!$B:$AP,41,FALSE),"")</f>
        <v/>
      </c>
      <c r="W159" s="101" t="str">
        <f>IFERROR(VLOOKUP(W158,シフト記号表!$B:$AP,41,FALSE),"")</f>
        <v/>
      </c>
      <c r="X159" s="101" t="str">
        <f>IFERROR(VLOOKUP(X158,シフト記号表!$B:$AP,41,FALSE),"")</f>
        <v/>
      </c>
      <c r="Y159" s="101" t="str">
        <f>IFERROR(VLOOKUP(Y158,シフト記号表!$B:$AP,41,FALSE),"")</f>
        <v/>
      </c>
      <c r="Z159" s="101" t="str">
        <f>IFERROR(VLOOKUP(Z158,シフト記号表!$B:$AP,41,FALSE),"")</f>
        <v/>
      </c>
      <c r="AA159" s="101" t="str">
        <f>IFERROR(VLOOKUP(AA158,シフト記号表!$B:$AP,41,FALSE),"")</f>
        <v/>
      </c>
      <c r="AB159" s="101" t="str">
        <f>IFERROR(VLOOKUP(AB158,シフト記号表!$B:$AP,41,FALSE),"")</f>
        <v/>
      </c>
      <c r="AC159" s="101" t="str">
        <f>IFERROR(VLOOKUP(AC158,シフト記号表!$B:$AP,41,FALSE),"")</f>
        <v/>
      </c>
      <c r="AD159" s="101" t="str">
        <f>IFERROR(VLOOKUP(AD158,シフト記号表!$B:$AP,41,FALSE),"")</f>
        <v/>
      </c>
      <c r="AE159" s="101" t="str">
        <f>IFERROR(VLOOKUP(AE158,シフト記号表!$B:$AP,41,FALSE),"")</f>
        <v/>
      </c>
      <c r="AF159" s="101" t="str">
        <f>IFERROR(VLOOKUP(AF158,シフト記号表!$B:$AP,41,FALSE),"")</f>
        <v/>
      </c>
      <c r="AG159" s="101" t="str">
        <f>IFERROR(VLOOKUP(AG158,シフト記号表!$B:$AP,41,FALSE),"")</f>
        <v/>
      </c>
      <c r="AH159" s="101" t="str">
        <f>IFERROR(VLOOKUP(AH158,シフト記号表!$B:$AP,41,FALSE),"")</f>
        <v/>
      </c>
      <c r="AI159" s="101" t="str">
        <f>IFERROR(VLOOKUP(AI158,シフト記号表!$B:$AP,41,FALSE),"")</f>
        <v/>
      </c>
      <c r="AJ159" s="101" t="str">
        <f>IFERROR(VLOOKUP(AJ158,シフト記号表!$B:$AP,41,FALSE),"")</f>
        <v/>
      </c>
      <c r="AK159" s="101" t="str">
        <f>IFERROR(VLOOKUP(AK158,シフト記号表!$B:$AP,41,FALSE),"")</f>
        <v/>
      </c>
      <c r="AL159" s="101" t="str">
        <f>IFERROR(VLOOKUP(AL158,シフト記号表!$B:$AP,41,FALSE),"")</f>
        <v/>
      </c>
      <c r="AM159" s="101" t="str">
        <f>IFERROR(VLOOKUP(AM158,シフト記号表!$B:$AP,41,FALSE),"")</f>
        <v/>
      </c>
      <c r="AN159" s="289"/>
      <c r="AO159" s="267"/>
      <c r="AP159" s="344"/>
      <c r="AQ159" s="345"/>
      <c r="AR159" s="267"/>
      <c r="AS159" s="267"/>
      <c r="AT159" s="265"/>
      <c r="AU159" s="49" t="str">
        <f t="shared" ref="AU159" si="177">IFERROR(IF($D158="□",($AO158/$AK$6),($AO158/$AK$8)),"")</f>
        <v/>
      </c>
      <c r="AV159" s="49" t="str">
        <f t="shared" ref="AV159" si="178">IFERROR(IF($D158="□",($AN158/$AO$6),($AN158/$AO$8)),"")</f>
        <v/>
      </c>
      <c r="AX159" s="49" t="str">
        <f>IFERROR(IF($D158="□",(VLOOKUP(F158,'ますた君 '!$C:$E,3,FALSE)/($AK$6*4)),(VLOOKUP(F158,'ますた君 '!$C:$E,3,FALSE)/($AK$8*4))),"")</f>
        <v/>
      </c>
      <c r="AY159" s="49" t="str">
        <f>IFERROR(IF($D158="□",(VLOOKUP(F158,'ますた君 '!$C:$E,3,FALSE)/$AO$6),(VLOOKUP(F158,'ますた君 '!$C:$E,3,FALSE)/$AO$8)),"")</f>
        <v/>
      </c>
    </row>
    <row r="160" spans="1:51" s="3" customFormat="1" ht="12" customHeight="1">
      <c r="A160" s="278"/>
      <c r="B160" s="281"/>
      <c r="C160" s="284"/>
      <c r="D160" s="287"/>
      <c r="E160" s="171"/>
      <c r="F160" s="295"/>
      <c r="G160" s="296"/>
      <c r="H160" s="102" t="s">
        <v>106</v>
      </c>
      <c r="I160" s="190" t="str">
        <f>IFERROR(VLOOKUP(I158,シフト記号表!$B:$AP,31,FALSE),"")</f>
        <v/>
      </c>
      <c r="J160" s="190" t="str">
        <f>IFERROR(VLOOKUP(J158,シフト記号表!$B:$AP,31,FALSE),"")</f>
        <v/>
      </c>
      <c r="K160" s="190" t="str">
        <f>IFERROR(VLOOKUP(K158,シフト記号表!$B:$AP,31,FALSE),"")</f>
        <v/>
      </c>
      <c r="L160" s="190" t="str">
        <f>IFERROR(VLOOKUP(L158,シフト記号表!$B:$AP,31,FALSE),"")</f>
        <v/>
      </c>
      <c r="M160" s="190" t="str">
        <f>IFERROR(VLOOKUP(M158,シフト記号表!$B:$AP,31,FALSE),"")</f>
        <v/>
      </c>
      <c r="N160" s="190" t="str">
        <f>IFERROR(VLOOKUP(N158,シフト記号表!$B:$AP,31,FALSE),"")</f>
        <v/>
      </c>
      <c r="O160" s="190" t="str">
        <f>IFERROR(VLOOKUP(O158,シフト記号表!$B:$AP,31,FALSE),"")</f>
        <v/>
      </c>
      <c r="P160" s="190" t="str">
        <f>IFERROR(VLOOKUP(P158,シフト記号表!$B:$AP,31,FALSE),"")</f>
        <v/>
      </c>
      <c r="Q160" s="190" t="str">
        <f>IFERROR(VLOOKUP(Q158,シフト記号表!$B:$AP,31,FALSE),"")</f>
        <v/>
      </c>
      <c r="R160" s="190" t="str">
        <f>IFERROR(VLOOKUP(R158,シフト記号表!$B:$AP,31,FALSE),"")</f>
        <v/>
      </c>
      <c r="S160" s="190" t="str">
        <f>IFERROR(VLOOKUP(S158,シフト記号表!$B:$AP,31,FALSE),"")</f>
        <v/>
      </c>
      <c r="T160" s="190" t="str">
        <f>IFERROR(VLOOKUP(T158,シフト記号表!$B:$AP,31,FALSE),"")</f>
        <v/>
      </c>
      <c r="U160" s="190" t="str">
        <f>IFERROR(VLOOKUP(U158,シフト記号表!$B:$AP,31,FALSE),"")</f>
        <v/>
      </c>
      <c r="V160" s="190" t="str">
        <f>IFERROR(VLOOKUP(V158,シフト記号表!$B:$AP,31,FALSE),"")</f>
        <v/>
      </c>
      <c r="W160" s="190" t="str">
        <f>IFERROR(VLOOKUP(W158,シフト記号表!$B:$AP,31,FALSE),"")</f>
        <v/>
      </c>
      <c r="X160" s="190" t="str">
        <f>IFERROR(VLOOKUP(X158,シフト記号表!$B:$AP,31,FALSE),"")</f>
        <v/>
      </c>
      <c r="Y160" s="190" t="str">
        <f>IFERROR(VLOOKUP(Y158,シフト記号表!$B:$AP,31,FALSE),"")</f>
        <v/>
      </c>
      <c r="Z160" s="190" t="str">
        <f>IFERROR(VLOOKUP(Z158,シフト記号表!$B:$AP,31,FALSE),"")</f>
        <v/>
      </c>
      <c r="AA160" s="190" t="str">
        <f>IFERROR(VLOOKUP(AA158,シフト記号表!$B:$AP,31,FALSE),"")</f>
        <v/>
      </c>
      <c r="AB160" s="190" t="str">
        <f>IFERROR(VLOOKUP(AB158,シフト記号表!$B:$AP,31,FALSE),"")</f>
        <v/>
      </c>
      <c r="AC160" s="190" t="str">
        <f>IFERROR(VLOOKUP(AC158,シフト記号表!$B:$AP,31,FALSE),"")</f>
        <v/>
      </c>
      <c r="AD160" s="190" t="str">
        <f>IFERROR(VLOOKUP(AD158,シフト記号表!$B:$AP,31,FALSE),"")</f>
        <v/>
      </c>
      <c r="AE160" s="190" t="str">
        <f>IFERROR(VLOOKUP(AE158,シフト記号表!$B:$AP,31,FALSE),"")</f>
        <v/>
      </c>
      <c r="AF160" s="190" t="str">
        <f>IFERROR(VLOOKUP(AF158,シフト記号表!$B:$AP,31,FALSE),"")</f>
        <v/>
      </c>
      <c r="AG160" s="190" t="str">
        <f>IFERROR(VLOOKUP(AG158,シフト記号表!$B:$AP,31,FALSE),"")</f>
        <v/>
      </c>
      <c r="AH160" s="190" t="str">
        <f>IFERROR(VLOOKUP(AH158,シフト記号表!$B:$AP,31,FALSE),"")</f>
        <v/>
      </c>
      <c r="AI160" s="190" t="str">
        <f>IFERROR(VLOOKUP(AI158,シフト記号表!$B:$AP,31,FALSE),"")</f>
        <v/>
      </c>
      <c r="AJ160" s="190" t="str">
        <f>IFERROR(VLOOKUP(AJ158,シフト記号表!$B:$AP,31,FALSE),"")</f>
        <v/>
      </c>
      <c r="AK160" s="190" t="str">
        <f>IFERROR(VLOOKUP(AK158,シフト記号表!$B:$AP,31,FALSE),"")</f>
        <v/>
      </c>
      <c r="AL160" s="190" t="str">
        <f>IFERROR(VLOOKUP(AL158,シフト記号表!$B:$AP,31,FALSE),"")</f>
        <v/>
      </c>
      <c r="AM160" s="190" t="str">
        <f>IFERROR(VLOOKUP(AM158,シフト記号表!$B:$AP,31,FALSE),"")</f>
        <v/>
      </c>
      <c r="AN160" s="290"/>
      <c r="AO160" s="268"/>
      <c r="AP160" s="346"/>
      <c r="AQ160" s="347"/>
      <c r="AR160" s="268"/>
      <c r="AS160" s="268"/>
      <c r="AT160" s="265"/>
      <c r="AU160" s="50"/>
      <c r="AV160" s="50"/>
      <c r="AX160" s="50"/>
      <c r="AY160" s="50"/>
    </row>
    <row r="161" spans="1:51" s="3" customFormat="1" ht="12" customHeight="1">
      <c r="A161" s="276">
        <v>47</v>
      </c>
      <c r="B161" s="279"/>
      <c r="C161" s="282"/>
      <c r="D161" s="285" t="s">
        <v>113</v>
      </c>
      <c r="E161" s="170"/>
      <c r="F161" s="291"/>
      <c r="G161" s="292"/>
      <c r="H161" s="103" t="s">
        <v>80</v>
      </c>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288">
        <f>+SUM(I162:AM163)</f>
        <v>0</v>
      </c>
      <c r="AO161" s="266">
        <f>IF($AN$3="４週",AN161/4,AN161/(DAY(EOMONTH($I$21,0))/7))</f>
        <v>0</v>
      </c>
      <c r="AP161" s="342"/>
      <c r="AQ161" s="343"/>
      <c r="AR161" s="266" t="str">
        <f t="shared" ref="AR161" si="179">IF($AN$3="４週",AU162,AV162)</f>
        <v/>
      </c>
      <c r="AS161" s="266"/>
      <c r="AT161" s="265" t="str">
        <f t="shared" ref="AT161" si="180">IF(AX162&lt;=1.1,"",IF(AY162&lt;=1.1,"",IF(F161="","","勤務時間"&amp;CHAR(10)&amp;"OVER")))</f>
        <v/>
      </c>
      <c r="AU161" s="48" t="s">
        <v>192</v>
      </c>
      <c r="AV161" s="48" t="s">
        <v>107</v>
      </c>
      <c r="AX161" s="48" t="s">
        <v>136</v>
      </c>
      <c r="AY161" s="48" t="s">
        <v>137</v>
      </c>
    </row>
    <row r="162" spans="1:51" s="3" customFormat="1" ht="12" customHeight="1">
      <c r="A162" s="277"/>
      <c r="B162" s="280"/>
      <c r="C162" s="283"/>
      <c r="D162" s="286"/>
      <c r="E162" s="171"/>
      <c r="F162" s="293"/>
      <c r="G162" s="294"/>
      <c r="H162" s="100" t="s">
        <v>105</v>
      </c>
      <c r="I162" s="101" t="str">
        <f>IFERROR(VLOOKUP(I161,シフト記号表!$B:$AP,41,FALSE),"")</f>
        <v/>
      </c>
      <c r="J162" s="101" t="str">
        <f>IFERROR(VLOOKUP(J161,シフト記号表!$B:$AP,41,FALSE),"")</f>
        <v/>
      </c>
      <c r="K162" s="101" t="str">
        <f>IFERROR(VLOOKUP(K161,シフト記号表!$B:$AP,41,FALSE),"")</f>
        <v/>
      </c>
      <c r="L162" s="101" t="str">
        <f>IFERROR(VLOOKUP(L161,シフト記号表!$B:$AP,41,FALSE),"")</f>
        <v/>
      </c>
      <c r="M162" s="101" t="str">
        <f>IFERROR(VLOOKUP(M161,シフト記号表!$B:$AP,41,FALSE),"")</f>
        <v/>
      </c>
      <c r="N162" s="101" t="str">
        <f>IFERROR(VLOOKUP(N161,シフト記号表!$B:$AP,41,FALSE),"")</f>
        <v/>
      </c>
      <c r="O162" s="101" t="str">
        <f>IFERROR(VLOOKUP(O161,シフト記号表!$B:$AP,41,FALSE),"")</f>
        <v/>
      </c>
      <c r="P162" s="101" t="str">
        <f>IFERROR(VLOOKUP(P161,シフト記号表!$B:$AP,41,FALSE),"")</f>
        <v/>
      </c>
      <c r="Q162" s="101" t="str">
        <f>IFERROR(VLOOKUP(Q161,シフト記号表!$B:$AP,41,FALSE),"")</f>
        <v/>
      </c>
      <c r="R162" s="101" t="str">
        <f>IFERROR(VLOOKUP(R161,シフト記号表!$B:$AP,41,FALSE),"")</f>
        <v/>
      </c>
      <c r="S162" s="101" t="str">
        <f>IFERROR(VLOOKUP(S161,シフト記号表!$B:$AP,41,FALSE),"")</f>
        <v/>
      </c>
      <c r="T162" s="101" t="str">
        <f>IFERROR(VLOOKUP(T161,シフト記号表!$B:$AP,41,FALSE),"")</f>
        <v/>
      </c>
      <c r="U162" s="101" t="str">
        <f>IFERROR(VLOOKUP(U161,シフト記号表!$B:$AP,41,FALSE),"")</f>
        <v/>
      </c>
      <c r="V162" s="101" t="str">
        <f>IFERROR(VLOOKUP(V161,シフト記号表!$B:$AP,41,FALSE),"")</f>
        <v/>
      </c>
      <c r="W162" s="101" t="str">
        <f>IFERROR(VLOOKUP(W161,シフト記号表!$B:$AP,41,FALSE),"")</f>
        <v/>
      </c>
      <c r="X162" s="101" t="str">
        <f>IFERROR(VLOOKUP(X161,シフト記号表!$B:$AP,41,FALSE),"")</f>
        <v/>
      </c>
      <c r="Y162" s="101" t="str">
        <f>IFERROR(VLOOKUP(Y161,シフト記号表!$B:$AP,41,FALSE),"")</f>
        <v/>
      </c>
      <c r="Z162" s="101" t="str">
        <f>IFERROR(VLOOKUP(Z161,シフト記号表!$B:$AP,41,FALSE),"")</f>
        <v/>
      </c>
      <c r="AA162" s="101" t="str">
        <f>IFERROR(VLOOKUP(AA161,シフト記号表!$B:$AP,41,FALSE),"")</f>
        <v/>
      </c>
      <c r="AB162" s="101" t="str">
        <f>IFERROR(VLOOKUP(AB161,シフト記号表!$B:$AP,41,FALSE),"")</f>
        <v/>
      </c>
      <c r="AC162" s="101" t="str">
        <f>IFERROR(VLOOKUP(AC161,シフト記号表!$B:$AP,41,FALSE),"")</f>
        <v/>
      </c>
      <c r="AD162" s="101" t="str">
        <f>IFERROR(VLOOKUP(AD161,シフト記号表!$B:$AP,41,FALSE),"")</f>
        <v/>
      </c>
      <c r="AE162" s="101" t="str">
        <f>IFERROR(VLOOKUP(AE161,シフト記号表!$B:$AP,41,FALSE),"")</f>
        <v/>
      </c>
      <c r="AF162" s="101" t="str">
        <f>IFERROR(VLOOKUP(AF161,シフト記号表!$B:$AP,41,FALSE),"")</f>
        <v/>
      </c>
      <c r="AG162" s="101" t="str">
        <f>IFERROR(VLOOKUP(AG161,シフト記号表!$B:$AP,41,FALSE),"")</f>
        <v/>
      </c>
      <c r="AH162" s="101" t="str">
        <f>IFERROR(VLOOKUP(AH161,シフト記号表!$B:$AP,41,FALSE),"")</f>
        <v/>
      </c>
      <c r="AI162" s="101" t="str">
        <f>IFERROR(VLOOKUP(AI161,シフト記号表!$B:$AP,41,FALSE),"")</f>
        <v/>
      </c>
      <c r="AJ162" s="101" t="str">
        <f>IFERROR(VLOOKUP(AJ161,シフト記号表!$B:$AP,41,FALSE),"")</f>
        <v/>
      </c>
      <c r="AK162" s="101" t="str">
        <f>IFERROR(VLOOKUP(AK161,シフト記号表!$B:$AP,41,FALSE),"")</f>
        <v/>
      </c>
      <c r="AL162" s="101" t="str">
        <f>IFERROR(VLOOKUP(AL161,シフト記号表!$B:$AP,41,FALSE),"")</f>
        <v/>
      </c>
      <c r="AM162" s="101" t="str">
        <f>IFERROR(VLOOKUP(AM161,シフト記号表!$B:$AP,41,FALSE),"")</f>
        <v/>
      </c>
      <c r="AN162" s="289"/>
      <c r="AO162" s="267"/>
      <c r="AP162" s="344"/>
      <c r="AQ162" s="345"/>
      <c r="AR162" s="267"/>
      <c r="AS162" s="267"/>
      <c r="AT162" s="265"/>
      <c r="AU162" s="49" t="str">
        <f t="shared" ref="AU162" si="181">IFERROR(IF($D161="□",($AO161/$AK$6),($AO161/$AK$8)),"")</f>
        <v/>
      </c>
      <c r="AV162" s="49" t="str">
        <f t="shared" ref="AV162" si="182">IFERROR(IF($D161="□",($AN161/$AO$6),($AN161/$AO$8)),"")</f>
        <v/>
      </c>
      <c r="AX162" s="49" t="str">
        <f>IFERROR(IF($D161="□",(VLOOKUP(F161,'ますた君 '!$C:$E,3,FALSE)/($AK$6*4)),(VLOOKUP(F161,'ますた君 '!$C:$E,3,FALSE)/($AK$8*4))),"")</f>
        <v/>
      </c>
      <c r="AY162" s="49" t="str">
        <f>IFERROR(IF($D161="□",(VLOOKUP(F161,'ますた君 '!$C:$E,3,FALSE)/$AO$6),(VLOOKUP(F161,'ますた君 '!$C:$E,3,FALSE)/$AO$8)),"")</f>
        <v/>
      </c>
    </row>
    <row r="163" spans="1:51" s="3" customFormat="1" ht="12" customHeight="1">
      <c r="A163" s="278"/>
      <c r="B163" s="281"/>
      <c r="C163" s="284"/>
      <c r="D163" s="287"/>
      <c r="E163" s="171"/>
      <c r="F163" s="295"/>
      <c r="G163" s="296"/>
      <c r="H163" s="102" t="s">
        <v>106</v>
      </c>
      <c r="I163" s="190" t="str">
        <f>IFERROR(VLOOKUP(I161,シフト記号表!$B:$AP,31,FALSE),"")</f>
        <v/>
      </c>
      <c r="J163" s="190" t="str">
        <f>IFERROR(VLOOKUP(J161,シフト記号表!$B:$AP,31,FALSE),"")</f>
        <v/>
      </c>
      <c r="K163" s="190" t="str">
        <f>IFERROR(VLOOKUP(K161,シフト記号表!$B:$AP,31,FALSE),"")</f>
        <v/>
      </c>
      <c r="L163" s="190" t="str">
        <f>IFERROR(VLOOKUP(L161,シフト記号表!$B:$AP,31,FALSE),"")</f>
        <v/>
      </c>
      <c r="M163" s="190" t="str">
        <f>IFERROR(VLOOKUP(M161,シフト記号表!$B:$AP,31,FALSE),"")</f>
        <v/>
      </c>
      <c r="N163" s="190" t="str">
        <f>IFERROR(VLOOKUP(N161,シフト記号表!$B:$AP,31,FALSE),"")</f>
        <v/>
      </c>
      <c r="O163" s="190" t="str">
        <f>IFERROR(VLOOKUP(O161,シフト記号表!$B:$AP,31,FALSE),"")</f>
        <v/>
      </c>
      <c r="P163" s="190" t="str">
        <f>IFERROR(VLOOKUP(P161,シフト記号表!$B:$AP,31,FALSE),"")</f>
        <v/>
      </c>
      <c r="Q163" s="190" t="str">
        <f>IFERROR(VLOOKUP(Q161,シフト記号表!$B:$AP,31,FALSE),"")</f>
        <v/>
      </c>
      <c r="R163" s="190" t="str">
        <f>IFERROR(VLOOKUP(R161,シフト記号表!$B:$AP,31,FALSE),"")</f>
        <v/>
      </c>
      <c r="S163" s="190" t="str">
        <f>IFERROR(VLOOKUP(S161,シフト記号表!$B:$AP,31,FALSE),"")</f>
        <v/>
      </c>
      <c r="T163" s="190" t="str">
        <f>IFERROR(VLOOKUP(T161,シフト記号表!$B:$AP,31,FALSE),"")</f>
        <v/>
      </c>
      <c r="U163" s="190" t="str">
        <f>IFERROR(VLOOKUP(U161,シフト記号表!$B:$AP,31,FALSE),"")</f>
        <v/>
      </c>
      <c r="V163" s="190" t="str">
        <f>IFERROR(VLOOKUP(V161,シフト記号表!$B:$AP,31,FALSE),"")</f>
        <v/>
      </c>
      <c r="W163" s="190" t="str">
        <f>IFERROR(VLOOKUP(W161,シフト記号表!$B:$AP,31,FALSE),"")</f>
        <v/>
      </c>
      <c r="X163" s="190" t="str">
        <f>IFERROR(VLOOKUP(X161,シフト記号表!$B:$AP,31,FALSE),"")</f>
        <v/>
      </c>
      <c r="Y163" s="190" t="str">
        <f>IFERROR(VLOOKUP(Y161,シフト記号表!$B:$AP,31,FALSE),"")</f>
        <v/>
      </c>
      <c r="Z163" s="190" t="str">
        <f>IFERROR(VLOOKUP(Z161,シフト記号表!$B:$AP,31,FALSE),"")</f>
        <v/>
      </c>
      <c r="AA163" s="190" t="str">
        <f>IFERROR(VLOOKUP(AA161,シフト記号表!$B:$AP,31,FALSE),"")</f>
        <v/>
      </c>
      <c r="AB163" s="190" t="str">
        <f>IFERROR(VLOOKUP(AB161,シフト記号表!$B:$AP,31,FALSE),"")</f>
        <v/>
      </c>
      <c r="AC163" s="190" t="str">
        <f>IFERROR(VLOOKUP(AC161,シフト記号表!$B:$AP,31,FALSE),"")</f>
        <v/>
      </c>
      <c r="AD163" s="190" t="str">
        <f>IFERROR(VLOOKUP(AD161,シフト記号表!$B:$AP,31,FALSE),"")</f>
        <v/>
      </c>
      <c r="AE163" s="190" t="str">
        <f>IFERROR(VLOOKUP(AE161,シフト記号表!$B:$AP,31,FALSE),"")</f>
        <v/>
      </c>
      <c r="AF163" s="190" t="str">
        <f>IFERROR(VLOOKUP(AF161,シフト記号表!$B:$AP,31,FALSE),"")</f>
        <v/>
      </c>
      <c r="AG163" s="190" t="str">
        <f>IFERROR(VLOOKUP(AG161,シフト記号表!$B:$AP,31,FALSE),"")</f>
        <v/>
      </c>
      <c r="AH163" s="190" t="str">
        <f>IFERROR(VLOOKUP(AH161,シフト記号表!$B:$AP,31,FALSE),"")</f>
        <v/>
      </c>
      <c r="AI163" s="190" t="str">
        <f>IFERROR(VLOOKUP(AI161,シフト記号表!$B:$AP,31,FALSE),"")</f>
        <v/>
      </c>
      <c r="AJ163" s="190" t="str">
        <f>IFERROR(VLOOKUP(AJ161,シフト記号表!$B:$AP,31,FALSE),"")</f>
        <v/>
      </c>
      <c r="AK163" s="190" t="str">
        <f>IFERROR(VLOOKUP(AK161,シフト記号表!$B:$AP,31,FALSE),"")</f>
        <v/>
      </c>
      <c r="AL163" s="190" t="str">
        <f>IFERROR(VLOOKUP(AL161,シフト記号表!$B:$AP,31,FALSE),"")</f>
        <v/>
      </c>
      <c r="AM163" s="190" t="str">
        <f>IFERROR(VLOOKUP(AM161,シフト記号表!$B:$AP,31,FALSE),"")</f>
        <v/>
      </c>
      <c r="AN163" s="290"/>
      <c r="AO163" s="268"/>
      <c r="AP163" s="346"/>
      <c r="AQ163" s="347"/>
      <c r="AR163" s="268"/>
      <c r="AS163" s="268"/>
      <c r="AT163" s="265"/>
      <c r="AU163" s="50"/>
      <c r="AV163" s="50"/>
      <c r="AX163" s="50"/>
      <c r="AY163" s="50"/>
    </row>
    <row r="164" spans="1:51" s="3" customFormat="1" ht="12" customHeight="1">
      <c r="A164" s="276">
        <v>48</v>
      </c>
      <c r="B164" s="279"/>
      <c r="C164" s="348"/>
      <c r="D164" s="285" t="s">
        <v>113</v>
      </c>
      <c r="E164" s="170"/>
      <c r="F164" s="291"/>
      <c r="G164" s="292"/>
      <c r="H164" s="103" t="s">
        <v>80</v>
      </c>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288">
        <f>+SUM(I165:AM166)</f>
        <v>0</v>
      </c>
      <c r="AO164" s="266">
        <f>IF($AN$3="４週",AN164/4,AN164/(DAY(EOMONTH($I$21,0))/7))</f>
        <v>0</v>
      </c>
      <c r="AP164" s="342"/>
      <c r="AQ164" s="343"/>
      <c r="AR164" s="266" t="str">
        <f t="shared" ref="AR164" si="183">IF($AN$3="４週",AU165,AV165)</f>
        <v/>
      </c>
      <c r="AS164" s="266"/>
      <c r="AT164" s="265" t="str">
        <f t="shared" ref="AT164" si="184">IF(AX165&lt;=1.1,"",IF(AY165&lt;=1.1,"",IF(F164="","","勤務時間"&amp;CHAR(10)&amp;"OVER")))</f>
        <v/>
      </c>
      <c r="AU164" s="48" t="s">
        <v>192</v>
      </c>
      <c r="AV164" s="48" t="s">
        <v>107</v>
      </c>
      <c r="AX164" s="48" t="s">
        <v>136</v>
      </c>
      <c r="AY164" s="48" t="s">
        <v>137</v>
      </c>
    </row>
    <row r="165" spans="1:51" s="3" customFormat="1" ht="12" customHeight="1">
      <c r="A165" s="277"/>
      <c r="B165" s="280"/>
      <c r="C165" s="349"/>
      <c r="D165" s="286"/>
      <c r="E165" s="171"/>
      <c r="F165" s="293"/>
      <c r="G165" s="294"/>
      <c r="H165" s="100" t="s">
        <v>105</v>
      </c>
      <c r="I165" s="101" t="str">
        <f>IFERROR(VLOOKUP(I164,シフト記号表!$B:$AP,41,FALSE),"")</f>
        <v/>
      </c>
      <c r="J165" s="101" t="str">
        <f>IFERROR(VLOOKUP(J164,シフト記号表!$B:$AP,41,FALSE),"")</f>
        <v/>
      </c>
      <c r="K165" s="101" t="str">
        <f>IFERROR(VLOOKUP(K164,シフト記号表!$B:$AP,41,FALSE),"")</f>
        <v/>
      </c>
      <c r="L165" s="101" t="str">
        <f>IFERROR(VLOOKUP(L164,シフト記号表!$B:$AP,41,FALSE),"")</f>
        <v/>
      </c>
      <c r="M165" s="101" t="str">
        <f>IFERROR(VLOOKUP(M164,シフト記号表!$B:$AP,41,FALSE),"")</f>
        <v/>
      </c>
      <c r="N165" s="101" t="str">
        <f>IFERROR(VLOOKUP(N164,シフト記号表!$B:$AP,41,FALSE),"")</f>
        <v/>
      </c>
      <c r="O165" s="101" t="str">
        <f>IFERROR(VLOOKUP(O164,シフト記号表!$B:$AP,41,FALSE),"")</f>
        <v/>
      </c>
      <c r="P165" s="101" t="str">
        <f>IFERROR(VLOOKUP(P164,シフト記号表!$B:$AP,41,FALSE),"")</f>
        <v/>
      </c>
      <c r="Q165" s="101" t="str">
        <f>IFERROR(VLOOKUP(Q164,シフト記号表!$B:$AP,41,FALSE),"")</f>
        <v/>
      </c>
      <c r="R165" s="101" t="str">
        <f>IFERROR(VLOOKUP(R164,シフト記号表!$B:$AP,41,FALSE),"")</f>
        <v/>
      </c>
      <c r="S165" s="101" t="str">
        <f>IFERROR(VLOOKUP(S164,シフト記号表!$B:$AP,41,FALSE),"")</f>
        <v/>
      </c>
      <c r="T165" s="101" t="str">
        <f>IFERROR(VLOOKUP(T164,シフト記号表!$B:$AP,41,FALSE),"")</f>
        <v/>
      </c>
      <c r="U165" s="101" t="str">
        <f>IFERROR(VLOOKUP(U164,シフト記号表!$B:$AP,41,FALSE),"")</f>
        <v/>
      </c>
      <c r="V165" s="101" t="str">
        <f>IFERROR(VLOOKUP(V164,シフト記号表!$B:$AP,41,FALSE),"")</f>
        <v/>
      </c>
      <c r="W165" s="101" t="str">
        <f>IFERROR(VLOOKUP(W164,シフト記号表!$B:$AP,41,FALSE),"")</f>
        <v/>
      </c>
      <c r="X165" s="101" t="str">
        <f>IFERROR(VLOOKUP(X164,シフト記号表!$B:$AP,41,FALSE),"")</f>
        <v/>
      </c>
      <c r="Y165" s="101" t="str">
        <f>IFERROR(VLOOKUP(Y164,シフト記号表!$B:$AP,41,FALSE),"")</f>
        <v/>
      </c>
      <c r="Z165" s="101" t="str">
        <f>IFERROR(VLOOKUP(Z164,シフト記号表!$B:$AP,41,FALSE),"")</f>
        <v/>
      </c>
      <c r="AA165" s="101" t="str">
        <f>IFERROR(VLOOKUP(AA164,シフト記号表!$B:$AP,41,FALSE),"")</f>
        <v/>
      </c>
      <c r="AB165" s="101" t="str">
        <f>IFERROR(VLOOKUP(AB164,シフト記号表!$B:$AP,41,FALSE),"")</f>
        <v/>
      </c>
      <c r="AC165" s="101" t="str">
        <f>IFERROR(VLOOKUP(AC164,シフト記号表!$B:$AP,41,FALSE),"")</f>
        <v/>
      </c>
      <c r="AD165" s="101" t="str">
        <f>IFERROR(VLOOKUP(AD164,シフト記号表!$B:$AP,41,FALSE),"")</f>
        <v/>
      </c>
      <c r="AE165" s="101" t="str">
        <f>IFERROR(VLOOKUP(AE164,シフト記号表!$B:$AP,41,FALSE),"")</f>
        <v/>
      </c>
      <c r="AF165" s="101" t="str">
        <f>IFERROR(VLOOKUP(AF164,シフト記号表!$B:$AP,41,FALSE),"")</f>
        <v/>
      </c>
      <c r="AG165" s="101" t="str">
        <f>IFERROR(VLOOKUP(AG164,シフト記号表!$B:$AP,41,FALSE),"")</f>
        <v/>
      </c>
      <c r="AH165" s="101" t="str">
        <f>IFERROR(VLOOKUP(AH164,シフト記号表!$B:$AP,41,FALSE),"")</f>
        <v/>
      </c>
      <c r="AI165" s="101" t="str">
        <f>IFERROR(VLOOKUP(AI164,シフト記号表!$B:$AP,41,FALSE),"")</f>
        <v/>
      </c>
      <c r="AJ165" s="101" t="str">
        <f>IFERROR(VLOOKUP(AJ164,シフト記号表!$B:$AP,41,FALSE),"")</f>
        <v/>
      </c>
      <c r="AK165" s="101" t="str">
        <f>IFERROR(VLOOKUP(AK164,シフト記号表!$B:$AP,41,FALSE),"")</f>
        <v/>
      </c>
      <c r="AL165" s="101" t="str">
        <f>IFERROR(VLOOKUP(AL164,シフト記号表!$B:$AP,41,FALSE),"")</f>
        <v/>
      </c>
      <c r="AM165" s="101" t="str">
        <f>IFERROR(VLOOKUP(AM164,シフト記号表!$B:$AP,41,FALSE),"")</f>
        <v/>
      </c>
      <c r="AN165" s="289"/>
      <c r="AO165" s="267"/>
      <c r="AP165" s="344"/>
      <c r="AQ165" s="345"/>
      <c r="AR165" s="267"/>
      <c r="AS165" s="267"/>
      <c r="AT165" s="265"/>
      <c r="AU165" s="49" t="str">
        <f t="shared" ref="AU165" si="185">IFERROR(IF($D164="□",($AO164/$AK$6),($AO164/$AK$8)),"")</f>
        <v/>
      </c>
      <c r="AV165" s="49" t="str">
        <f t="shared" ref="AV165" si="186">IFERROR(IF($D164="□",($AN164/$AO$6),($AN164/$AO$8)),"")</f>
        <v/>
      </c>
      <c r="AX165" s="49" t="str">
        <f>IFERROR(IF($D164="□",(VLOOKUP(F164,'ますた君 '!$C:$E,3,FALSE)/($AK$6*4)),(VLOOKUP(F164,'ますた君 '!$C:$E,3,FALSE)/($AK$8*4))),"")</f>
        <v/>
      </c>
      <c r="AY165" s="49" t="str">
        <f>IFERROR(IF($D164="□",(VLOOKUP(F164,'ますた君 '!$C:$E,3,FALSE)/$AO$6),(VLOOKUP(F164,'ますた君 '!$C:$E,3,FALSE)/$AO$8)),"")</f>
        <v/>
      </c>
    </row>
    <row r="166" spans="1:51" s="3" customFormat="1" ht="12" customHeight="1">
      <c r="A166" s="278"/>
      <c r="B166" s="281"/>
      <c r="C166" s="350"/>
      <c r="D166" s="287"/>
      <c r="E166" s="171"/>
      <c r="F166" s="295"/>
      <c r="G166" s="296"/>
      <c r="H166" s="102" t="s">
        <v>106</v>
      </c>
      <c r="I166" s="190" t="str">
        <f>IFERROR(VLOOKUP(I164,シフト記号表!$B:$AP,31,FALSE),"")</f>
        <v/>
      </c>
      <c r="J166" s="190" t="str">
        <f>IFERROR(VLOOKUP(J164,シフト記号表!$B:$AP,31,FALSE),"")</f>
        <v/>
      </c>
      <c r="K166" s="190" t="str">
        <f>IFERROR(VLOOKUP(K164,シフト記号表!$B:$AP,31,FALSE),"")</f>
        <v/>
      </c>
      <c r="L166" s="190" t="str">
        <f>IFERROR(VLOOKUP(L164,シフト記号表!$B:$AP,31,FALSE),"")</f>
        <v/>
      </c>
      <c r="M166" s="190" t="str">
        <f>IFERROR(VLOOKUP(M164,シフト記号表!$B:$AP,31,FALSE),"")</f>
        <v/>
      </c>
      <c r="N166" s="190" t="str">
        <f>IFERROR(VLOOKUP(N164,シフト記号表!$B:$AP,31,FALSE),"")</f>
        <v/>
      </c>
      <c r="O166" s="190" t="str">
        <f>IFERROR(VLOOKUP(O164,シフト記号表!$B:$AP,31,FALSE),"")</f>
        <v/>
      </c>
      <c r="P166" s="190" t="str">
        <f>IFERROR(VLOOKUP(P164,シフト記号表!$B:$AP,31,FALSE),"")</f>
        <v/>
      </c>
      <c r="Q166" s="190" t="str">
        <f>IFERROR(VLOOKUP(Q164,シフト記号表!$B:$AP,31,FALSE),"")</f>
        <v/>
      </c>
      <c r="R166" s="190" t="str">
        <f>IFERROR(VLOOKUP(R164,シフト記号表!$B:$AP,31,FALSE),"")</f>
        <v/>
      </c>
      <c r="S166" s="190" t="str">
        <f>IFERROR(VLOOKUP(S164,シフト記号表!$B:$AP,31,FALSE),"")</f>
        <v/>
      </c>
      <c r="T166" s="190" t="str">
        <f>IFERROR(VLOOKUP(T164,シフト記号表!$B:$AP,31,FALSE),"")</f>
        <v/>
      </c>
      <c r="U166" s="190" t="str">
        <f>IFERROR(VLOOKUP(U164,シフト記号表!$B:$AP,31,FALSE),"")</f>
        <v/>
      </c>
      <c r="V166" s="190" t="str">
        <f>IFERROR(VLOOKUP(V164,シフト記号表!$B:$AP,31,FALSE),"")</f>
        <v/>
      </c>
      <c r="W166" s="190" t="str">
        <f>IFERROR(VLOOKUP(W164,シフト記号表!$B:$AP,31,FALSE),"")</f>
        <v/>
      </c>
      <c r="X166" s="190" t="str">
        <f>IFERROR(VLOOKUP(X164,シフト記号表!$B:$AP,31,FALSE),"")</f>
        <v/>
      </c>
      <c r="Y166" s="190" t="str">
        <f>IFERROR(VLOOKUP(Y164,シフト記号表!$B:$AP,31,FALSE),"")</f>
        <v/>
      </c>
      <c r="Z166" s="190" t="str">
        <f>IFERROR(VLOOKUP(Z164,シフト記号表!$B:$AP,31,FALSE),"")</f>
        <v/>
      </c>
      <c r="AA166" s="190" t="str">
        <f>IFERROR(VLOOKUP(AA164,シフト記号表!$B:$AP,31,FALSE),"")</f>
        <v/>
      </c>
      <c r="AB166" s="190" t="str">
        <f>IFERROR(VLOOKUP(AB164,シフト記号表!$B:$AP,31,FALSE),"")</f>
        <v/>
      </c>
      <c r="AC166" s="190" t="str">
        <f>IFERROR(VLOOKUP(AC164,シフト記号表!$B:$AP,31,FALSE),"")</f>
        <v/>
      </c>
      <c r="AD166" s="190" t="str">
        <f>IFERROR(VLOOKUP(AD164,シフト記号表!$B:$AP,31,FALSE),"")</f>
        <v/>
      </c>
      <c r="AE166" s="190" t="str">
        <f>IFERROR(VLOOKUP(AE164,シフト記号表!$B:$AP,31,FALSE),"")</f>
        <v/>
      </c>
      <c r="AF166" s="190" t="str">
        <f>IFERROR(VLOOKUP(AF164,シフト記号表!$B:$AP,31,FALSE),"")</f>
        <v/>
      </c>
      <c r="AG166" s="190" t="str">
        <f>IFERROR(VLOOKUP(AG164,シフト記号表!$B:$AP,31,FALSE),"")</f>
        <v/>
      </c>
      <c r="AH166" s="190" t="str">
        <f>IFERROR(VLOOKUP(AH164,シフト記号表!$B:$AP,31,FALSE),"")</f>
        <v/>
      </c>
      <c r="AI166" s="190" t="str">
        <f>IFERROR(VLOOKUP(AI164,シフト記号表!$B:$AP,31,FALSE),"")</f>
        <v/>
      </c>
      <c r="AJ166" s="190" t="str">
        <f>IFERROR(VLOOKUP(AJ164,シフト記号表!$B:$AP,31,FALSE),"")</f>
        <v/>
      </c>
      <c r="AK166" s="190" t="str">
        <f>IFERROR(VLOOKUP(AK164,シフト記号表!$B:$AP,31,FALSE),"")</f>
        <v/>
      </c>
      <c r="AL166" s="190" t="str">
        <f>IFERROR(VLOOKUP(AL164,シフト記号表!$B:$AP,31,FALSE),"")</f>
        <v/>
      </c>
      <c r="AM166" s="190" t="str">
        <f>IFERROR(VLOOKUP(AM164,シフト記号表!$B:$AP,31,FALSE),"")</f>
        <v/>
      </c>
      <c r="AN166" s="290"/>
      <c r="AO166" s="268"/>
      <c r="AP166" s="346"/>
      <c r="AQ166" s="347"/>
      <c r="AR166" s="268"/>
      <c r="AS166" s="268"/>
      <c r="AT166" s="265"/>
      <c r="AU166" s="50"/>
      <c r="AV166" s="50"/>
      <c r="AX166" s="50"/>
      <c r="AY166" s="50"/>
    </row>
    <row r="167" spans="1:51" s="3" customFormat="1" ht="12" customHeight="1">
      <c r="A167" s="276">
        <v>49</v>
      </c>
      <c r="B167" s="279"/>
      <c r="C167" s="282"/>
      <c r="D167" s="285" t="s">
        <v>113</v>
      </c>
      <c r="E167" s="170"/>
      <c r="F167" s="291"/>
      <c r="G167" s="292"/>
      <c r="H167" s="103" t="s">
        <v>80</v>
      </c>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288">
        <f>+SUM(I168:AM169)</f>
        <v>0</v>
      </c>
      <c r="AO167" s="266">
        <f>IF($AN$3="４週",AN167/4,AN167/(DAY(EOMONTH($I$21,0))/7))</f>
        <v>0</v>
      </c>
      <c r="AP167" s="342"/>
      <c r="AQ167" s="343"/>
      <c r="AR167" s="266" t="str">
        <f t="shared" ref="AR167" si="187">IF($AN$3="４週",AU168,AV168)</f>
        <v/>
      </c>
      <c r="AS167" s="266"/>
      <c r="AT167" s="265" t="str">
        <f t="shared" ref="AT167" si="188">IF(AX168&lt;=1.1,"",IF(AY168&lt;=1.1,"",IF(F167="","","勤務時間"&amp;CHAR(10)&amp;"OVER")))</f>
        <v/>
      </c>
      <c r="AU167" s="48" t="s">
        <v>192</v>
      </c>
      <c r="AV167" s="48" t="s">
        <v>107</v>
      </c>
      <c r="AX167" s="48" t="s">
        <v>136</v>
      </c>
      <c r="AY167" s="48" t="s">
        <v>137</v>
      </c>
    </row>
    <row r="168" spans="1:51" s="3" customFormat="1" ht="12" customHeight="1">
      <c r="A168" s="277"/>
      <c r="B168" s="280"/>
      <c r="C168" s="283"/>
      <c r="D168" s="286"/>
      <c r="E168" s="171"/>
      <c r="F168" s="293"/>
      <c r="G168" s="294"/>
      <c r="H168" s="100" t="s">
        <v>105</v>
      </c>
      <c r="I168" s="101" t="str">
        <f>IFERROR(VLOOKUP(I167,シフト記号表!$B:$AP,41,FALSE),"")</f>
        <v/>
      </c>
      <c r="J168" s="101" t="str">
        <f>IFERROR(VLOOKUP(J167,シフト記号表!$B:$AP,41,FALSE),"")</f>
        <v/>
      </c>
      <c r="K168" s="101" t="str">
        <f>IFERROR(VLOOKUP(K167,シフト記号表!$B:$AP,41,FALSE),"")</f>
        <v/>
      </c>
      <c r="L168" s="101" t="str">
        <f>IFERROR(VLOOKUP(L167,シフト記号表!$B:$AP,41,FALSE),"")</f>
        <v/>
      </c>
      <c r="M168" s="101" t="str">
        <f>IFERROR(VLOOKUP(M167,シフト記号表!$B:$AP,41,FALSE),"")</f>
        <v/>
      </c>
      <c r="N168" s="101" t="str">
        <f>IFERROR(VLOOKUP(N167,シフト記号表!$B:$AP,41,FALSE),"")</f>
        <v/>
      </c>
      <c r="O168" s="101" t="str">
        <f>IFERROR(VLOOKUP(O167,シフト記号表!$B:$AP,41,FALSE),"")</f>
        <v/>
      </c>
      <c r="P168" s="101" t="str">
        <f>IFERROR(VLOOKUP(P167,シフト記号表!$B:$AP,41,FALSE),"")</f>
        <v/>
      </c>
      <c r="Q168" s="101" t="str">
        <f>IFERROR(VLOOKUP(Q167,シフト記号表!$B:$AP,41,FALSE),"")</f>
        <v/>
      </c>
      <c r="R168" s="101" t="str">
        <f>IFERROR(VLOOKUP(R167,シフト記号表!$B:$AP,41,FALSE),"")</f>
        <v/>
      </c>
      <c r="S168" s="101" t="str">
        <f>IFERROR(VLOOKUP(S167,シフト記号表!$B:$AP,41,FALSE),"")</f>
        <v/>
      </c>
      <c r="T168" s="101" t="str">
        <f>IFERROR(VLOOKUP(T167,シフト記号表!$B:$AP,41,FALSE),"")</f>
        <v/>
      </c>
      <c r="U168" s="101" t="str">
        <f>IFERROR(VLOOKUP(U167,シフト記号表!$B:$AP,41,FALSE),"")</f>
        <v/>
      </c>
      <c r="V168" s="101" t="str">
        <f>IFERROR(VLOOKUP(V167,シフト記号表!$B:$AP,41,FALSE),"")</f>
        <v/>
      </c>
      <c r="W168" s="101" t="str">
        <f>IFERROR(VLOOKUP(W167,シフト記号表!$B:$AP,41,FALSE),"")</f>
        <v/>
      </c>
      <c r="X168" s="101" t="str">
        <f>IFERROR(VLOOKUP(X167,シフト記号表!$B:$AP,41,FALSE),"")</f>
        <v/>
      </c>
      <c r="Y168" s="101" t="str">
        <f>IFERROR(VLOOKUP(Y167,シフト記号表!$B:$AP,41,FALSE),"")</f>
        <v/>
      </c>
      <c r="Z168" s="101" t="str">
        <f>IFERROR(VLOOKUP(Z167,シフト記号表!$B:$AP,41,FALSE),"")</f>
        <v/>
      </c>
      <c r="AA168" s="101" t="str">
        <f>IFERROR(VLOOKUP(AA167,シフト記号表!$B:$AP,41,FALSE),"")</f>
        <v/>
      </c>
      <c r="AB168" s="101" t="str">
        <f>IFERROR(VLOOKUP(AB167,シフト記号表!$B:$AP,41,FALSE),"")</f>
        <v/>
      </c>
      <c r="AC168" s="101" t="str">
        <f>IFERROR(VLOOKUP(AC167,シフト記号表!$B:$AP,41,FALSE),"")</f>
        <v/>
      </c>
      <c r="AD168" s="101" t="str">
        <f>IFERROR(VLOOKUP(AD167,シフト記号表!$B:$AP,41,FALSE),"")</f>
        <v/>
      </c>
      <c r="AE168" s="101" t="str">
        <f>IFERROR(VLOOKUP(AE167,シフト記号表!$B:$AP,41,FALSE),"")</f>
        <v/>
      </c>
      <c r="AF168" s="101" t="str">
        <f>IFERROR(VLOOKUP(AF167,シフト記号表!$B:$AP,41,FALSE),"")</f>
        <v/>
      </c>
      <c r="AG168" s="101" t="str">
        <f>IFERROR(VLOOKUP(AG167,シフト記号表!$B:$AP,41,FALSE),"")</f>
        <v/>
      </c>
      <c r="AH168" s="101" t="str">
        <f>IFERROR(VLOOKUP(AH167,シフト記号表!$B:$AP,41,FALSE),"")</f>
        <v/>
      </c>
      <c r="AI168" s="101" t="str">
        <f>IFERROR(VLOOKUP(AI167,シフト記号表!$B:$AP,41,FALSE),"")</f>
        <v/>
      </c>
      <c r="AJ168" s="101" t="str">
        <f>IFERROR(VLOOKUP(AJ167,シフト記号表!$B:$AP,41,FALSE),"")</f>
        <v/>
      </c>
      <c r="AK168" s="101" t="str">
        <f>IFERROR(VLOOKUP(AK167,シフト記号表!$B:$AP,41,FALSE),"")</f>
        <v/>
      </c>
      <c r="AL168" s="101" t="str">
        <f>IFERROR(VLOOKUP(AL167,シフト記号表!$B:$AP,41,FALSE),"")</f>
        <v/>
      </c>
      <c r="AM168" s="101" t="str">
        <f>IFERROR(VLOOKUP(AM167,シフト記号表!$B:$AP,41,FALSE),"")</f>
        <v/>
      </c>
      <c r="AN168" s="289"/>
      <c r="AO168" s="267"/>
      <c r="AP168" s="344"/>
      <c r="AQ168" s="345"/>
      <c r="AR168" s="267"/>
      <c r="AS168" s="267"/>
      <c r="AT168" s="265"/>
      <c r="AU168" s="49" t="str">
        <f t="shared" ref="AU168" si="189">IFERROR(IF($D167="□",($AO167/$AK$6),($AO167/$AK$8)),"")</f>
        <v/>
      </c>
      <c r="AV168" s="49" t="str">
        <f t="shared" ref="AV168" si="190">IFERROR(IF($D167="□",($AN167/$AO$6),($AN167/$AO$8)),"")</f>
        <v/>
      </c>
      <c r="AX168" s="49" t="str">
        <f>IFERROR(IF($D167="□",(VLOOKUP(F167,'ますた君 '!$C:$E,3,FALSE)/($AK$6*4)),(VLOOKUP(F167,'ますた君 '!$C:$E,3,FALSE)/($AK$8*4))),"")</f>
        <v/>
      </c>
      <c r="AY168" s="49" t="str">
        <f>IFERROR(IF($D167="□",(VLOOKUP(F167,'ますた君 '!$C:$E,3,FALSE)/$AO$6),(VLOOKUP(F167,'ますた君 '!$C:$E,3,FALSE)/$AO$8)),"")</f>
        <v/>
      </c>
    </row>
    <row r="169" spans="1:51" s="3" customFormat="1" ht="12" customHeight="1">
      <c r="A169" s="278"/>
      <c r="B169" s="281"/>
      <c r="C169" s="284"/>
      <c r="D169" s="287"/>
      <c r="E169" s="171"/>
      <c r="F169" s="295"/>
      <c r="G169" s="296"/>
      <c r="H169" s="102" t="s">
        <v>106</v>
      </c>
      <c r="I169" s="190" t="str">
        <f>IFERROR(VLOOKUP(I167,シフト記号表!$B:$AP,31,FALSE),"")</f>
        <v/>
      </c>
      <c r="J169" s="190" t="str">
        <f>IFERROR(VLOOKUP(J167,シフト記号表!$B:$AP,31,FALSE),"")</f>
        <v/>
      </c>
      <c r="K169" s="190" t="str">
        <f>IFERROR(VLOOKUP(K167,シフト記号表!$B:$AP,31,FALSE),"")</f>
        <v/>
      </c>
      <c r="L169" s="190" t="str">
        <f>IFERROR(VLOOKUP(L167,シフト記号表!$B:$AP,31,FALSE),"")</f>
        <v/>
      </c>
      <c r="M169" s="190" t="str">
        <f>IFERROR(VLOOKUP(M167,シフト記号表!$B:$AP,31,FALSE),"")</f>
        <v/>
      </c>
      <c r="N169" s="190" t="str">
        <f>IFERROR(VLOOKUP(N167,シフト記号表!$B:$AP,31,FALSE),"")</f>
        <v/>
      </c>
      <c r="O169" s="190" t="str">
        <f>IFERROR(VLOOKUP(O167,シフト記号表!$B:$AP,31,FALSE),"")</f>
        <v/>
      </c>
      <c r="P169" s="190" t="str">
        <f>IFERROR(VLOOKUP(P167,シフト記号表!$B:$AP,31,FALSE),"")</f>
        <v/>
      </c>
      <c r="Q169" s="190" t="str">
        <f>IFERROR(VLOOKUP(Q167,シフト記号表!$B:$AP,31,FALSE),"")</f>
        <v/>
      </c>
      <c r="R169" s="190" t="str">
        <f>IFERROR(VLOOKUP(R167,シフト記号表!$B:$AP,31,FALSE),"")</f>
        <v/>
      </c>
      <c r="S169" s="190" t="str">
        <f>IFERROR(VLOOKUP(S167,シフト記号表!$B:$AP,31,FALSE),"")</f>
        <v/>
      </c>
      <c r="T169" s="190" t="str">
        <f>IFERROR(VLOOKUP(T167,シフト記号表!$B:$AP,31,FALSE),"")</f>
        <v/>
      </c>
      <c r="U169" s="190" t="str">
        <f>IFERROR(VLOOKUP(U167,シフト記号表!$B:$AP,31,FALSE),"")</f>
        <v/>
      </c>
      <c r="V169" s="190" t="str">
        <f>IFERROR(VLOOKUP(V167,シフト記号表!$B:$AP,31,FALSE),"")</f>
        <v/>
      </c>
      <c r="W169" s="190" t="str">
        <f>IFERROR(VLOOKUP(W167,シフト記号表!$B:$AP,31,FALSE),"")</f>
        <v/>
      </c>
      <c r="X169" s="190" t="str">
        <f>IFERROR(VLOOKUP(X167,シフト記号表!$B:$AP,31,FALSE),"")</f>
        <v/>
      </c>
      <c r="Y169" s="190" t="str">
        <f>IFERROR(VLOOKUP(Y167,シフト記号表!$B:$AP,31,FALSE),"")</f>
        <v/>
      </c>
      <c r="Z169" s="190" t="str">
        <f>IFERROR(VLOOKUP(Z167,シフト記号表!$B:$AP,31,FALSE),"")</f>
        <v/>
      </c>
      <c r="AA169" s="190" t="str">
        <f>IFERROR(VLOOKUP(AA167,シフト記号表!$B:$AP,31,FALSE),"")</f>
        <v/>
      </c>
      <c r="AB169" s="190" t="str">
        <f>IFERROR(VLOOKUP(AB167,シフト記号表!$B:$AP,31,FALSE),"")</f>
        <v/>
      </c>
      <c r="AC169" s="190" t="str">
        <f>IFERROR(VLOOKUP(AC167,シフト記号表!$B:$AP,31,FALSE),"")</f>
        <v/>
      </c>
      <c r="AD169" s="190" t="str">
        <f>IFERROR(VLOOKUP(AD167,シフト記号表!$B:$AP,31,FALSE),"")</f>
        <v/>
      </c>
      <c r="AE169" s="190" t="str">
        <f>IFERROR(VLOOKUP(AE167,シフト記号表!$B:$AP,31,FALSE),"")</f>
        <v/>
      </c>
      <c r="AF169" s="190" t="str">
        <f>IFERROR(VLOOKUP(AF167,シフト記号表!$B:$AP,31,FALSE),"")</f>
        <v/>
      </c>
      <c r="AG169" s="190" t="str">
        <f>IFERROR(VLOOKUP(AG167,シフト記号表!$B:$AP,31,FALSE),"")</f>
        <v/>
      </c>
      <c r="AH169" s="190" t="str">
        <f>IFERROR(VLOOKUP(AH167,シフト記号表!$B:$AP,31,FALSE),"")</f>
        <v/>
      </c>
      <c r="AI169" s="190" t="str">
        <f>IFERROR(VLOOKUP(AI167,シフト記号表!$B:$AP,31,FALSE),"")</f>
        <v/>
      </c>
      <c r="AJ169" s="190" t="str">
        <f>IFERROR(VLOOKUP(AJ167,シフト記号表!$B:$AP,31,FALSE),"")</f>
        <v/>
      </c>
      <c r="AK169" s="190" t="str">
        <f>IFERROR(VLOOKUP(AK167,シフト記号表!$B:$AP,31,FALSE),"")</f>
        <v/>
      </c>
      <c r="AL169" s="190" t="str">
        <f>IFERROR(VLOOKUP(AL167,シフト記号表!$B:$AP,31,FALSE),"")</f>
        <v/>
      </c>
      <c r="AM169" s="190" t="str">
        <f>IFERROR(VLOOKUP(AM167,シフト記号表!$B:$AP,31,FALSE),"")</f>
        <v/>
      </c>
      <c r="AN169" s="290"/>
      <c r="AO169" s="268"/>
      <c r="AP169" s="346"/>
      <c r="AQ169" s="347"/>
      <c r="AR169" s="268"/>
      <c r="AS169" s="268"/>
      <c r="AT169" s="265"/>
      <c r="AU169" s="50"/>
      <c r="AV169" s="50"/>
      <c r="AX169" s="50"/>
      <c r="AY169" s="50"/>
    </row>
    <row r="170" spans="1:51" s="3" customFormat="1" ht="12" customHeight="1">
      <c r="A170" s="276">
        <v>50</v>
      </c>
      <c r="B170" s="279"/>
      <c r="C170" s="282"/>
      <c r="D170" s="285" t="s">
        <v>113</v>
      </c>
      <c r="E170" s="170"/>
      <c r="F170" s="291"/>
      <c r="G170" s="292"/>
      <c r="H170" s="103" t="s">
        <v>80</v>
      </c>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288">
        <f>+SUM(I171:AM172)</f>
        <v>0</v>
      </c>
      <c r="AO170" s="266">
        <f>IF($AN$3="４週",AN170/4,AN170/(DAY(EOMONTH($I$21,0))/7))</f>
        <v>0</v>
      </c>
      <c r="AP170" s="342"/>
      <c r="AQ170" s="343"/>
      <c r="AR170" s="266" t="str">
        <f t="shared" ref="AR170" si="191">IF($AN$3="４週",AU171,AV171)</f>
        <v/>
      </c>
      <c r="AS170" s="266"/>
      <c r="AT170" s="265" t="str">
        <f t="shared" ref="AT170" si="192">IF(AX171&lt;=1.1,"",IF(AY171&lt;=1.1,"",IF(F170="","","勤務時間"&amp;CHAR(10)&amp;"OVER")))</f>
        <v/>
      </c>
      <c r="AU170" s="48" t="s">
        <v>192</v>
      </c>
      <c r="AV170" s="48" t="s">
        <v>107</v>
      </c>
      <c r="AX170" s="48" t="s">
        <v>136</v>
      </c>
      <c r="AY170" s="48" t="s">
        <v>137</v>
      </c>
    </row>
    <row r="171" spans="1:51" s="3" customFormat="1" ht="12" customHeight="1">
      <c r="A171" s="277"/>
      <c r="B171" s="280"/>
      <c r="C171" s="283"/>
      <c r="D171" s="286"/>
      <c r="E171" s="171"/>
      <c r="F171" s="293"/>
      <c r="G171" s="294"/>
      <c r="H171" s="100" t="s">
        <v>105</v>
      </c>
      <c r="I171" s="101" t="str">
        <f>IFERROR(VLOOKUP(I170,シフト記号表!$B:$AP,41,FALSE),"")</f>
        <v/>
      </c>
      <c r="J171" s="101" t="str">
        <f>IFERROR(VLOOKUP(J170,シフト記号表!$B:$AP,41,FALSE),"")</f>
        <v/>
      </c>
      <c r="K171" s="101" t="str">
        <f>IFERROR(VLOOKUP(K170,シフト記号表!$B:$AP,41,FALSE),"")</f>
        <v/>
      </c>
      <c r="L171" s="101" t="str">
        <f>IFERROR(VLOOKUP(L170,シフト記号表!$B:$AP,41,FALSE),"")</f>
        <v/>
      </c>
      <c r="M171" s="101" t="str">
        <f>IFERROR(VLOOKUP(M170,シフト記号表!$B:$AP,41,FALSE),"")</f>
        <v/>
      </c>
      <c r="N171" s="101" t="str">
        <f>IFERROR(VLOOKUP(N170,シフト記号表!$B:$AP,41,FALSE),"")</f>
        <v/>
      </c>
      <c r="O171" s="101" t="str">
        <f>IFERROR(VLOOKUP(O170,シフト記号表!$B:$AP,41,FALSE),"")</f>
        <v/>
      </c>
      <c r="P171" s="101" t="str">
        <f>IFERROR(VLOOKUP(P170,シフト記号表!$B:$AP,41,FALSE),"")</f>
        <v/>
      </c>
      <c r="Q171" s="101" t="str">
        <f>IFERROR(VLOOKUP(Q170,シフト記号表!$B:$AP,41,FALSE),"")</f>
        <v/>
      </c>
      <c r="R171" s="101" t="str">
        <f>IFERROR(VLOOKUP(R170,シフト記号表!$B:$AP,41,FALSE),"")</f>
        <v/>
      </c>
      <c r="S171" s="101" t="str">
        <f>IFERROR(VLOOKUP(S170,シフト記号表!$B:$AP,41,FALSE),"")</f>
        <v/>
      </c>
      <c r="T171" s="101" t="str">
        <f>IFERROR(VLOOKUP(T170,シフト記号表!$B:$AP,41,FALSE),"")</f>
        <v/>
      </c>
      <c r="U171" s="101" t="str">
        <f>IFERROR(VLOOKUP(U170,シフト記号表!$B:$AP,41,FALSE),"")</f>
        <v/>
      </c>
      <c r="V171" s="101" t="str">
        <f>IFERROR(VLOOKUP(V170,シフト記号表!$B:$AP,41,FALSE),"")</f>
        <v/>
      </c>
      <c r="W171" s="101" t="str">
        <f>IFERROR(VLOOKUP(W170,シフト記号表!$B:$AP,41,FALSE),"")</f>
        <v/>
      </c>
      <c r="X171" s="101" t="str">
        <f>IFERROR(VLOOKUP(X170,シフト記号表!$B:$AP,41,FALSE),"")</f>
        <v/>
      </c>
      <c r="Y171" s="101" t="str">
        <f>IFERROR(VLOOKUP(Y170,シフト記号表!$B:$AP,41,FALSE),"")</f>
        <v/>
      </c>
      <c r="Z171" s="101" t="str">
        <f>IFERROR(VLOOKUP(Z170,シフト記号表!$B:$AP,41,FALSE),"")</f>
        <v/>
      </c>
      <c r="AA171" s="101" t="str">
        <f>IFERROR(VLOOKUP(AA170,シフト記号表!$B:$AP,41,FALSE),"")</f>
        <v/>
      </c>
      <c r="AB171" s="101" t="str">
        <f>IFERROR(VLOOKUP(AB170,シフト記号表!$B:$AP,41,FALSE),"")</f>
        <v/>
      </c>
      <c r="AC171" s="101" t="str">
        <f>IFERROR(VLOOKUP(AC170,シフト記号表!$B:$AP,41,FALSE),"")</f>
        <v/>
      </c>
      <c r="AD171" s="101" t="str">
        <f>IFERROR(VLOOKUP(AD170,シフト記号表!$B:$AP,41,FALSE),"")</f>
        <v/>
      </c>
      <c r="AE171" s="101" t="str">
        <f>IFERROR(VLOOKUP(AE170,シフト記号表!$B:$AP,41,FALSE),"")</f>
        <v/>
      </c>
      <c r="AF171" s="101" t="str">
        <f>IFERROR(VLOOKUP(AF170,シフト記号表!$B:$AP,41,FALSE),"")</f>
        <v/>
      </c>
      <c r="AG171" s="101" t="str">
        <f>IFERROR(VLOOKUP(AG170,シフト記号表!$B:$AP,41,FALSE),"")</f>
        <v/>
      </c>
      <c r="AH171" s="101" t="str">
        <f>IFERROR(VLOOKUP(AH170,シフト記号表!$B:$AP,41,FALSE),"")</f>
        <v/>
      </c>
      <c r="AI171" s="101" t="str">
        <f>IFERROR(VLOOKUP(AI170,シフト記号表!$B:$AP,41,FALSE),"")</f>
        <v/>
      </c>
      <c r="AJ171" s="101" t="str">
        <f>IFERROR(VLOOKUP(AJ170,シフト記号表!$B:$AP,41,FALSE),"")</f>
        <v/>
      </c>
      <c r="AK171" s="101" t="str">
        <f>IFERROR(VLOOKUP(AK170,シフト記号表!$B:$AP,41,FALSE),"")</f>
        <v/>
      </c>
      <c r="AL171" s="101" t="str">
        <f>IFERROR(VLOOKUP(AL170,シフト記号表!$B:$AP,41,FALSE),"")</f>
        <v/>
      </c>
      <c r="AM171" s="101" t="str">
        <f>IFERROR(VLOOKUP(AM170,シフト記号表!$B:$AP,41,FALSE),"")</f>
        <v/>
      </c>
      <c r="AN171" s="289"/>
      <c r="AO171" s="267"/>
      <c r="AP171" s="344"/>
      <c r="AQ171" s="345"/>
      <c r="AR171" s="267"/>
      <c r="AS171" s="267"/>
      <c r="AT171" s="265"/>
      <c r="AU171" s="49" t="str">
        <f t="shared" ref="AU171" si="193">IFERROR(IF($D170="□",($AO170/$AK$6),($AO170/$AK$8)),"")</f>
        <v/>
      </c>
      <c r="AV171" s="49" t="str">
        <f t="shared" ref="AV171" si="194">IFERROR(IF($D170="□",($AN170/$AO$6),($AN170/$AO$8)),"")</f>
        <v/>
      </c>
      <c r="AX171" s="49" t="str">
        <f>IFERROR(IF($D170="□",(VLOOKUP(F170,'ますた君 '!$C:$E,3,FALSE)/($AK$6*4)),(VLOOKUP(F170,'ますた君 '!$C:$E,3,FALSE)/($AK$8*4))),"")</f>
        <v/>
      </c>
      <c r="AY171" s="49" t="str">
        <f>IFERROR(IF($D170="□",(VLOOKUP(F170,'ますた君 '!$C:$E,3,FALSE)/$AO$6),(VLOOKUP(F170,'ますた君 '!$C:$E,3,FALSE)/$AO$8)),"")</f>
        <v/>
      </c>
    </row>
    <row r="172" spans="1:51" s="3" customFormat="1" ht="12" customHeight="1">
      <c r="A172" s="278"/>
      <c r="B172" s="281"/>
      <c r="C172" s="284"/>
      <c r="D172" s="287"/>
      <c r="E172" s="171"/>
      <c r="F172" s="295"/>
      <c r="G172" s="296"/>
      <c r="H172" s="102" t="s">
        <v>106</v>
      </c>
      <c r="I172" s="190" t="str">
        <f>IFERROR(VLOOKUP(I170,シフト記号表!$B:$AP,31,FALSE),"")</f>
        <v/>
      </c>
      <c r="J172" s="190" t="str">
        <f>IFERROR(VLOOKUP(J170,シフト記号表!$B:$AP,31,FALSE),"")</f>
        <v/>
      </c>
      <c r="K172" s="190" t="str">
        <f>IFERROR(VLOOKUP(K170,シフト記号表!$B:$AP,31,FALSE),"")</f>
        <v/>
      </c>
      <c r="L172" s="190" t="str">
        <f>IFERROR(VLOOKUP(L170,シフト記号表!$B:$AP,31,FALSE),"")</f>
        <v/>
      </c>
      <c r="M172" s="190" t="str">
        <f>IFERROR(VLOOKUP(M170,シフト記号表!$B:$AP,31,FALSE),"")</f>
        <v/>
      </c>
      <c r="N172" s="190" t="str">
        <f>IFERROR(VLOOKUP(N170,シフト記号表!$B:$AP,31,FALSE),"")</f>
        <v/>
      </c>
      <c r="O172" s="190" t="str">
        <f>IFERROR(VLOOKUP(O170,シフト記号表!$B:$AP,31,FALSE),"")</f>
        <v/>
      </c>
      <c r="P172" s="190" t="str">
        <f>IFERROR(VLOOKUP(P170,シフト記号表!$B:$AP,31,FALSE),"")</f>
        <v/>
      </c>
      <c r="Q172" s="190" t="str">
        <f>IFERROR(VLOOKUP(Q170,シフト記号表!$B:$AP,31,FALSE),"")</f>
        <v/>
      </c>
      <c r="R172" s="190" t="str">
        <f>IFERROR(VLOOKUP(R170,シフト記号表!$B:$AP,31,FALSE),"")</f>
        <v/>
      </c>
      <c r="S172" s="190" t="str">
        <f>IFERROR(VLOOKUP(S170,シフト記号表!$B:$AP,31,FALSE),"")</f>
        <v/>
      </c>
      <c r="T172" s="190" t="str">
        <f>IFERROR(VLOOKUP(T170,シフト記号表!$B:$AP,31,FALSE),"")</f>
        <v/>
      </c>
      <c r="U172" s="190" t="str">
        <f>IFERROR(VLOOKUP(U170,シフト記号表!$B:$AP,31,FALSE),"")</f>
        <v/>
      </c>
      <c r="V172" s="190" t="str">
        <f>IFERROR(VLOOKUP(V170,シフト記号表!$B:$AP,31,FALSE),"")</f>
        <v/>
      </c>
      <c r="W172" s="190" t="str">
        <f>IFERROR(VLOOKUP(W170,シフト記号表!$B:$AP,31,FALSE),"")</f>
        <v/>
      </c>
      <c r="X172" s="190" t="str">
        <f>IFERROR(VLOOKUP(X170,シフト記号表!$B:$AP,31,FALSE),"")</f>
        <v/>
      </c>
      <c r="Y172" s="190" t="str">
        <f>IFERROR(VLOOKUP(Y170,シフト記号表!$B:$AP,31,FALSE),"")</f>
        <v/>
      </c>
      <c r="Z172" s="190" t="str">
        <f>IFERROR(VLOOKUP(Z170,シフト記号表!$B:$AP,31,FALSE),"")</f>
        <v/>
      </c>
      <c r="AA172" s="190" t="str">
        <f>IFERROR(VLOOKUP(AA170,シフト記号表!$B:$AP,31,FALSE),"")</f>
        <v/>
      </c>
      <c r="AB172" s="190" t="str">
        <f>IFERROR(VLOOKUP(AB170,シフト記号表!$B:$AP,31,FALSE),"")</f>
        <v/>
      </c>
      <c r="AC172" s="190" t="str">
        <f>IFERROR(VLOOKUP(AC170,シフト記号表!$B:$AP,31,FALSE),"")</f>
        <v/>
      </c>
      <c r="AD172" s="190" t="str">
        <f>IFERROR(VLOOKUP(AD170,シフト記号表!$B:$AP,31,FALSE),"")</f>
        <v/>
      </c>
      <c r="AE172" s="190" t="str">
        <f>IFERROR(VLOOKUP(AE170,シフト記号表!$B:$AP,31,FALSE),"")</f>
        <v/>
      </c>
      <c r="AF172" s="190" t="str">
        <f>IFERROR(VLOOKUP(AF170,シフト記号表!$B:$AP,31,FALSE),"")</f>
        <v/>
      </c>
      <c r="AG172" s="190" t="str">
        <f>IFERROR(VLOOKUP(AG170,シフト記号表!$B:$AP,31,FALSE),"")</f>
        <v/>
      </c>
      <c r="AH172" s="190" t="str">
        <f>IFERROR(VLOOKUP(AH170,シフト記号表!$B:$AP,31,FALSE),"")</f>
        <v/>
      </c>
      <c r="AI172" s="190" t="str">
        <f>IFERROR(VLOOKUP(AI170,シフト記号表!$B:$AP,31,FALSE),"")</f>
        <v/>
      </c>
      <c r="AJ172" s="190" t="str">
        <f>IFERROR(VLOOKUP(AJ170,シフト記号表!$B:$AP,31,FALSE),"")</f>
        <v/>
      </c>
      <c r="AK172" s="190" t="str">
        <f>IFERROR(VLOOKUP(AK170,シフト記号表!$B:$AP,31,FALSE),"")</f>
        <v/>
      </c>
      <c r="AL172" s="190" t="str">
        <f>IFERROR(VLOOKUP(AL170,シフト記号表!$B:$AP,31,FALSE),"")</f>
        <v/>
      </c>
      <c r="AM172" s="190" t="str">
        <f>IFERROR(VLOOKUP(AM170,シフト記号表!$B:$AP,31,FALSE),"")</f>
        <v/>
      </c>
      <c r="AN172" s="290"/>
      <c r="AO172" s="268"/>
      <c r="AP172" s="346"/>
      <c r="AQ172" s="347"/>
      <c r="AR172" s="268"/>
      <c r="AS172" s="268"/>
      <c r="AT172" s="265"/>
      <c r="AU172" s="50"/>
      <c r="AV172" s="50"/>
      <c r="AX172" s="50"/>
      <c r="AY172" s="50"/>
    </row>
    <row r="173" spans="1:51" s="3" customFormat="1" ht="12" customHeight="1">
      <c r="A173" s="276">
        <v>51</v>
      </c>
      <c r="B173" s="279"/>
      <c r="C173" s="282"/>
      <c r="D173" s="285" t="s">
        <v>113</v>
      </c>
      <c r="E173" s="170"/>
      <c r="F173" s="291"/>
      <c r="G173" s="292"/>
      <c r="H173" s="103" t="s">
        <v>80</v>
      </c>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288">
        <f>+SUM(I174:AM175)</f>
        <v>0</v>
      </c>
      <c r="AO173" s="266">
        <f>IF($AN$3="４週",AN173/4,AN173/(DAY(EOMONTH($I$21,0))/7))</f>
        <v>0</v>
      </c>
      <c r="AP173" s="342"/>
      <c r="AQ173" s="343"/>
      <c r="AR173" s="266" t="str">
        <f t="shared" ref="AR173" si="195">IF($AN$3="４週",AU174,AV174)</f>
        <v/>
      </c>
      <c r="AS173" s="266"/>
      <c r="AT173" s="265" t="str">
        <f t="shared" ref="AT173" si="196">IF(AX174&lt;=1.1,"",IF(AY174&lt;=1.1,"",IF(F173="","","勤務時間"&amp;CHAR(10)&amp;"OVER")))</f>
        <v/>
      </c>
      <c r="AU173" s="48" t="s">
        <v>192</v>
      </c>
      <c r="AV173" s="48" t="s">
        <v>107</v>
      </c>
      <c r="AX173" s="48" t="s">
        <v>136</v>
      </c>
      <c r="AY173" s="48" t="s">
        <v>137</v>
      </c>
    </row>
    <row r="174" spans="1:51" s="3" customFormat="1" ht="12" customHeight="1">
      <c r="A174" s="277"/>
      <c r="B174" s="280"/>
      <c r="C174" s="283"/>
      <c r="D174" s="286"/>
      <c r="E174" s="171"/>
      <c r="F174" s="293"/>
      <c r="G174" s="294"/>
      <c r="H174" s="100" t="s">
        <v>105</v>
      </c>
      <c r="I174" s="101" t="str">
        <f>IFERROR(VLOOKUP(I173,シフト記号表!$B:$AP,41,FALSE),"")</f>
        <v/>
      </c>
      <c r="J174" s="101" t="str">
        <f>IFERROR(VLOOKUP(J173,シフト記号表!$B:$AP,41,FALSE),"")</f>
        <v/>
      </c>
      <c r="K174" s="101" t="str">
        <f>IFERROR(VLOOKUP(K173,シフト記号表!$B:$AP,41,FALSE),"")</f>
        <v/>
      </c>
      <c r="L174" s="101" t="str">
        <f>IFERROR(VLOOKUP(L173,シフト記号表!$B:$AP,41,FALSE),"")</f>
        <v/>
      </c>
      <c r="M174" s="101" t="str">
        <f>IFERROR(VLOOKUP(M173,シフト記号表!$B:$AP,41,FALSE),"")</f>
        <v/>
      </c>
      <c r="N174" s="101" t="str">
        <f>IFERROR(VLOOKUP(N173,シフト記号表!$B:$AP,41,FALSE),"")</f>
        <v/>
      </c>
      <c r="O174" s="101" t="str">
        <f>IFERROR(VLOOKUP(O173,シフト記号表!$B:$AP,41,FALSE),"")</f>
        <v/>
      </c>
      <c r="P174" s="101" t="str">
        <f>IFERROR(VLOOKUP(P173,シフト記号表!$B:$AP,41,FALSE),"")</f>
        <v/>
      </c>
      <c r="Q174" s="101" t="str">
        <f>IFERROR(VLOOKUP(Q173,シフト記号表!$B:$AP,41,FALSE),"")</f>
        <v/>
      </c>
      <c r="R174" s="101" t="str">
        <f>IFERROR(VLOOKUP(R173,シフト記号表!$B:$AP,41,FALSE),"")</f>
        <v/>
      </c>
      <c r="S174" s="101" t="str">
        <f>IFERROR(VLOOKUP(S173,シフト記号表!$B:$AP,41,FALSE),"")</f>
        <v/>
      </c>
      <c r="T174" s="101" t="str">
        <f>IFERROR(VLOOKUP(T173,シフト記号表!$B:$AP,41,FALSE),"")</f>
        <v/>
      </c>
      <c r="U174" s="101" t="str">
        <f>IFERROR(VLOOKUP(U173,シフト記号表!$B:$AP,41,FALSE),"")</f>
        <v/>
      </c>
      <c r="V174" s="101" t="str">
        <f>IFERROR(VLOOKUP(V173,シフト記号表!$B:$AP,41,FALSE),"")</f>
        <v/>
      </c>
      <c r="W174" s="101" t="str">
        <f>IFERROR(VLOOKUP(W173,シフト記号表!$B:$AP,41,FALSE),"")</f>
        <v/>
      </c>
      <c r="X174" s="101" t="str">
        <f>IFERROR(VLOOKUP(X173,シフト記号表!$B:$AP,41,FALSE),"")</f>
        <v/>
      </c>
      <c r="Y174" s="101" t="str">
        <f>IFERROR(VLOOKUP(Y173,シフト記号表!$B:$AP,41,FALSE),"")</f>
        <v/>
      </c>
      <c r="Z174" s="101" t="str">
        <f>IFERROR(VLOOKUP(Z173,シフト記号表!$B:$AP,41,FALSE),"")</f>
        <v/>
      </c>
      <c r="AA174" s="101" t="str">
        <f>IFERROR(VLOOKUP(AA173,シフト記号表!$B:$AP,41,FALSE),"")</f>
        <v/>
      </c>
      <c r="AB174" s="101" t="str">
        <f>IFERROR(VLOOKUP(AB173,シフト記号表!$B:$AP,41,FALSE),"")</f>
        <v/>
      </c>
      <c r="AC174" s="101" t="str">
        <f>IFERROR(VLOOKUP(AC173,シフト記号表!$B:$AP,41,FALSE),"")</f>
        <v/>
      </c>
      <c r="AD174" s="101" t="str">
        <f>IFERROR(VLOOKUP(AD173,シフト記号表!$B:$AP,41,FALSE),"")</f>
        <v/>
      </c>
      <c r="AE174" s="101" t="str">
        <f>IFERROR(VLOOKUP(AE173,シフト記号表!$B:$AP,41,FALSE),"")</f>
        <v/>
      </c>
      <c r="AF174" s="101" t="str">
        <f>IFERROR(VLOOKUP(AF173,シフト記号表!$B:$AP,41,FALSE),"")</f>
        <v/>
      </c>
      <c r="AG174" s="101" t="str">
        <f>IFERROR(VLOOKUP(AG173,シフト記号表!$B:$AP,41,FALSE),"")</f>
        <v/>
      </c>
      <c r="AH174" s="101" t="str">
        <f>IFERROR(VLOOKUP(AH173,シフト記号表!$B:$AP,41,FALSE),"")</f>
        <v/>
      </c>
      <c r="AI174" s="101" t="str">
        <f>IFERROR(VLOOKUP(AI173,シフト記号表!$B:$AP,41,FALSE),"")</f>
        <v/>
      </c>
      <c r="AJ174" s="101" t="str">
        <f>IFERROR(VLOOKUP(AJ173,シフト記号表!$B:$AP,41,FALSE),"")</f>
        <v/>
      </c>
      <c r="AK174" s="101" t="str">
        <f>IFERROR(VLOOKUP(AK173,シフト記号表!$B:$AP,41,FALSE),"")</f>
        <v/>
      </c>
      <c r="AL174" s="101" t="str">
        <f>IFERROR(VLOOKUP(AL173,シフト記号表!$B:$AP,41,FALSE),"")</f>
        <v/>
      </c>
      <c r="AM174" s="101" t="str">
        <f>IFERROR(VLOOKUP(AM173,シフト記号表!$B:$AP,41,FALSE),"")</f>
        <v/>
      </c>
      <c r="AN174" s="289"/>
      <c r="AO174" s="267"/>
      <c r="AP174" s="344"/>
      <c r="AQ174" s="345"/>
      <c r="AR174" s="267"/>
      <c r="AS174" s="267"/>
      <c r="AT174" s="265"/>
      <c r="AU174" s="49" t="str">
        <f t="shared" ref="AU174" si="197">IFERROR(IF($D173="□",($AO173/$AK$6),($AO173/$AK$8)),"")</f>
        <v/>
      </c>
      <c r="AV174" s="49" t="str">
        <f t="shared" ref="AV174" si="198">IFERROR(IF($D173="□",($AN173/$AO$6),($AN173/$AO$8)),"")</f>
        <v/>
      </c>
      <c r="AX174" s="49" t="str">
        <f>IFERROR(IF($D173="□",(VLOOKUP(F173,'ますた君 '!$C:$E,3,FALSE)/($AK$6*4)),(VLOOKUP(F173,'ますた君 '!$C:$E,3,FALSE)/($AK$8*4))),"")</f>
        <v/>
      </c>
      <c r="AY174" s="49" t="str">
        <f>IFERROR(IF($D173="□",(VLOOKUP(F173,'ますた君 '!$C:$E,3,FALSE)/$AO$6),(VLOOKUP(F173,'ますた君 '!$C:$E,3,FALSE)/$AO$8)),"")</f>
        <v/>
      </c>
    </row>
    <row r="175" spans="1:51" s="3" customFormat="1" ht="12" customHeight="1">
      <c r="A175" s="278"/>
      <c r="B175" s="281"/>
      <c r="C175" s="284"/>
      <c r="D175" s="287"/>
      <c r="E175" s="171"/>
      <c r="F175" s="295"/>
      <c r="G175" s="296"/>
      <c r="H175" s="102" t="s">
        <v>106</v>
      </c>
      <c r="I175" s="190" t="str">
        <f>IFERROR(VLOOKUP(I173,シフト記号表!$B:$AP,31,FALSE),"")</f>
        <v/>
      </c>
      <c r="J175" s="190" t="str">
        <f>IFERROR(VLOOKUP(J173,シフト記号表!$B:$AP,31,FALSE),"")</f>
        <v/>
      </c>
      <c r="K175" s="190" t="str">
        <f>IFERROR(VLOOKUP(K173,シフト記号表!$B:$AP,31,FALSE),"")</f>
        <v/>
      </c>
      <c r="L175" s="190" t="str">
        <f>IFERROR(VLOOKUP(L173,シフト記号表!$B:$AP,31,FALSE),"")</f>
        <v/>
      </c>
      <c r="M175" s="190" t="str">
        <f>IFERROR(VLOOKUP(M173,シフト記号表!$B:$AP,31,FALSE),"")</f>
        <v/>
      </c>
      <c r="N175" s="190" t="str">
        <f>IFERROR(VLOOKUP(N173,シフト記号表!$B:$AP,31,FALSE),"")</f>
        <v/>
      </c>
      <c r="O175" s="190" t="str">
        <f>IFERROR(VLOOKUP(O173,シフト記号表!$B:$AP,31,FALSE),"")</f>
        <v/>
      </c>
      <c r="P175" s="190" t="str">
        <f>IFERROR(VLOOKUP(P173,シフト記号表!$B:$AP,31,FALSE),"")</f>
        <v/>
      </c>
      <c r="Q175" s="190" t="str">
        <f>IFERROR(VLOOKUP(Q173,シフト記号表!$B:$AP,31,FALSE),"")</f>
        <v/>
      </c>
      <c r="R175" s="190" t="str">
        <f>IFERROR(VLOOKUP(R173,シフト記号表!$B:$AP,31,FALSE),"")</f>
        <v/>
      </c>
      <c r="S175" s="190" t="str">
        <f>IFERROR(VLOOKUP(S173,シフト記号表!$B:$AP,31,FALSE),"")</f>
        <v/>
      </c>
      <c r="T175" s="190" t="str">
        <f>IFERROR(VLOOKUP(T173,シフト記号表!$B:$AP,31,FALSE),"")</f>
        <v/>
      </c>
      <c r="U175" s="190" t="str">
        <f>IFERROR(VLOOKUP(U173,シフト記号表!$B:$AP,31,FALSE),"")</f>
        <v/>
      </c>
      <c r="V175" s="190" t="str">
        <f>IFERROR(VLOOKUP(V173,シフト記号表!$B:$AP,31,FALSE),"")</f>
        <v/>
      </c>
      <c r="W175" s="190" t="str">
        <f>IFERROR(VLOOKUP(W173,シフト記号表!$B:$AP,31,FALSE),"")</f>
        <v/>
      </c>
      <c r="X175" s="190" t="str">
        <f>IFERROR(VLOOKUP(X173,シフト記号表!$B:$AP,31,FALSE),"")</f>
        <v/>
      </c>
      <c r="Y175" s="190" t="str">
        <f>IFERROR(VLOOKUP(Y173,シフト記号表!$B:$AP,31,FALSE),"")</f>
        <v/>
      </c>
      <c r="Z175" s="190" t="str">
        <f>IFERROR(VLOOKUP(Z173,シフト記号表!$B:$AP,31,FALSE),"")</f>
        <v/>
      </c>
      <c r="AA175" s="190" t="str">
        <f>IFERROR(VLOOKUP(AA173,シフト記号表!$B:$AP,31,FALSE),"")</f>
        <v/>
      </c>
      <c r="AB175" s="190" t="str">
        <f>IFERROR(VLOOKUP(AB173,シフト記号表!$B:$AP,31,FALSE),"")</f>
        <v/>
      </c>
      <c r="AC175" s="190" t="str">
        <f>IFERROR(VLOOKUP(AC173,シフト記号表!$B:$AP,31,FALSE),"")</f>
        <v/>
      </c>
      <c r="AD175" s="190" t="str">
        <f>IFERROR(VLOOKUP(AD173,シフト記号表!$B:$AP,31,FALSE),"")</f>
        <v/>
      </c>
      <c r="AE175" s="190" t="str">
        <f>IFERROR(VLOOKUP(AE173,シフト記号表!$B:$AP,31,FALSE),"")</f>
        <v/>
      </c>
      <c r="AF175" s="190" t="str">
        <f>IFERROR(VLOOKUP(AF173,シフト記号表!$B:$AP,31,FALSE),"")</f>
        <v/>
      </c>
      <c r="AG175" s="190" t="str">
        <f>IFERROR(VLOOKUP(AG173,シフト記号表!$B:$AP,31,FALSE),"")</f>
        <v/>
      </c>
      <c r="AH175" s="190" t="str">
        <f>IFERROR(VLOOKUP(AH173,シフト記号表!$B:$AP,31,FALSE),"")</f>
        <v/>
      </c>
      <c r="AI175" s="190" t="str">
        <f>IFERROR(VLOOKUP(AI173,シフト記号表!$B:$AP,31,FALSE),"")</f>
        <v/>
      </c>
      <c r="AJ175" s="190" t="str">
        <f>IFERROR(VLOOKUP(AJ173,シフト記号表!$B:$AP,31,FALSE),"")</f>
        <v/>
      </c>
      <c r="AK175" s="190" t="str">
        <f>IFERROR(VLOOKUP(AK173,シフト記号表!$B:$AP,31,FALSE),"")</f>
        <v/>
      </c>
      <c r="AL175" s="190" t="str">
        <f>IFERROR(VLOOKUP(AL173,シフト記号表!$B:$AP,31,FALSE),"")</f>
        <v/>
      </c>
      <c r="AM175" s="190" t="str">
        <f>IFERROR(VLOOKUP(AM173,シフト記号表!$B:$AP,31,FALSE),"")</f>
        <v/>
      </c>
      <c r="AN175" s="290"/>
      <c r="AO175" s="268"/>
      <c r="AP175" s="346"/>
      <c r="AQ175" s="347"/>
      <c r="AR175" s="268"/>
      <c r="AS175" s="268"/>
      <c r="AT175" s="265"/>
      <c r="AU175" s="50"/>
      <c r="AV175" s="50"/>
      <c r="AX175" s="50"/>
      <c r="AY175" s="50"/>
    </row>
    <row r="176" spans="1:51" s="3" customFormat="1" ht="12" customHeight="1">
      <c r="A176" s="276">
        <v>52</v>
      </c>
      <c r="B176" s="279"/>
      <c r="C176" s="282"/>
      <c r="D176" s="285" t="s">
        <v>113</v>
      </c>
      <c r="E176" s="170"/>
      <c r="F176" s="291"/>
      <c r="G176" s="292"/>
      <c r="H176" s="103" t="s">
        <v>80</v>
      </c>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288">
        <f>+SUM(I177:AM178)</f>
        <v>0</v>
      </c>
      <c r="AO176" s="266">
        <f>IF($AN$3="４週",AN176/4,AN176/(DAY(EOMONTH($I$21,0))/7))</f>
        <v>0</v>
      </c>
      <c r="AP176" s="342"/>
      <c r="AQ176" s="343"/>
      <c r="AR176" s="266" t="str">
        <f t="shared" ref="AR176" si="199">IF($AN$3="４週",AU177,AV177)</f>
        <v/>
      </c>
      <c r="AS176" s="266"/>
      <c r="AT176" s="265" t="str">
        <f t="shared" ref="AT176" si="200">IF(AX177&lt;=1.1,"",IF(AY177&lt;=1.1,"",IF(F176="","","勤務時間"&amp;CHAR(10)&amp;"OVER")))</f>
        <v/>
      </c>
      <c r="AU176" s="48" t="s">
        <v>192</v>
      </c>
      <c r="AV176" s="48" t="s">
        <v>107</v>
      </c>
      <c r="AX176" s="48" t="s">
        <v>136</v>
      </c>
      <c r="AY176" s="48" t="s">
        <v>137</v>
      </c>
    </row>
    <row r="177" spans="1:51" s="3" customFormat="1" ht="12" customHeight="1">
      <c r="A177" s="277"/>
      <c r="B177" s="280"/>
      <c r="C177" s="283"/>
      <c r="D177" s="286"/>
      <c r="E177" s="171"/>
      <c r="F177" s="293"/>
      <c r="G177" s="294"/>
      <c r="H177" s="100" t="s">
        <v>105</v>
      </c>
      <c r="I177" s="101" t="str">
        <f>IFERROR(VLOOKUP(I176,シフト記号表!$B:$AP,41,FALSE),"")</f>
        <v/>
      </c>
      <c r="J177" s="101" t="str">
        <f>IFERROR(VLOOKUP(J176,シフト記号表!$B:$AP,41,FALSE),"")</f>
        <v/>
      </c>
      <c r="K177" s="101" t="str">
        <f>IFERROR(VLOOKUP(K176,シフト記号表!$B:$AP,41,FALSE),"")</f>
        <v/>
      </c>
      <c r="L177" s="101" t="str">
        <f>IFERROR(VLOOKUP(L176,シフト記号表!$B:$AP,41,FALSE),"")</f>
        <v/>
      </c>
      <c r="M177" s="101" t="str">
        <f>IFERROR(VLOOKUP(M176,シフト記号表!$B:$AP,41,FALSE),"")</f>
        <v/>
      </c>
      <c r="N177" s="101" t="str">
        <f>IFERROR(VLOOKUP(N176,シフト記号表!$B:$AP,41,FALSE),"")</f>
        <v/>
      </c>
      <c r="O177" s="101" t="str">
        <f>IFERROR(VLOOKUP(O176,シフト記号表!$B:$AP,41,FALSE),"")</f>
        <v/>
      </c>
      <c r="P177" s="101" t="str">
        <f>IFERROR(VLOOKUP(P176,シフト記号表!$B:$AP,41,FALSE),"")</f>
        <v/>
      </c>
      <c r="Q177" s="101" t="str">
        <f>IFERROR(VLOOKUP(Q176,シフト記号表!$B:$AP,41,FALSE),"")</f>
        <v/>
      </c>
      <c r="R177" s="101" t="str">
        <f>IFERROR(VLOOKUP(R176,シフト記号表!$B:$AP,41,FALSE),"")</f>
        <v/>
      </c>
      <c r="S177" s="101" t="str">
        <f>IFERROR(VLOOKUP(S176,シフト記号表!$B:$AP,41,FALSE),"")</f>
        <v/>
      </c>
      <c r="T177" s="101" t="str">
        <f>IFERROR(VLOOKUP(T176,シフト記号表!$B:$AP,41,FALSE),"")</f>
        <v/>
      </c>
      <c r="U177" s="101" t="str">
        <f>IFERROR(VLOOKUP(U176,シフト記号表!$B:$AP,41,FALSE),"")</f>
        <v/>
      </c>
      <c r="V177" s="101" t="str">
        <f>IFERROR(VLOOKUP(V176,シフト記号表!$B:$AP,41,FALSE),"")</f>
        <v/>
      </c>
      <c r="W177" s="101" t="str">
        <f>IFERROR(VLOOKUP(W176,シフト記号表!$B:$AP,41,FALSE),"")</f>
        <v/>
      </c>
      <c r="X177" s="101" t="str">
        <f>IFERROR(VLOOKUP(X176,シフト記号表!$B:$AP,41,FALSE),"")</f>
        <v/>
      </c>
      <c r="Y177" s="101" t="str">
        <f>IFERROR(VLOOKUP(Y176,シフト記号表!$B:$AP,41,FALSE),"")</f>
        <v/>
      </c>
      <c r="Z177" s="101" t="str">
        <f>IFERROR(VLOOKUP(Z176,シフト記号表!$B:$AP,41,FALSE),"")</f>
        <v/>
      </c>
      <c r="AA177" s="101" t="str">
        <f>IFERROR(VLOOKUP(AA176,シフト記号表!$B:$AP,41,FALSE),"")</f>
        <v/>
      </c>
      <c r="AB177" s="101" t="str">
        <f>IFERROR(VLOOKUP(AB176,シフト記号表!$B:$AP,41,FALSE),"")</f>
        <v/>
      </c>
      <c r="AC177" s="101" t="str">
        <f>IFERROR(VLOOKUP(AC176,シフト記号表!$B:$AP,41,FALSE),"")</f>
        <v/>
      </c>
      <c r="AD177" s="101" t="str">
        <f>IFERROR(VLOOKUP(AD176,シフト記号表!$B:$AP,41,FALSE),"")</f>
        <v/>
      </c>
      <c r="AE177" s="101" t="str">
        <f>IFERROR(VLOOKUP(AE176,シフト記号表!$B:$AP,41,FALSE),"")</f>
        <v/>
      </c>
      <c r="AF177" s="101" t="str">
        <f>IFERROR(VLOOKUP(AF176,シフト記号表!$B:$AP,41,FALSE),"")</f>
        <v/>
      </c>
      <c r="AG177" s="101" t="str">
        <f>IFERROR(VLOOKUP(AG176,シフト記号表!$B:$AP,41,FALSE),"")</f>
        <v/>
      </c>
      <c r="AH177" s="101" t="str">
        <f>IFERROR(VLOOKUP(AH176,シフト記号表!$B:$AP,41,FALSE),"")</f>
        <v/>
      </c>
      <c r="AI177" s="101" t="str">
        <f>IFERROR(VLOOKUP(AI176,シフト記号表!$B:$AP,41,FALSE),"")</f>
        <v/>
      </c>
      <c r="AJ177" s="101" t="str">
        <f>IFERROR(VLOOKUP(AJ176,シフト記号表!$B:$AP,41,FALSE),"")</f>
        <v/>
      </c>
      <c r="AK177" s="101" t="str">
        <f>IFERROR(VLOOKUP(AK176,シフト記号表!$B:$AP,41,FALSE),"")</f>
        <v/>
      </c>
      <c r="AL177" s="101" t="str">
        <f>IFERROR(VLOOKUP(AL176,シフト記号表!$B:$AP,41,FALSE),"")</f>
        <v/>
      </c>
      <c r="AM177" s="101" t="str">
        <f>IFERROR(VLOOKUP(AM176,シフト記号表!$B:$AP,41,FALSE),"")</f>
        <v/>
      </c>
      <c r="AN177" s="289"/>
      <c r="AO177" s="267"/>
      <c r="AP177" s="344"/>
      <c r="AQ177" s="345"/>
      <c r="AR177" s="267"/>
      <c r="AS177" s="267"/>
      <c r="AT177" s="265"/>
      <c r="AU177" s="49" t="str">
        <f>IFERROR(IF($D176="□",($AO176/$AK$6),($AO176/$AK$8)),"")</f>
        <v/>
      </c>
      <c r="AV177" s="49" t="str">
        <f>IFERROR(IF($D176="□",($AN176/$AO$6),($AN176/$AO$8)),"")</f>
        <v/>
      </c>
      <c r="AX177" s="49" t="str">
        <f>IFERROR(IF($D176="□",(VLOOKUP(F176,'ますた君 '!$C:$E,3,FALSE)/($AK$6*4)),(VLOOKUP(F176,'ますた君 '!$C:$E,3,FALSE)/($AK$8*4))),"")</f>
        <v/>
      </c>
      <c r="AY177" s="49" t="str">
        <f>IFERROR(IF($D176="□",(VLOOKUP(F176,'ますた君 '!$C:$E,3,FALSE)/$AO$6),(VLOOKUP(F176,'ますた君 '!$C:$E,3,FALSE)/$AO$8)),"")</f>
        <v/>
      </c>
    </row>
    <row r="178" spans="1:51" s="3" customFormat="1" ht="12" customHeight="1">
      <c r="A178" s="278"/>
      <c r="B178" s="281"/>
      <c r="C178" s="284"/>
      <c r="D178" s="287"/>
      <c r="E178" s="171"/>
      <c r="F178" s="295"/>
      <c r="G178" s="296"/>
      <c r="H178" s="102" t="s">
        <v>106</v>
      </c>
      <c r="I178" s="190" t="str">
        <f>IFERROR(VLOOKUP(I176,シフト記号表!$B:$AP,31,FALSE),"")</f>
        <v/>
      </c>
      <c r="J178" s="190" t="str">
        <f>IFERROR(VLOOKUP(J176,シフト記号表!$B:$AP,31,FALSE),"")</f>
        <v/>
      </c>
      <c r="K178" s="190" t="str">
        <f>IFERROR(VLOOKUP(K176,シフト記号表!$B:$AP,31,FALSE),"")</f>
        <v/>
      </c>
      <c r="L178" s="190" t="str">
        <f>IFERROR(VLOOKUP(L176,シフト記号表!$B:$AP,31,FALSE),"")</f>
        <v/>
      </c>
      <c r="M178" s="190" t="str">
        <f>IFERROR(VLOOKUP(M176,シフト記号表!$B:$AP,31,FALSE),"")</f>
        <v/>
      </c>
      <c r="N178" s="190" t="str">
        <f>IFERROR(VLOOKUP(N176,シフト記号表!$B:$AP,31,FALSE),"")</f>
        <v/>
      </c>
      <c r="O178" s="190" t="str">
        <f>IFERROR(VLOOKUP(O176,シフト記号表!$B:$AP,31,FALSE),"")</f>
        <v/>
      </c>
      <c r="P178" s="190" t="str">
        <f>IFERROR(VLOOKUP(P176,シフト記号表!$B:$AP,31,FALSE),"")</f>
        <v/>
      </c>
      <c r="Q178" s="190" t="str">
        <f>IFERROR(VLOOKUP(Q176,シフト記号表!$B:$AP,31,FALSE),"")</f>
        <v/>
      </c>
      <c r="R178" s="190" t="str">
        <f>IFERROR(VLOOKUP(R176,シフト記号表!$B:$AP,31,FALSE),"")</f>
        <v/>
      </c>
      <c r="S178" s="190" t="str">
        <f>IFERROR(VLOOKUP(S176,シフト記号表!$B:$AP,31,FALSE),"")</f>
        <v/>
      </c>
      <c r="T178" s="190" t="str">
        <f>IFERROR(VLOOKUP(T176,シフト記号表!$B:$AP,31,FALSE),"")</f>
        <v/>
      </c>
      <c r="U178" s="190" t="str">
        <f>IFERROR(VLOOKUP(U176,シフト記号表!$B:$AP,31,FALSE),"")</f>
        <v/>
      </c>
      <c r="V178" s="190" t="str">
        <f>IFERROR(VLOOKUP(V176,シフト記号表!$B:$AP,31,FALSE),"")</f>
        <v/>
      </c>
      <c r="W178" s="190" t="str">
        <f>IFERROR(VLOOKUP(W176,シフト記号表!$B:$AP,31,FALSE),"")</f>
        <v/>
      </c>
      <c r="X178" s="190" t="str">
        <f>IFERROR(VLOOKUP(X176,シフト記号表!$B:$AP,31,FALSE),"")</f>
        <v/>
      </c>
      <c r="Y178" s="190" t="str">
        <f>IFERROR(VLOOKUP(Y176,シフト記号表!$B:$AP,31,FALSE),"")</f>
        <v/>
      </c>
      <c r="Z178" s="190" t="str">
        <f>IFERROR(VLOOKUP(Z176,シフト記号表!$B:$AP,31,FALSE),"")</f>
        <v/>
      </c>
      <c r="AA178" s="190" t="str">
        <f>IFERROR(VLOOKUP(AA176,シフト記号表!$B:$AP,31,FALSE),"")</f>
        <v/>
      </c>
      <c r="AB178" s="190" t="str">
        <f>IFERROR(VLOOKUP(AB176,シフト記号表!$B:$AP,31,FALSE),"")</f>
        <v/>
      </c>
      <c r="AC178" s="190" t="str">
        <f>IFERROR(VLOOKUP(AC176,シフト記号表!$B:$AP,31,FALSE),"")</f>
        <v/>
      </c>
      <c r="AD178" s="190" t="str">
        <f>IFERROR(VLOOKUP(AD176,シフト記号表!$B:$AP,31,FALSE),"")</f>
        <v/>
      </c>
      <c r="AE178" s="190" t="str">
        <f>IFERROR(VLOOKUP(AE176,シフト記号表!$B:$AP,31,FALSE),"")</f>
        <v/>
      </c>
      <c r="AF178" s="190" t="str">
        <f>IFERROR(VLOOKUP(AF176,シフト記号表!$B:$AP,31,FALSE),"")</f>
        <v/>
      </c>
      <c r="AG178" s="190" t="str">
        <f>IFERROR(VLOOKUP(AG176,シフト記号表!$B:$AP,31,FALSE),"")</f>
        <v/>
      </c>
      <c r="AH178" s="190" t="str">
        <f>IFERROR(VLOOKUP(AH176,シフト記号表!$B:$AP,31,FALSE),"")</f>
        <v/>
      </c>
      <c r="AI178" s="190" t="str">
        <f>IFERROR(VLOOKUP(AI176,シフト記号表!$B:$AP,31,FALSE),"")</f>
        <v/>
      </c>
      <c r="AJ178" s="190" t="str">
        <f>IFERROR(VLOOKUP(AJ176,シフト記号表!$B:$AP,31,FALSE),"")</f>
        <v/>
      </c>
      <c r="AK178" s="190" t="str">
        <f>IFERROR(VLOOKUP(AK176,シフト記号表!$B:$AP,31,FALSE),"")</f>
        <v/>
      </c>
      <c r="AL178" s="190" t="str">
        <f>IFERROR(VLOOKUP(AL176,シフト記号表!$B:$AP,31,FALSE),"")</f>
        <v/>
      </c>
      <c r="AM178" s="190" t="str">
        <f>IFERROR(VLOOKUP(AM176,シフト記号表!$B:$AP,31,FALSE),"")</f>
        <v/>
      </c>
      <c r="AN178" s="290"/>
      <c r="AO178" s="268"/>
      <c r="AP178" s="346"/>
      <c r="AQ178" s="347"/>
      <c r="AR178" s="268"/>
      <c r="AS178" s="268"/>
      <c r="AT178" s="265"/>
      <c r="AU178" s="50"/>
      <c r="AV178" s="50"/>
      <c r="AX178" s="50"/>
      <c r="AY178" s="50"/>
    </row>
    <row r="179" spans="1:51" s="3" customFormat="1" ht="12" customHeight="1">
      <c r="A179" s="276">
        <v>53</v>
      </c>
      <c r="B179" s="279"/>
      <c r="C179" s="282"/>
      <c r="D179" s="285" t="s">
        <v>113</v>
      </c>
      <c r="E179" s="170"/>
      <c r="F179" s="291"/>
      <c r="G179" s="292"/>
      <c r="H179" s="103" t="s">
        <v>80</v>
      </c>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288">
        <f>+SUM(I180:AM181)</f>
        <v>0</v>
      </c>
      <c r="AO179" s="266">
        <f>IF($AN$3="４週",AN179/4,AN179/(DAY(EOMONTH($I$21,0))/7))</f>
        <v>0</v>
      </c>
      <c r="AP179" s="342"/>
      <c r="AQ179" s="343"/>
      <c r="AR179" s="266" t="str">
        <f t="shared" ref="AR179" si="201">IF($AN$3="４週",AU180,AV180)</f>
        <v/>
      </c>
      <c r="AS179" s="266"/>
      <c r="AT179" s="265" t="str">
        <f t="shared" ref="AT179" si="202">IF(AX180&lt;=1.1,"",IF(AY180&lt;=1.1,"",IF(F179="","","勤務時間"&amp;CHAR(10)&amp;"OVER")))</f>
        <v/>
      </c>
      <c r="AU179" s="48" t="s">
        <v>192</v>
      </c>
      <c r="AV179" s="48" t="s">
        <v>107</v>
      </c>
      <c r="AX179" s="48" t="s">
        <v>136</v>
      </c>
      <c r="AY179" s="48" t="s">
        <v>137</v>
      </c>
    </row>
    <row r="180" spans="1:51" s="3" customFormat="1" ht="12" customHeight="1">
      <c r="A180" s="277"/>
      <c r="B180" s="280"/>
      <c r="C180" s="283"/>
      <c r="D180" s="286"/>
      <c r="E180" s="171"/>
      <c r="F180" s="293"/>
      <c r="G180" s="294"/>
      <c r="H180" s="100" t="s">
        <v>105</v>
      </c>
      <c r="I180" s="101" t="str">
        <f>IFERROR(VLOOKUP(I179,シフト記号表!$B:$AP,41,FALSE),"")</f>
        <v/>
      </c>
      <c r="J180" s="101" t="str">
        <f>IFERROR(VLOOKUP(J179,シフト記号表!$B:$AP,41,FALSE),"")</f>
        <v/>
      </c>
      <c r="K180" s="101" t="str">
        <f>IFERROR(VLOOKUP(K179,シフト記号表!$B:$AP,41,FALSE),"")</f>
        <v/>
      </c>
      <c r="L180" s="101" t="str">
        <f>IFERROR(VLOOKUP(L179,シフト記号表!$B:$AP,41,FALSE),"")</f>
        <v/>
      </c>
      <c r="M180" s="101" t="str">
        <f>IFERROR(VLOOKUP(M179,シフト記号表!$B:$AP,41,FALSE),"")</f>
        <v/>
      </c>
      <c r="N180" s="101" t="str">
        <f>IFERROR(VLOOKUP(N179,シフト記号表!$B:$AP,41,FALSE),"")</f>
        <v/>
      </c>
      <c r="O180" s="101" t="str">
        <f>IFERROR(VLOOKUP(O179,シフト記号表!$B:$AP,41,FALSE),"")</f>
        <v/>
      </c>
      <c r="P180" s="101" t="str">
        <f>IFERROR(VLOOKUP(P179,シフト記号表!$B:$AP,41,FALSE),"")</f>
        <v/>
      </c>
      <c r="Q180" s="101" t="str">
        <f>IFERROR(VLOOKUP(Q179,シフト記号表!$B:$AP,41,FALSE),"")</f>
        <v/>
      </c>
      <c r="R180" s="101" t="str">
        <f>IFERROR(VLOOKUP(R179,シフト記号表!$B:$AP,41,FALSE),"")</f>
        <v/>
      </c>
      <c r="S180" s="101" t="str">
        <f>IFERROR(VLOOKUP(S179,シフト記号表!$B:$AP,41,FALSE),"")</f>
        <v/>
      </c>
      <c r="T180" s="101" t="str">
        <f>IFERROR(VLOOKUP(T179,シフト記号表!$B:$AP,41,FALSE),"")</f>
        <v/>
      </c>
      <c r="U180" s="101" t="str">
        <f>IFERROR(VLOOKUP(U179,シフト記号表!$B:$AP,41,FALSE),"")</f>
        <v/>
      </c>
      <c r="V180" s="101" t="str">
        <f>IFERROR(VLOOKUP(V179,シフト記号表!$B:$AP,41,FALSE),"")</f>
        <v/>
      </c>
      <c r="W180" s="101" t="str">
        <f>IFERROR(VLOOKUP(W179,シフト記号表!$B:$AP,41,FALSE),"")</f>
        <v/>
      </c>
      <c r="X180" s="101" t="str">
        <f>IFERROR(VLOOKUP(X179,シフト記号表!$B:$AP,41,FALSE),"")</f>
        <v/>
      </c>
      <c r="Y180" s="101" t="str">
        <f>IFERROR(VLOOKUP(Y179,シフト記号表!$B:$AP,41,FALSE),"")</f>
        <v/>
      </c>
      <c r="Z180" s="101" t="str">
        <f>IFERROR(VLOOKUP(Z179,シフト記号表!$B:$AP,41,FALSE),"")</f>
        <v/>
      </c>
      <c r="AA180" s="101" t="str">
        <f>IFERROR(VLOOKUP(AA179,シフト記号表!$B:$AP,41,FALSE),"")</f>
        <v/>
      </c>
      <c r="AB180" s="101" t="str">
        <f>IFERROR(VLOOKUP(AB179,シフト記号表!$B:$AP,41,FALSE),"")</f>
        <v/>
      </c>
      <c r="AC180" s="101" t="str">
        <f>IFERROR(VLOOKUP(AC179,シフト記号表!$B:$AP,41,FALSE),"")</f>
        <v/>
      </c>
      <c r="AD180" s="101" t="str">
        <f>IFERROR(VLOOKUP(AD179,シフト記号表!$B:$AP,41,FALSE),"")</f>
        <v/>
      </c>
      <c r="AE180" s="101" t="str">
        <f>IFERROR(VLOOKUP(AE179,シフト記号表!$B:$AP,41,FALSE),"")</f>
        <v/>
      </c>
      <c r="AF180" s="101" t="str">
        <f>IFERROR(VLOOKUP(AF179,シフト記号表!$B:$AP,41,FALSE),"")</f>
        <v/>
      </c>
      <c r="AG180" s="101" t="str">
        <f>IFERROR(VLOOKUP(AG179,シフト記号表!$B:$AP,41,FALSE),"")</f>
        <v/>
      </c>
      <c r="AH180" s="101" t="str">
        <f>IFERROR(VLOOKUP(AH179,シフト記号表!$B:$AP,41,FALSE),"")</f>
        <v/>
      </c>
      <c r="AI180" s="101" t="str">
        <f>IFERROR(VLOOKUP(AI179,シフト記号表!$B:$AP,41,FALSE),"")</f>
        <v/>
      </c>
      <c r="AJ180" s="101" t="str">
        <f>IFERROR(VLOOKUP(AJ179,シフト記号表!$B:$AP,41,FALSE),"")</f>
        <v/>
      </c>
      <c r="AK180" s="101" t="str">
        <f>IFERROR(VLOOKUP(AK179,シフト記号表!$B:$AP,41,FALSE),"")</f>
        <v/>
      </c>
      <c r="AL180" s="101" t="str">
        <f>IFERROR(VLOOKUP(AL179,シフト記号表!$B:$AP,41,FALSE),"")</f>
        <v/>
      </c>
      <c r="AM180" s="101" t="str">
        <f>IFERROR(VLOOKUP(AM179,シフト記号表!$B:$AP,41,FALSE),"")</f>
        <v/>
      </c>
      <c r="AN180" s="289"/>
      <c r="AO180" s="267"/>
      <c r="AP180" s="344"/>
      <c r="AQ180" s="345"/>
      <c r="AR180" s="267"/>
      <c r="AS180" s="267"/>
      <c r="AT180" s="265"/>
      <c r="AU180" s="49" t="str">
        <f t="shared" ref="AU180" si="203">IFERROR(IF($D179="□",($AO179/$AK$6),($AO179/$AK$8)),"")</f>
        <v/>
      </c>
      <c r="AV180" s="49" t="str">
        <f t="shared" ref="AV180" si="204">IFERROR(IF($D179="□",($AN179/$AO$6),($AN179/$AO$8)),"")</f>
        <v/>
      </c>
      <c r="AX180" s="49" t="str">
        <f>IFERROR(IF($D179="□",(VLOOKUP(F179,'ますた君 '!$C:$E,3,FALSE)/($AK$6*4)),(VLOOKUP(F179,'ますた君 '!$C:$E,3,FALSE)/($AK$8*4))),"")</f>
        <v/>
      </c>
      <c r="AY180" s="49" t="str">
        <f>IFERROR(IF($D179="□",(VLOOKUP(F179,'ますた君 '!$C:$E,3,FALSE)/$AO$6),(VLOOKUP(F179,'ますた君 '!$C:$E,3,FALSE)/$AO$8)),"")</f>
        <v/>
      </c>
    </row>
    <row r="181" spans="1:51" s="3" customFormat="1" ht="12" customHeight="1">
      <c r="A181" s="278"/>
      <c r="B181" s="281"/>
      <c r="C181" s="284"/>
      <c r="D181" s="287"/>
      <c r="E181" s="171"/>
      <c r="F181" s="295"/>
      <c r="G181" s="296"/>
      <c r="H181" s="102" t="s">
        <v>106</v>
      </c>
      <c r="I181" s="190" t="str">
        <f>IFERROR(VLOOKUP(I179,シフト記号表!$B:$AP,31,FALSE),"")</f>
        <v/>
      </c>
      <c r="J181" s="190" t="str">
        <f>IFERROR(VLOOKUP(J179,シフト記号表!$B:$AP,31,FALSE),"")</f>
        <v/>
      </c>
      <c r="K181" s="190" t="str">
        <f>IFERROR(VLOOKUP(K179,シフト記号表!$B:$AP,31,FALSE),"")</f>
        <v/>
      </c>
      <c r="L181" s="190" t="str">
        <f>IFERROR(VLOOKUP(L179,シフト記号表!$B:$AP,31,FALSE),"")</f>
        <v/>
      </c>
      <c r="M181" s="190" t="str">
        <f>IFERROR(VLOOKUP(M179,シフト記号表!$B:$AP,31,FALSE),"")</f>
        <v/>
      </c>
      <c r="N181" s="190" t="str">
        <f>IFERROR(VLOOKUP(N179,シフト記号表!$B:$AP,31,FALSE),"")</f>
        <v/>
      </c>
      <c r="O181" s="190" t="str">
        <f>IFERROR(VLOOKUP(O179,シフト記号表!$B:$AP,31,FALSE),"")</f>
        <v/>
      </c>
      <c r="P181" s="190" t="str">
        <f>IFERROR(VLOOKUP(P179,シフト記号表!$B:$AP,31,FALSE),"")</f>
        <v/>
      </c>
      <c r="Q181" s="190" t="str">
        <f>IFERROR(VLOOKUP(Q179,シフト記号表!$B:$AP,31,FALSE),"")</f>
        <v/>
      </c>
      <c r="R181" s="190" t="str">
        <f>IFERROR(VLOOKUP(R179,シフト記号表!$B:$AP,31,FALSE),"")</f>
        <v/>
      </c>
      <c r="S181" s="190" t="str">
        <f>IFERROR(VLOOKUP(S179,シフト記号表!$B:$AP,31,FALSE),"")</f>
        <v/>
      </c>
      <c r="T181" s="190" t="str">
        <f>IFERROR(VLOOKUP(T179,シフト記号表!$B:$AP,31,FALSE),"")</f>
        <v/>
      </c>
      <c r="U181" s="190" t="str">
        <f>IFERROR(VLOOKUP(U179,シフト記号表!$B:$AP,31,FALSE),"")</f>
        <v/>
      </c>
      <c r="V181" s="190" t="str">
        <f>IFERROR(VLOOKUP(V179,シフト記号表!$B:$AP,31,FALSE),"")</f>
        <v/>
      </c>
      <c r="W181" s="190" t="str">
        <f>IFERROR(VLOOKUP(W179,シフト記号表!$B:$AP,31,FALSE),"")</f>
        <v/>
      </c>
      <c r="X181" s="190" t="str">
        <f>IFERROR(VLOOKUP(X179,シフト記号表!$B:$AP,31,FALSE),"")</f>
        <v/>
      </c>
      <c r="Y181" s="190" t="str">
        <f>IFERROR(VLOOKUP(Y179,シフト記号表!$B:$AP,31,FALSE),"")</f>
        <v/>
      </c>
      <c r="Z181" s="190" t="str">
        <f>IFERROR(VLOOKUP(Z179,シフト記号表!$B:$AP,31,FALSE),"")</f>
        <v/>
      </c>
      <c r="AA181" s="190" t="str">
        <f>IFERROR(VLOOKUP(AA179,シフト記号表!$B:$AP,31,FALSE),"")</f>
        <v/>
      </c>
      <c r="AB181" s="190" t="str">
        <f>IFERROR(VLOOKUP(AB179,シフト記号表!$B:$AP,31,FALSE),"")</f>
        <v/>
      </c>
      <c r="AC181" s="190" t="str">
        <f>IFERROR(VLOOKUP(AC179,シフト記号表!$B:$AP,31,FALSE),"")</f>
        <v/>
      </c>
      <c r="AD181" s="190" t="str">
        <f>IFERROR(VLOOKUP(AD179,シフト記号表!$B:$AP,31,FALSE),"")</f>
        <v/>
      </c>
      <c r="AE181" s="190" t="str">
        <f>IFERROR(VLOOKUP(AE179,シフト記号表!$B:$AP,31,FALSE),"")</f>
        <v/>
      </c>
      <c r="AF181" s="190" t="str">
        <f>IFERROR(VLOOKUP(AF179,シフト記号表!$B:$AP,31,FALSE),"")</f>
        <v/>
      </c>
      <c r="AG181" s="190" t="str">
        <f>IFERROR(VLOOKUP(AG179,シフト記号表!$B:$AP,31,FALSE),"")</f>
        <v/>
      </c>
      <c r="AH181" s="190" t="str">
        <f>IFERROR(VLOOKUP(AH179,シフト記号表!$B:$AP,31,FALSE),"")</f>
        <v/>
      </c>
      <c r="AI181" s="190" t="str">
        <f>IFERROR(VLOOKUP(AI179,シフト記号表!$B:$AP,31,FALSE),"")</f>
        <v/>
      </c>
      <c r="AJ181" s="190" t="str">
        <f>IFERROR(VLOOKUP(AJ179,シフト記号表!$B:$AP,31,FALSE),"")</f>
        <v/>
      </c>
      <c r="AK181" s="190" t="str">
        <f>IFERROR(VLOOKUP(AK179,シフト記号表!$B:$AP,31,FALSE),"")</f>
        <v/>
      </c>
      <c r="AL181" s="190" t="str">
        <f>IFERROR(VLOOKUP(AL179,シフト記号表!$B:$AP,31,FALSE),"")</f>
        <v/>
      </c>
      <c r="AM181" s="190" t="str">
        <f>IFERROR(VLOOKUP(AM179,シフト記号表!$B:$AP,31,FALSE),"")</f>
        <v/>
      </c>
      <c r="AN181" s="290"/>
      <c r="AO181" s="268"/>
      <c r="AP181" s="346"/>
      <c r="AQ181" s="347"/>
      <c r="AR181" s="268"/>
      <c r="AS181" s="268"/>
      <c r="AT181" s="265"/>
      <c r="AU181" s="50"/>
      <c r="AV181" s="50"/>
      <c r="AX181" s="50"/>
      <c r="AY181" s="50"/>
    </row>
    <row r="182" spans="1:51" s="3" customFormat="1" ht="12" customHeight="1">
      <c r="A182" s="276">
        <v>54</v>
      </c>
      <c r="B182" s="279"/>
      <c r="C182" s="282"/>
      <c r="D182" s="285" t="s">
        <v>113</v>
      </c>
      <c r="E182" s="170"/>
      <c r="F182" s="291"/>
      <c r="G182" s="292"/>
      <c r="H182" s="103" t="s">
        <v>80</v>
      </c>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288">
        <f>+SUM(I183:AM184)</f>
        <v>0</v>
      </c>
      <c r="AO182" s="266">
        <f>IF($AN$3="４週",AN182/4,AN182/(DAY(EOMONTH($I$21,0))/7))</f>
        <v>0</v>
      </c>
      <c r="AP182" s="342"/>
      <c r="AQ182" s="343"/>
      <c r="AR182" s="266" t="str">
        <f t="shared" ref="AR182" si="205">IF($AN$3="４週",AU183,AV183)</f>
        <v/>
      </c>
      <c r="AS182" s="266"/>
      <c r="AT182" s="265" t="str">
        <f t="shared" ref="AT182" si="206">IF(AX183&lt;=1.1,"",IF(AY183&lt;=1.1,"",IF(F182="","","勤務時間"&amp;CHAR(10)&amp;"OVER")))</f>
        <v/>
      </c>
      <c r="AU182" s="48" t="s">
        <v>192</v>
      </c>
      <c r="AV182" s="48" t="s">
        <v>107</v>
      </c>
      <c r="AX182" s="48" t="s">
        <v>136</v>
      </c>
      <c r="AY182" s="48" t="s">
        <v>137</v>
      </c>
    </row>
    <row r="183" spans="1:51" s="3" customFormat="1" ht="12" customHeight="1">
      <c r="A183" s="277"/>
      <c r="B183" s="280"/>
      <c r="C183" s="283"/>
      <c r="D183" s="286"/>
      <c r="E183" s="171"/>
      <c r="F183" s="293"/>
      <c r="G183" s="294"/>
      <c r="H183" s="100" t="s">
        <v>105</v>
      </c>
      <c r="I183" s="101" t="str">
        <f>IFERROR(VLOOKUP(I182,シフト記号表!$B:$AP,41,FALSE),"")</f>
        <v/>
      </c>
      <c r="J183" s="101" t="str">
        <f>IFERROR(VLOOKUP(J182,シフト記号表!$B:$AP,41,FALSE),"")</f>
        <v/>
      </c>
      <c r="K183" s="101" t="str">
        <f>IFERROR(VLOOKUP(K182,シフト記号表!$B:$AP,41,FALSE),"")</f>
        <v/>
      </c>
      <c r="L183" s="101" t="str">
        <f>IFERROR(VLOOKUP(L182,シフト記号表!$B:$AP,41,FALSE),"")</f>
        <v/>
      </c>
      <c r="M183" s="101" t="str">
        <f>IFERROR(VLOOKUP(M182,シフト記号表!$B:$AP,41,FALSE),"")</f>
        <v/>
      </c>
      <c r="N183" s="101" t="str">
        <f>IFERROR(VLOOKUP(N182,シフト記号表!$B:$AP,41,FALSE),"")</f>
        <v/>
      </c>
      <c r="O183" s="101" t="str">
        <f>IFERROR(VLOOKUP(O182,シフト記号表!$B:$AP,41,FALSE),"")</f>
        <v/>
      </c>
      <c r="P183" s="101" t="str">
        <f>IFERROR(VLOOKUP(P182,シフト記号表!$B:$AP,41,FALSE),"")</f>
        <v/>
      </c>
      <c r="Q183" s="101" t="str">
        <f>IFERROR(VLOOKUP(Q182,シフト記号表!$B:$AP,41,FALSE),"")</f>
        <v/>
      </c>
      <c r="R183" s="101" t="str">
        <f>IFERROR(VLOOKUP(R182,シフト記号表!$B:$AP,41,FALSE),"")</f>
        <v/>
      </c>
      <c r="S183" s="101" t="str">
        <f>IFERROR(VLOOKUP(S182,シフト記号表!$B:$AP,41,FALSE),"")</f>
        <v/>
      </c>
      <c r="T183" s="101" t="str">
        <f>IFERROR(VLOOKUP(T182,シフト記号表!$B:$AP,41,FALSE),"")</f>
        <v/>
      </c>
      <c r="U183" s="101" t="str">
        <f>IFERROR(VLOOKUP(U182,シフト記号表!$B:$AP,41,FALSE),"")</f>
        <v/>
      </c>
      <c r="V183" s="101" t="str">
        <f>IFERROR(VLOOKUP(V182,シフト記号表!$B:$AP,41,FALSE),"")</f>
        <v/>
      </c>
      <c r="W183" s="101" t="str">
        <f>IFERROR(VLOOKUP(W182,シフト記号表!$B:$AP,41,FALSE),"")</f>
        <v/>
      </c>
      <c r="X183" s="101" t="str">
        <f>IFERROR(VLOOKUP(X182,シフト記号表!$B:$AP,41,FALSE),"")</f>
        <v/>
      </c>
      <c r="Y183" s="101" t="str">
        <f>IFERROR(VLOOKUP(Y182,シフト記号表!$B:$AP,41,FALSE),"")</f>
        <v/>
      </c>
      <c r="Z183" s="101" t="str">
        <f>IFERROR(VLOOKUP(Z182,シフト記号表!$B:$AP,41,FALSE),"")</f>
        <v/>
      </c>
      <c r="AA183" s="101" t="str">
        <f>IFERROR(VLOOKUP(AA182,シフト記号表!$B:$AP,41,FALSE),"")</f>
        <v/>
      </c>
      <c r="AB183" s="101" t="str">
        <f>IFERROR(VLOOKUP(AB182,シフト記号表!$B:$AP,41,FALSE),"")</f>
        <v/>
      </c>
      <c r="AC183" s="101" t="str">
        <f>IFERROR(VLOOKUP(AC182,シフト記号表!$B:$AP,41,FALSE),"")</f>
        <v/>
      </c>
      <c r="AD183" s="101" t="str">
        <f>IFERROR(VLOOKUP(AD182,シフト記号表!$B:$AP,41,FALSE),"")</f>
        <v/>
      </c>
      <c r="AE183" s="101" t="str">
        <f>IFERROR(VLOOKUP(AE182,シフト記号表!$B:$AP,41,FALSE),"")</f>
        <v/>
      </c>
      <c r="AF183" s="101" t="str">
        <f>IFERROR(VLOOKUP(AF182,シフト記号表!$B:$AP,41,FALSE),"")</f>
        <v/>
      </c>
      <c r="AG183" s="101" t="str">
        <f>IFERROR(VLOOKUP(AG182,シフト記号表!$B:$AP,41,FALSE),"")</f>
        <v/>
      </c>
      <c r="AH183" s="101" t="str">
        <f>IFERROR(VLOOKUP(AH182,シフト記号表!$B:$AP,41,FALSE),"")</f>
        <v/>
      </c>
      <c r="AI183" s="101" t="str">
        <f>IFERROR(VLOOKUP(AI182,シフト記号表!$B:$AP,41,FALSE),"")</f>
        <v/>
      </c>
      <c r="AJ183" s="101" t="str">
        <f>IFERROR(VLOOKUP(AJ182,シフト記号表!$B:$AP,41,FALSE),"")</f>
        <v/>
      </c>
      <c r="AK183" s="101" t="str">
        <f>IFERROR(VLOOKUP(AK182,シフト記号表!$B:$AP,41,FALSE),"")</f>
        <v/>
      </c>
      <c r="AL183" s="101" t="str">
        <f>IFERROR(VLOOKUP(AL182,シフト記号表!$B:$AP,41,FALSE),"")</f>
        <v/>
      </c>
      <c r="AM183" s="101" t="str">
        <f>IFERROR(VLOOKUP(AM182,シフト記号表!$B:$AP,41,FALSE),"")</f>
        <v/>
      </c>
      <c r="AN183" s="289"/>
      <c r="AO183" s="267"/>
      <c r="AP183" s="344"/>
      <c r="AQ183" s="345"/>
      <c r="AR183" s="267"/>
      <c r="AS183" s="267"/>
      <c r="AT183" s="265"/>
      <c r="AU183" s="49" t="str">
        <f t="shared" ref="AU183" si="207">IFERROR(IF($D182="□",($AO182/$AK$6),($AO182/$AK$8)),"")</f>
        <v/>
      </c>
      <c r="AV183" s="49" t="str">
        <f t="shared" ref="AV183" si="208">IFERROR(IF($D182="□",($AN182/$AO$6),($AN182/$AO$8)),"")</f>
        <v/>
      </c>
      <c r="AX183" s="49" t="str">
        <f>IFERROR(IF($D182="□",(VLOOKUP(F182,'ますた君 '!$C:$E,3,FALSE)/($AK$6*4)),(VLOOKUP(F182,'ますた君 '!$C:$E,3,FALSE)/($AK$8*4))),"")</f>
        <v/>
      </c>
      <c r="AY183" s="49" t="str">
        <f>IFERROR(IF($D182="□",(VLOOKUP(F182,'ますた君 '!$C:$E,3,FALSE)/$AO$6),(VLOOKUP(F182,'ますた君 '!$C:$E,3,FALSE)/$AO$8)),"")</f>
        <v/>
      </c>
    </row>
    <row r="184" spans="1:51" s="3" customFormat="1" ht="12" customHeight="1">
      <c r="A184" s="278"/>
      <c r="B184" s="281"/>
      <c r="C184" s="284"/>
      <c r="D184" s="287"/>
      <c r="E184" s="171"/>
      <c r="F184" s="295"/>
      <c r="G184" s="296"/>
      <c r="H184" s="102" t="s">
        <v>106</v>
      </c>
      <c r="I184" s="190" t="str">
        <f>IFERROR(VLOOKUP(I182,シフト記号表!$B:$AP,31,FALSE),"")</f>
        <v/>
      </c>
      <c r="J184" s="190" t="str">
        <f>IFERROR(VLOOKUP(J182,シフト記号表!$B:$AP,31,FALSE),"")</f>
        <v/>
      </c>
      <c r="K184" s="190" t="str">
        <f>IFERROR(VLOOKUP(K182,シフト記号表!$B:$AP,31,FALSE),"")</f>
        <v/>
      </c>
      <c r="L184" s="190" t="str">
        <f>IFERROR(VLOOKUP(L182,シフト記号表!$B:$AP,31,FALSE),"")</f>
        <v/>
      </c>
      <c r="M184" s="190" t="str">
        <f>IFERROR(VLOOKUP(M182,シフト記号表!$B:$AP,31,FALSE),"")</f>
        <v/>
      </c>
      <c r="N184" s="190" t="str">
        <f>IFERROR(VLOOKUP(N182,シフト記号表!$B:$AP,31,FALSE),"")</f>
        <v/>
      </c>
      <c r="O184" s="190" t="str">
        <f>IFERROR(VLOOKUP(O182,シフト記号表!$B:$AP,31,FALSE),"")</f>
        <v/>
      </c>
      <c r="P184" s="190" t="str">
        <f>IFERROR(VLOOKUP(P182,シフト記号表!$B:$AP,31,FALSE),"")</f>
        <v/>
      </c>
      <c r="Q184" s="190" t="str">
        <f>IFERROR(VLOOKUP(Q182,シフト記号表!$B:$AP,31,FALSE),"")</f>
        <v/>
      </c>
      <c r="R184" s="190" t="str">
        <f>IFERROR(VLOOKUP(R182,シフト記号表!$B:$AP,31,FALSE),"")</f>
        <v/>
      </c>
      <c r="S184" s="190" t="str">
        <f>IFERROR(VLOOKUP(S182,シフト記号表!$B:$AP,31,FALSE),"")</f>
        <v/>
      </c>
      <c r="T184" s="190" t="str">
        <f>IFERROR(VLOOKUP(T182,シフト記号表!$B:$AP,31,FALSE),"")</f>
        <v/>
      </c>
      <c r="U184" s="190" t="str">
        <f>IFERROR(VLOOKUP(U182,シフト記号表!$B:$AP,31,FALSE),"")</f>
        <v/>
      </c>
      <c r="V184" s="190" t="str">
        <f>IFERROR(VLOOKUP(V182,シフト記号表!$B:$AP,31,FALSE),"")</f>
        <v/>
      </c>
      <c r="W184" s="190" t="str">
        <f>IFERROR(VLOOKUP(W182,シフト記号表!$B:$AP,31,FALSE),"")</f>
        <v/>
      </c>
      <c r="X184" s="190" t="str">
        <f>IFERROR(VLOOKUP(X182,シフト記号表!$B:$AP,31,FALSE),"")</f>
        <v/>
      </c>
      <c r="Y184" s="190" t="str">
        <f>IFERROR(VLOOKUP(Y182,シフト記号表!$B:$AP,31,FALSE),"")</f>
        <v/>
      </c>
      <c r="Z184" s="190" t="str">
        <f>IFERROR(VLOOKUP(Z182,シフト記号表!$B:$AP,31,FALSE),"")</f>
        <v/>
      </c>
      <c r="AA184" s="190" t="str">
        <f>IFERROR(VLOOKUP(AA182,シフト記号表!$B:$AP,31,FALSE),"")</f>
        <v/>
      </c>
      <c r="AB184" s="190" t="str">
        <f>IFERROR(VLOOKUP(AB182,シフト記号表!$B:$AP,31,FALSE),"")</f>
        <v/>
      </c>
      <c r="AC184" s="190" t="str">
        <f>IFERROR(VLOOKUP(AC182,シフト記号表!$B:$AP,31,FALSE),"")</f>
        <v/>
      </c>
      <c r="AD184" s="190" t="str">
        <f>IFERROR(VLOOKUP(AD182,シフト記号表!$B:$AP,31,FALSE),"")</f>
        <v/>
      </c>
      <c r="AE184" s="190" t="str">
        <f>IFERROR(VLOOKUP(AE182,シフト記号表!$B:$AP,31,FALSE),"")</f>
        <v/>
      </c>
      <c r="AF184" s="190" t="str">
        <f>IFERROR(VLOOKUP(AF182,シフト記号表!$B:$AP,31,FALSE),"")</f>
        <v/>
      </c>
      <c r="AG184" s="190" t="str">
        <f>IFERROR(VLOOKUP(AG182,シフト記号表!$B:$AP,31,FALSE),"")</f>
        <v/>
      </c>
      <c r="AH184" s="190" t="str">
        <f>IFERROR(VLOOKUP(AH182,シフト記号表!$B:$AP,31,FALSE),"")</f>
        <v/>
      </c>
      <c r="AI184" s="190" t="str">
        <f>IFERROR(VLOOKUP(AI182,シフト記号表!$B:$AP,31,FALSE),"")</f>
        <v/>
      </c>
      <c r="AJ184" s="190" t="str">
        <f>IFERROR(VLOOKUP(AJ182,シフト記号表!$B:$AP,31,FALSE),"")</f>
        <v/>
      </c>
      <c r="AK184" s="190" t="str">
        <f>IFERROR(VLOOKUP(AK182,シフト記号表!$B:$AP,31,FALSE),"")</f>
        <v/>
      </c>
      <c r="AL184" s="190" t="str">
        <f>IFERROR(VLOOKUP(AL182,シフト記号表!$B:$AP,31,FALSE),"")</f>
        <v/>
      </c>
      <c r="AM184" s="190" t="str">
        <f>IFERROR(VLOOKUP(AM182,シフト記号表!$B:$AP,31,FALSE),"")</f>
        <v/>
      </c>
      <c r="AN184" s="290"/>
      <c r="AO184" s="268"/>
      <c r="AP184" s="346"/>
      <c r="AQ184" s="347"/>
      <c r="AR184" s="268"/>
      <c r="AS184" s="268"/>
      <c r="AT184" s="265"/>
      <c r="AU184" s="50"/>
      <c r="AV184" s="50"/>
      <c r="AX184" s="50"/>
      <c r="AY184" s="50"/>
    </row>
    <row r="185" spans="1:51" s="3" customFormat="1" ht="12" customHeight="1">
      <c r="A185" s="276">
        <v>55</v>
      </c>
      <c r="B185" s="279"/>
      <c r="C185" s="282"/>
      <c r="D185" s="285" t="s">
        <v>113</v>
      </c>
      <c r="E185" s="170"/>
      <c r="F185" s="291"/>
      <c r="G185" s="292"/>
      <c r="H185" s="103" t="s">
        <v>80</v>
      </c>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288">
        <f>+SUM(I186:AM187)</f>
        <v>0</v>
      </c>
      <c r="AO185" s="266">
        <f>IF($AN$3="４週",AN185/4,AN185/(DAY(EOMONTH($I$21,0))/7))</f>
        <v>0</v>
      </c>
      <c r="AP185" s="342"/>
      <c r="AQ185" s="343"/>
      <c r="AR185" s="266" t="str">
        <f t="shared" ref="AR185" si="209">IF($AN$3="４週",AU186,AV186)</f>
        <v/>
      </c>
      <c r="AS185" s="266"/>
      <c r="AT185" s="265" t="str">
        <f t="shared" ref="AT185" si="210">IF(AX186&lt;=1.1,"",IF(AY186&lt;=1.1,"",IF(F185="","","勤務時間"&amp;CHAR(10)&amp;"OVER")))</f>
        <v/>
      </c>
      <c r="AU185" s="48" t="s">
        <v>192</v>
      </c>
      <c r="AV185" s="48" t="s">
        <v>107</v>
      </c>
      <c r="AX185" s="48" t="s">
        <v>136</v>
      </c>
      <c r="AY185" s="48" t="s">
        <v>137</v>
      </c>
    </row>
    <row r="186" spans="1:51" s="3" customFormat="1" ht="12" customHeight="1">
      <c r="A186" s="277"/>
      <c r="B186" s="280"/>
      <c r="C186" s="283"/>
      <c r="D186" s="286"/>
      <c r="E186" s="171"/>
      <c r="F186" s="293"/>
      <c r="G186" s="294"/>
      <c r="H186" s="100" t="s">
        <v>105</v>
      </c>
      <c r="I186" s="101" t="str">
        <f>IFERROR(VLOOKUP(I185,シフト記号表!$B:$AP,41,FALSE),"")</f>
        <v/>
      </c>
      <c r="J186" s="101" t="str">
        <f>IFERROR(VLOOKUP(J185,シフト記号表!$B:$AP,41,FALSE),"")</f>
        <v/>
      </c>
      <c r="K186" s="101" t="str">
        <f>IFERROR(VLOOKUP(K185,シフト記号表!$B:$AP,41,FALSE),"")</f>
        <v/>
      </c>
      <c r="L186" s="101" t="str">
        <f>IFERROR(VLOOKUP(L185,シフト記号表!$B:$AP,41,FALSE),"")</f>
        <v/>
      </c>
      <c r="M186" s="101" t="str">
        <f>IFERROR(VLOOKUP(M185,シフト記号表!$B:$AP,41,FALSE),"")</f>
        <v/>
      </c>
      <c r="N186" s="101" t="str">
        <f>IFERROR(VLOOKUP(N185,シフト記号表!$B:$AP,41,FALSE),"")</f>
        <v/>
      </c>
      <c r="O186" s="101" t="str">
        <f>IFERROR(VLOOKUP(O185,シフト記号表!$B:$AP,41,FALSE),"")</f>
        <v/>
      </c>
      <c r="P186" s="101" t="str">
        <f>IFERROR(VLOOKUP(P185,シフト記号表!$B:$AP,41,FALSE),"")</f>
        <v/>
      </c>
      <c r="Q186" s="101" t="str">
        <f>IFERROR(VLOOKUP(Q185,シフト記号表!$B:$AP,41,FALSE),"")</f>
        <v/>
      </c>
      <c r="R186" s="101" t="str">
        <f>IFERROR(VLOOKUP(R185,シフト記号表!$B:$AP,41,FALSE),"")</f>
        <v/>
      </c>
      <c r="S186" s="101" t="str">
        <f>IFERROR(VLOOKUP(S185,シフト記号表!$B:$AP,41,FALSE),"")</f>
        <v/>
      </c>
      <c r="T186" s="101" t="str">
        <f>IFERROR(VLOOKUP(T185,シフト記号表!$B:$AP,41,FALSE),"")</f>
        <v/>
      </c>
      <c r="U186" s="101" t="str">
        <f>IFERROR(VLOOKUP(U185,シフト記号表!$B:$AP,41,FALSE),"")</f>
        <v/>
      </c>
      <c r="V186" s="101" t="str">
        <f>IFERROR(VLOOKUP(V185,シフト記号表!$B:$AP,41,FALSE),"")</f>
        <v/>
      </c>
      <c r="W186" s="101" t="str">
        <f>IFERROR(VLOOKUP(W185,シフト記号表!$B:$AP,41,FALSE),"")</f>
        <v/>
      </c>
      <c r="X186" s="101" t="str">
        <f>IFERROR(VLOOKUP(X185,シフト記号表!$B:$AP,41,FALSE),"")</f>
        <v/>
      </c>
      <c r="Y186" s="101" t="str">
        <f>IFERROR(VLOOKUP(Y185,シフト記号表!$B:$AP,41,FALSE),"")</f>
        <v/>
      </c>
      <c r="Z186" s="101" t="str">
        <f>IFERROR(VLOOKUP(Z185,シフト記号表!$B:$AP,41,FALSE),"")</f>
        <v/>
      </c>
      <c r="AA186" s="101" t="str">
        <f>IFERROR(VLOOKUP(AA185,シフト記号表!$B:$AP,41,FALSE),"")</f>
        <v/>
      </c>
      <c r="AB186" s="101" t="str">
        <f>IFERROR(VLOOKUP(AB185,シフト記号表!$B:$AP,41,FALSE),"")</f>
        <v/>
      </c>
      <c r="AC186" s="101" t="str">
        <f>IFERROR(VLOOKUP(AC185,シフト記号表!$B:$AP,41,FALSE),"")</f>
        <v/>
      </c>
      <c r="AD186" s="101" t="str">
        <f>IFERROR(VLOOKUP(AD185,シフト記号表!$B:$AP,41,FALSE),"")</f>
        <v/>
      </c>
      <c r="AE186" s="101" t="str">
        <f>IFERROR(VLOOKUP(AE185,シフト記号表!$B:$AP,41,FALSE),"")</f>
        <v/>
      </c>
      <c r="AF186" s="101" t="str">
        <f>IFERROR(VLOOKUP(AF185,シフト記号表!$B:$AP,41,FALSE),"")</f>
        <v/>
      </c>
      <c r="AG186" s="101" t="str">
        <f>IFERROR(VLOOKUP(AG185,シフト記号表!$B:$AP,41,FALSE),"")</f>
        <v/>
      </c>
      <c r="AH186" s="101" t="str">
        <f>IFERROR(VLOOKUP(AH185,シフト記号表!$B:$AP,41,FALSE),"")</f>
        <v/>
      </c>
      <c r="AI186" s="101" t="str">
        <f>IFERROR(VLOOKUP(AI185,シフト記号表!$B:$AP,41,FALSE),"")</f>
        <v/>
      </c>
      <c r="AJ186" s="101" t="str">
        <f>IFERROR(VLOOKUP(AJ185,シフト記号表!$B:$AP,41,FALSE),"")</f>
        <v/>
      </c>
      <c r="AK186" s="101" t="str">
        <f>IFERROR(VLOOKUP(AK185,シフト記号表!$B:$AP,41,FALSE),"")</f>
        <v/>
      </c>
      <c r="AL186" s="101" t="str">
        <f>IFERROR(VLOOKUP(AL185,シフト記号表!$B:$AP,41,FALSE),"")</f>
        <v/>
      </c>
      <c r="AM186" s="101" t="str">
        <f>IFERROR(VLOOKUP(AM185,シフト記号表!$B:$AP,41,FALSE),"")</f>
        <v/>
      </c>
      <c r="AN186" s="289"/>
      <c r="AO186" s="267"/>
      <c r="AP186" s="344"/>
      <c r="AQ186" s="345"/>
      <c r="AR186" s="267"/>
      <c r="AS186" s="267"/>
      <c r="AT186" s="265"/>
      <c r="AU186" s="49" t="str">
        <f t="shared" ref="AU186" si="211">IFERROR(IF($D185="□",($AO185/$AK$6),($AO185/$AK$8)),"")</f>
        <v/>
      </c>
      <c r="AV186" s="49" t="str">
        <f t="shared" ref="AV186" si="212">IFERROR(IF($D185="□",($AN185/$AO$6),($AN185/$AO$8)),"")</f>
        <v/>
      </c>
      <c r="AX186" s="49" t="str">
        <f>IFERROR(IF($D185="□",(VLOOKUP(F185,'ますた君 '!$C:$E,3,FALSE)/($AK$6*4)),(VLOOKUP(F185,'ますた君 '!$C:$E,3,FALSE)/($AK$8*4))),"")</f>
        <v/>
      </c>
      <c r="AY186" s="49" t="str">
        <f>IFERROR(IF($D185="□",(VLOOKUP(F185,'ますた君 '!$C:$E,3,FALSE)/$AO$6),(VLOOKUP(F185,'ますた君 '!$C:$E,3,FALSE)/$AO$8)),"")</f>
        <v/>
      </c>
    </row>
    <row r="187" spans="1:51" s="3" customFormat="1" ht="12" customHeight="1">
      <c r="A187" s="278"/>
      <c r="B187" s="281"/>
      <c r="C187" s="284"/>
      <c r="D187" s="287"/>
      <c r="E187" s="171"/>
      <c r="F187" s="295"/>
      <c r="G187" s="296"/>
      <c r="H187" s="102" t="s">
        <v>106</v>
      </c>
      <c r="I187" s="190" t="str">
        <f>IFERROR(VLOOKUP(I185,シフト記号表!$B:$AP,31,FALSE),"")</f>
        <v/>
      </c>
      <c r="J187" s="190" t="str">
        <f>IFERROR(VLOOKUP(J185,シフト記号表!$B:$AP,31,FALSE),"")</f>
        <v/>
      </c>
      <c r="K187" s="190" t="str">
        <f>IFERROR(VLOOKUP(K185,シフト記号表!$B:$AP,31,FALSE),"")</f>
        <v/>
      </c>
      <c r="L187" s="190" t="str">
        <f>IFERROR(VLOOKUP(L185,シフト記号表!$B:$AP,31,FALSE),"")</f>
        <v/>
      </c>
      <c r="M187" s="190" t="str">
        <f>IFERROR(VLOOKUP(M185,シフト記号表!$B:$AP,31,FALSE),"")</f>
        <v/>
      </c>
      <c r="N187" s="190" t="str">
        <f>IFERROR(VLOOKUP(N185,シフト記号表!$B:$AP,31,FALSE),"")</f>
        <v/>
      </c>
      <c r="O187" s="190" t="str">
        <f>IFERROR(VLOOKUP(O185,シフト記号表!$B:$AP,31,FALSE),"")</f>
        <v/>
      </c>
      <c r="P187" s="190" t="str">
        <f>IFERROR(VLOOKUP(P185,シフト記号表!$B:$AP,31,FALSE),"")</f>
        <v/>
      </c>
      <c r="Q187" s="190" t="str">
        <f>IFERROR(VLOOKUP(Q185,シフト記号表!$B:$AP,31,FALSE),"")</f>
        <v/>
      </c>
      <c r="R187" s="190" t="str">
        <f>IFERROR(VLOOKUP(R185,シフト記号表!$B:$AP,31,FALSE),"")</f>
        <v/>
      </c>
      <c r="S187" s="190" t="str">
        <f>IFERROR(VLOOKUP(S185,シフト記号表!$B:$AP,31,FALSE),"")</f>
        <v/>
      </c>
      <c r="T187" s="190" t="str">
        <f>IFERROR(VLOOKUP(T185,シフト記号表!$B:$AP,31,FALSE),"")</f>
        <v/>
      </c>
      <c r="U187" s="190" t="str">
        <f>IFERROR(VLOOKUP(U185,シフト記号表!$B:$AP,31,FALSE),"")</f>
        <v/>
      </c>
      <c r="V187" s="190" t="str">
        <f>IFERROR(VLOOKUP(V185,シフト記号表!$B:$AP,31,FALSE),"")</f>
        <v/>
      </c>
      <c r="W187" s="190" t="str">
        <f>IFERROR(VLOOKUP(W185,シフト記号表!$B:$AP,31,FALSE),"")</f>
        <v/>
      </c>
      <c r="X187" s="190" t="str">
        <f>IFERROR(VLOOKUP(X185,シフト記号表!$B:$AP,31,FALSE),"")</f>
        <v/>
      </c>
      <c r="Y187" s="190" t="str">
        <f>IFERROR(VLOOKUP(Y185,シフト記号表!$B:$AP,31,FALSE),"")</f>
        <v/>
      </c>
      <c r="Z187" s="190" t="str">
        <f>IFERROR(VLOOKUP(Z185,シフト記号表!$B:$AP,31,FALSE),"")</f>
        <v/>
      </c>
      <c r="AA187" s="190" t="str">
        <f>IFERROR(VLOOKUP(AA185,シフト記号表!$B:$AP,31,FALSE),"")</f>
        <v/>
      </c>
      <c r="AB187" s="190" t="str">
        <f>IFERROR(VLOOKUP(AB185,シフト記号表!$B:$AP,31,FALSE),"")</f>
        <v/>
      </c>
      <c r="AC187" s="190" t="str">
        <f>IFERROR(VLOOKUP(AC185,シフト記号表!$B:$AP,31,FALSE),"")</f>
        <v/>
      </c>
      <c r="AD187" s="190" t="str">
        <f>IFERROR(VLOOKUP(AD185,シフト記号表!$B:$AP,31,FALSE),"")</f>
        <v/>
      </c>
      <c r="AE187" s="190" t="str">
        <f>IFERROR(VLOOKUP(AE185,シフト記号表!$B:$AP,31,FALSE),"")</f>
        <v/>
      </c>
      <c r="AF187" s="190" t="str">
        <f>IFERROR(VLOOKUP(AF185,シフト記号表!$B:$AP,31,FALSE),"")</f>
        <v/>
      </c>
      <c r="AG187" s="190" t="str">
        <f>IFERROR(VLOOKUP(AG185,シフト記号表!$B:$AP,31,FALSE),"")</f>
        <v/>
      </c>
      <c r="AH187" s="190" t="str">
        <f>IFERROR(VLOOKUP(AH185,シフト記号表!$B:$AP,31,FALSE),"")</f>
        <v/>
      </c>
      <c r="AI187" s="190" t="str">
        <f>IFERROR(VLOOKUP(AI185,シフト記号表!$B:$AP,31,FALSE),"")</f>
        <v/>
      </c>
      <c r="AJ187" s="190" t="str">
        <f>IFERROR(VLOOKUP(AJ185,シフト記号表!$B:$AP,31,FALSE),"")</f>
        <v/>
      </c>
      <c r="AK187" s="190" t="str">
        <f>IFERROR(VLOOKUP(AK185,シフト記号表!$B:$AP,31,FALSE),"")</f>
        <v/>
      </c>
      <c r="AL187" s="190" t="str">
        <f>IFERROR(VLOOKUP(AL185,シフト記号表!$B:$AP,31,FALSE),"")</f>
        <v/>
      </c>
      <c r="AM187" s="190" t="str">
        <f>IFERROR(VLOOKUP(AM185,シフト記号表!$B:$AP,31,FALSE),"")</f>
        <v/>
      </c>
      <c r="AN187" s="290"/>
      <c r="AO187" s="268"/>
      <c r="AP187" s="346"/>
      <c r="AQ187" s="347"/>
      <c r="AR187" s="268"/>
      <c r="AS187" s="268"/>
      <c r="AT187" s="265"/>
      <c r="AU187" s="50"/>
      <c r="AV187" s="50"/>
      <c r="AX187" s="50"/>
      <c r="AY187" s="50"/>
    </row>
    <row r="188" spans="1:51" s="3" customFormat="1" ht="12" customHeight="1">
      <c r="A188" s="276">
        <v>56</v>
      </c>
      <c r="B188" s="279"/>
      <c r="C188" s="282"/>
      <c r="D188" s="285" t="s">
        <v>113</v>
      </c>
      <c r="E188" s="170"/>
      <c r="F188" s="291"/>
      <c r="G188" s="292"/>
      <c r="H188" s="103" t="s">
        <v>80</v>
      </c>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288">
        <f>+SUM(I189:AM190)</f>
        <v>0</v>
      </c>
      <c r="AO188" s="266">
        <f>IF($AN$3="４週",AN188/4,AN188/(DAY(EOMONTH($I$21,0))/7))</f>
        <v>0</v>
      </c>
      <c r="AP188" s="342"/>
      <c r="AQ188" s="343"/>
      <c r="AR188" s="266" t="str">
        <f t="shared" ref="AR188" si="213">IF($AN$3="４週",AU189,AV189)</f>
        <v/>
      </c>
      <c r="AS188" s="266"/>
      <c r="AT188" s="265" t="str">
        <f t="shared" ref="AT188" si="214">IF(AX189&lt;=1.1,"",IF(AY189&lt;=1.1,"",IF(F188="","","勤務時間"&amp;CHAR(10)&amp;"OVER")))</f>
        <v/>
      </c>
      <c r="AU188" s="48" t="s">
        <v>192</v>
      </c>
      <c r="AV188" s="48" t="s">
        <v>107</v>
      </c>
      <c r="AX188" s="48" t="s">
        <v>136</v>
      </c>
      <c r="AY188" s="48" t="s">
        <v>137</v>
      </c>
    </row>
    <row r="189" spans="1:51" s="3" customFormat="1" ht="12" customHeight="1">
      <c r="A189" s="277"/>
      <c r="B189" s="280"/>
      <c r="C189" s="283"/>
      <c r="D189" s="286"/>
      <c r="E189" s="171"/>
      <c r="F189" s="293"/>
      <c r="G189" s="294"/>
      <c r="H189" s="100" t="s">
        <v>105</v>
      </c>
      <c r="I189" s="101" t="str">
        <f>IFERROR(VLOOKUP(I188,シフト記号表!$B:$AP,41,FALSE),"")</f>
        <v/>
      </c>
      <c r="J189" s="101" t="str">
        <f>IFERROR(VLOOKUP(J188,シフト記号表!$B:$AP,41,FALSE),"")</f>
        <v/>
      </c>
      <c r="K189" s="101" t="str">
        <f>IFERROR(VLOOKUP(K188,シフト記号表!$B:$AP,41,FALSE),"")</f>
        <v/>
      </c>
      <c r="L189" s="101" t="str">
        <f>IFERROR(VLOOKUP(L188,シフト記号表!$B:$AP,41,FALSE),"")</f>
        <v/>
      </c>
      <c r="M189" s="101" t="str">
        <f>IFERROR(VLOOKUP(M188,シフト記号表!$B:$AP,41,FALSE),"")</f>
        <v/>
      </c>
      <c r="N189" s="101" t="str">
        <f>IFERROR(VLOOKUP(N188,シフト記号表!$B:$AP,41,FALSE),"")</f>
        <v/>
      </c>
      <c r="O189" s="101" t="str">
        <f>IFERROR(VLOOKUP(O188,シフト記号表!$B:$AP,41,FALSE),"")</f>
        <v/>
      </c>
      <c r="P189" s="101" t="str">
        <f>IFERROR(VLOOKUP(P188,シフト記号表!$B:$AP,41,FALSE),"")</f>
        <v/>
      </c>
      <c r="Q189" s="101" t="str">
        <f>IFERROR(VLOOKUP(Q188,シフト記号表!$B:$AP,41,FALSE),"")</f>
        <v/>
      </c>
      <c r="R189" s="101" t="str">
        <f>IFERROR(VLOOKUP(R188,シフト記号表!$B:$AP,41,FALSE),"")</f>
        <v/>
      </c>
      <c r="S189" s="101" t="str">
        <f>IFERROR(VLOOKUP(S188,シフト記号表!$B:$AP,41,FALSE),"")</f>
        <v/>
      </c>
      <c r="T189" s="101" t="str">
        <f>IFERROR(VLOOKUP(T188,シフト記号表!$B:$AP,41,FALSE),"")</f>
        <v/>
      </c>
      <c r="U189" s="101" t="str">
        <f>IFERROR(VLOOKUP(U188,シフト記号表!$B:$AP,41,FALSE),"")</f>
        <v/>
      </c>
      <c r="V189" s="101" t="str">
        <f>IFERROR(VLOOKUP(V188,シフト記号表!$B:$AP,41,FALSE),"")</f>
        <v/>
      </c>
      <c r="W189" s="101" t="str">
        <f>IFERROR(VLOOKUP(W188,シフト記号表!$B:$AP,41,FALSE),"")</f>
        <v/>
      </c>
      <c r="X189" s="101" t="str">
        <f>IFERROR(VLOOKUP(X188,シフト記号表!$B:$AP,41,FALSE),"")</f>
        <v/>
      </c>
      <c r="Y189" s="101" t="str">
        <f>IFERROR(VLOOKUP(Y188,シフト記号表!$B:$AP,41,FALSE),"")</f>
        <v/>
      </c>
      <c r="Z189" s="101" t="str">
        <f>IFERROR(VLOOKUP(Z188,シフト記号表!$B:$AP,41,FALSE),"")</f>
        <v/>
      </c>
      <c r="AA189" s="101" t="str">
        <f>IFERROR(VLOOKUP(AA188,シフト記号表!$B:$AP,41,FALSE),"")</f>
        <v/>
      </c>
      <c r="AB189" s="101" t="str">
        <f>IFERROR(VLOOKUP(AB188,シフト記号表!$B:$AP,41,FALSE),"")</f>
        <v/>
      </c>
      <c r="AC189" s="101" t="str">
        <f>IFERROR(VLOOKUP(AC188,シフト記号表!$B:$AP,41,FALSE),"")</f>
        <v/>
      </c>
      <c r="AD189" s="101" t="str">
        <f>IFERROR(VLOOKUP(AD188,シフト記号表!$B:$AP,41,FALSE),"")</f>
        <v/>
      </c>
      <c r="AE189" s="101" t="str">
        <f>IFERROR(VLOOKUP(AE188,シフト記号表!$B:$AP,41,FALSE),"")</f>
        <v/>
      </c>
      <c r="AF189" s="101" t="str">
        <f>IFERROR(VLOOKUP(AF188,シフト記号表!$B:$AP,41,FALSE),"")</f>
        <v/>
      </c>
      <c r="AG189" s="101" t="str">
        <f>IFERROR(VLOOKUP(AG188,シフト記号表!$B:$AP,41,FALSE),"")</f>
        <v/>
      </c>
      <c r="AH189" s="101" t="str">
        <f>IFERROR(VLOOKUP(AH188,シフト記号表!$B:$AP,41,FALSE),"")</f>
        <v/>
      </c>
      <c r="AI189" s="101" t="str">
        <f>IFERROR(VLOOKUP(AI188,シフト記号表!$B:$AP,41,FALSE),"")</f>
        <v/>
      </c>
      <c r="AJ189" s="101" t="str">
        <f>IFERROR(VLOOKUP(AJ188,シフト記号表!$B:$AP,41,FALSE),"")</f>
        <v/>
      </c>
      <c r="AK189" s="101" t="str">
        <f>IFERROR(VLOOKUP(AK188,シフト記号表!$B:$AP,41,FALSE),"")</f>
        <v/>
      </c>
      <c r="AL189" s="101" t="str">
        <f>IFERROR(VLOOKUP(AL188,シフト記号表!$B:$AP,41,FALSE),"")</f>
        <v/>
      </c>
      <c r="AM189" s="101" t="str">
        <f>IFERROR(VLOOKUP(AM188,シフト記号表!$B:$AP,41,FALSE),"")</f>
        <v/>
      </c>
      <c r="AN189" s="289"/>
      <c r="AO189" s="267"/>
      <c r="AP189" s="344"/>
      <c r="AQ189" s="345"/>
      <c r="AR189" s="267"/>
      <c r="AS189" s="267"/>
      <c r="AT189" s="265"/>
      <c r="AU189" s="49" t="str">
        <f t="shared" ref="AU189" si="215">IFERROR(IF($D188="□",($AO188/$AK$6),($AO188/$AK$8)),"")</f>
        <v/>
      </c>
      <c r="AV189" s="49" t="str">
        <f t="shared" ref="AV189" si="216">IFERROR(IF($D188="□",($AN188/$AO$6),($AN188/$AO$8)),"")</f>
        <v/>
      </c>
      <c r="AX189" s="49" t="str">
        <f>IFERROR(IF($D188="□",(VLOOKUP(F188,'ますた君 '!$C:$E,3,FALSE)/($AK$6*4)),(VLOOKUP(F188,'ますた君 '!$C:$E,3,FALSE)/($AK$8*4))),"")</f>
        <v/>
      </c>
      <c r="AY189" s="49" t="str">
        <f>IFERROR(IF($D188="□",(VLOOKUP(F188,'ますた君 '!$C:$E,3,FALSE)/$AO$6),(VLOOKUP(F188,'ますた君 '!$C:$E,3,FALSE)/$AO$8)),"")</f>
        <v/>
      </c>
    </row>
    <row r="190" spans="1:51" s="3" customFormat="1" ht="12" customHeight="1">
      <c r="A190" s="278"/>
      <c r="B190" s="281"/>
      <c r="C190" s="284"/>
      <c r="D190" s="287"/>
      <c r="E190" s="171"/>
      <c r="F190" s="295"/>
      <c r="G190" s="296"/>
      <c r="H190" s="102" t="s">
        <v>106</v>
      </c>
      <c r="I190" s="190" t="str">
        <f>IFERROR(VLOOKUP(I188,シフト記号表!$B:$AP,31,FALSE),"")</f>
        <v/>
      </c>
      <c r="J190" s="190" t="str">
        <f>IFERROR(VLOOKUP(J188,シフト記号表!$B:$AP,31,FALSE),"")</f>
        <v/>
      </c>
      <c r="K190" s="190" t="str">
        <f>IFERROR(VLOOKUP(K188,シフト記号表!$B:$AP,31,FALSE),"")</f>
        <v/>
      </c>
      <c r="L190" s="190" t="str">
        <f>IFERROR(VLOOKUP(L188,シフト記号表!$B:$AP,31,FALSE),"")</f>
        <v/>
      </c>
      <c r="M190" s="190" t="str">
        <f>IFERROR(VLOOKUP(M188,シフト記号表!$B:$AP,31,FALSE),"")</f>
        <v/>
      </c>
      <c r="N190" s="190" t="str">
        <f>IFERROR(VLOOKUP(N188,シフト記号表!$B:$AP,31,FALSE),"")</f>
        <v/>
      </c>
      <c r="O190" s="190" t="str">
        <f>IFERROR(VLOOKUP(O188,シフト記号表!$B:$AP,31,FALSE),"")</f>
        <v/>
      </c>
      <c r="P190" s="190" t="str">
        <f>IFERROR(VLOOKUP(P188,シフト記号表!$B:$AP,31,FALSE),"")</f>
        <v/>
      </c>
      <c r="Q190" s="190" t="str">
        <f>IFERROR(VLOOKUP(Q188,シフト記号表!$B:$AP,31,FALSE),"")</f>
        <v/>
      </c>
      <c r="R190" s="190" t="str">
        <f>IFERROR(VLOOKUP(R188,シフト記号表!$B:$AP,31,FALSE),"")</f>
        <v/>
      </c>
      <c r="S190" s="190" t="str">
        <f>IFERROR(VLOOKUP(S188,シフト記号表!$B:$AP,31,FALSE),"")</f>
        <v/>
      </c>
      <c r="T190" s="190" t="str">
        <f>IFERROR(VLOOKUP(T188,シフト記号表!$B:$AP,31,FALSE),"")</f>
        <v/>
      </c>
      <c r="U190" s="190" t="str">
        <f>IFERROR(VLOOKUP(U188,シフト記号表!$B:$AP,31,FALSE),"")</f>
        <v/>
      </c>
      <c r="V190" s="190" t="str">
        <f>IFERROR(VLOOKUP(V188,シフト記号表!$B:$AP,31,FALSE),"")</f>
        <v/>
      </c>
      <c r="W190" s="190" t="str">
        <f>IFERROR(VLOOKUP(W188,シフト記号表!$B:$AP,31,FALSE),"")</f>
        <v/>
      </c>
      <c r="X190" s="190" t="str">
        <f>IFERROR(VLOOKUP(X188,シフト記号表!$B:$AP,31,FALSE),"")</f>
        <v/>
      </c>
      <c r="Y190" s="190" t="str">
        <f>IFERROR(VLOOKUP(Y188,シフト記号表!$B:$AP,31,FALSE),"")</f>
        <v/>
      </c>
      <c r="Z190" s="190" t="str">
        <f>IFERROR(VLOOKUP(Z188,シフト記号表!$B:$AP,31,FALSE),"")</f>
        <v/>
      </c>
      <c r="AA190" s="190" t="str">
        <f>IFERROR(VLOOKUP(AA188,シフト記号表!$B:$AP,31,FALSE),"")</f>
        <v/>
      </c>
      <c r="AB190" s="190" t="str">
        <f>IFERROR(VLOOKUP(AB188,シフト記号表!$B:$AP,31,FALSE),"")</f>
        <v/>
      </c>
      <c r="AC190" s="190" t="str">
        <f>IFERROR(VLOOKUP(AC188,シフト記号表!$B:$AP,31,FALSE),"")</f>
        <v/>
      </c>
      <c r="AD190" s="190" t="str">
        <f>IFERROR(VLOOKUP(AD188,シフト記号表!$B:$AP,31,FALSE),"")</f>
        <v/>
      </c>
      <c r="AE190" s="190" t="str">
        <f>IFERROR(VLOOKUP(AE188,シフト記号表!$B:$AP,31,FALSE),"")</f>
        <v/>
      </c>
      <c r="AF190" s="190" t="str">
        <f>IFERROR(VLOOKUP(AF188,シフト記号表!$B:$AP,31,FALSE),"")</f>
        <v/>
      </c>
      <c r="AG190" s="190" t="str">
        <f>IFERROR(VLOOKUP(AG188,シフト記号表!$B:$AP,31,FALSE),"")</f>
        <v/>
      </c>
      <c r="AH190" s="190" t="str">
        <f>IFERROR(VLOOKUP(AH188,シフト記号表!$B:$AP,31,FALSE),"")</f>
        <v/>
      </c>
      <c r="AI190" s="190" t="str">
        <f>IFERROR(VLOOKUP(AI188,シフト記号表!$B:$AP,31,FALSE),"")</f>
        <v/>
      </c>
      <c r="AJ190" s="190" t="str">
        <f>IFERROR(VLOOKUP(AJ188,シフト記号表!$B:$AP,31,FALSE),"")</f>
        <v/>
      </c>
      <c r="AK190" s="190" t="str">
        <f>IFERROR(VLOOKUP(AK188,シフト記号表!$B:$AP,31,FALSE),"")</f>
        <v/>
      </c>
      <c r="AL190" s="190" t="str">
        <f>IFERROR(VLOOKUP(AL188,シフト記号表!$B:$AP,31,FALSE),"")</f>
        <v/>
      </c>
      <c r="AM190" s="190" t="str">
        <f>IFERROR(VLOOKUP(AM188,シフト記号表!$B:$AP,31,FALSE),"")</f>
        <v/>
      </c>
      <c r="AN190" s="290"/>
      <c r="AO190" s="268"/>
      <c r="AP190" s="346"/>
      <c r="AQ190" s="347"/>
      <c r="AR190" s="268"/>
      <c r="AS190" s="268"/>
      <c r="AT190" s="265"/>
      <c r="AU190" s="50"/>
      <c r="AV190" s="50"/>
      <c r="AX190" s="50"/>
      <c r="AY190" s="50"/>
    </row>
    <row r="191" spans="1:51" s="3" customFormat="1" ht="12" customHeight="1">
      <c r="A191" s="276">
        <v>57</v>
      </c>
      <c r="B191" s="279"/>
      <c r="C191" s="282"/>
      <c r="D191" s="285" t="s">
        <v>113</v>
      </c>
      <c r="E191" s="170"/>
      <c r="F191" s="291"/>
      <c r="G191" s="292"/>
      <c r="H191" s="103" t="s">
        <v>80</v>
      </c>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288">
        <f>+SUM(I192:AM193)</f>
        <v>0</v>
      </c>
      <c r="AO191" s="266">
        <f>IF($AN$3="４週",AN191/4,AN191/(DAY(EOMONTH($I$21,0))/7))</f>
        <v>0</v>
      </c>
      <c r="AP191" s="342"/>
      <c r="AQ191" s="343"/>
      <c r="AR191" s="266" t="str">
        <f t="shared" ref="AR191" si="217">IF($AN$3="４週",AU192,AV192)</f>
        <v/>
      </c>
      <c r="AS191" s="266"/>
      <c r="AT191" s="265" t="str">
        <f t="shared" ref="AT191" si="218">IF(AX192&lt;=1.1,"",IF(AY192&lt;=1.1,"",IF(F191="","","勤務時間"&amp;CHAR(10)&amp;"OVER")))</f>
        <v/>
      </c>
      <c r="AU191" s="48" t="s">
        <v>192</v>
      </c>
      <c r="AV191" s="48" t="s">
        <v>107</v>
      </c>
      <c r="AX191" s="48" t="s">
        <v>136</v>
      </c>
      <c r="AY191" s="48" t="s">
        <v>137</v>
      </c>
    </row>
    <row r="192" spans="1:51" s="3" customFormat="1" ht="12" customHeight="1">
      <c r="A192" s="277"/>
      <c r="B192" s="280"/>
      <c r="C192" s="283"/>
      <c r="D192" s="286"/>
      <c r="E192" s="171"/>
      <c r="F192" s="293"/>
      <c r="G192" s="294"/>
      <c r="H192" s="100" t="s">
        <v>105</v>
      </c>
      <c r="I192" s="101" t="str">
        <f>IFERROR(VLOOKUP(I191,シフト記号表!$B:$AP,41,FALSE),"")</f>
        <v/>
      </c>
      <c r="J192" s="101" t="str">
        <f>IFERROR(VLOOKUP(J191,シフト記号表!$B:$AP,41,FALSE),"")</f>
        <v/>
      </c>
      <c r="K192" s="101" t="str">
        <f>IFERROR(VLOOKUP(K191,シフト記号表!$B:$AP,41,FALSE),"")</f>
        <v/>
      </c>
      <c r="L192" s="101" t="str">
        <f>IFERROR(VLOOKUP(L191,シフト記号表!$B:$AP,41,FALSE),"")</f>
        <v/>
      </c>
      <c r="M192" s="101" t="str">
        <f>IFERROR(VLOOKUP(M191,シフト記号表!$B:$AP,41,FALSE),"")</f>
        <v/>
      </c>
      <c r="N192" s="101" t="str">
        <f>IFERROR(VLOOKUP(N191,シフト記号表!$B:$AP,41,FALSE),"")</f>
        <v/>
      </c>
      <c r="O192" s="101" t="str">
        <f>IFERROR(VLOOKUP(O191,シフト記号表!$B:$AP,41,FALSE),"")</f>
        <v/>
      </c>
      <c r="P192" s="101" t="str">
        <f>IFERROR(VLOOKUP(P191,シフト記号表!$B:$AP,41,FALSE),"")</f>
        <v/>
      </c>
      <c r="Q192" s="101" t="str">
        <f>IFERROR(VLOOKUP(Q191,シフト記号表!$B:$AP,41,FALSE),"")</f>
        <v/>
      </c>
      <c r="R192" s="101" t="str">
        <f>IFERROR(VLOOKUP(R191,シフト記号表!$B:$AP,41,FALSE),"")</f>
        <v/>
      </c>
      <c r="S192" s="101" t="str">
        <f>IFERROR(VLOOKUP(S191,シフト記号表!$B:$AP,41,FALSE),"")</f>
        <v/>
      </c>
      <c r="T192" s="101" t="str">
        <f>IFERROR(VLOOKUP(T191,シフト記号表!$B:$AP,41,FALSE),"")</f>
        <v/>
      </c>
      <c r="U192" s="101" t="str">
        <f>IFERROR(VLOOKUP(U191,シフト記号表!$B:$AP,41,FALSE),"")</f>
        <v/>
      </c>
      <c r="V192" s="101" t="str">
        <f>IFERROR(VLOOKUP(V191,シフト記号表!$B:$AP,41,FALSE),"")</f>
        <v/>
      </c>
      <c r="W192" s="101" t="str">
        <f>IFERROR(VLOOKUP(W191,シフト記号表!$B:$AP,41,FALSE),"")</f>
        <v/>
      </c>
      <c r="X192" s="101" t="str">
        <f>IFERROR(VLOOKUP(X191,シフト記号表!$B:$AP,41,FALSE),"")</f>
        <v/>
      </c>
      <c r="Y192" s="101" t="str">
        <f>IFERROR(VLOOKUP(Y191,シフト記号表!$B:$AP,41,FALSE),"")</f>
        <v/>
      </c>
      <c r="Z192" s="101" t="str">
        <f>IFERROR(VLOOKUP(Z191,シフト記号表!$B:$AP,41,FALSE),"")</f>
        <v/>
      </c>
      <c r="AA192" s="101" t="str">
        <f>IFERROR(VLOOKUP(AA191,シフト記号表!$B:$AP,41,FALSE),"")</f>
        <v/>
      </c>
      <c r="AB192" s="101" t="str">
        <f>IFERROR(VLOOKUP(AB191,シフト記号表!$B:$AP,41,FALSE),"")</f>
        <v/>
      </c>
      <c r="AC192" s="101" t="str">
        <f>IFERROR(VLOOKUP(AC191,シフト記号表!$B:$AP,41,FALSE),"")</f>
        <v/>
      </c>
      <c r="AD192" s="101" t="str">
        <f>IFERROR(VLOOKUP(AD191,シフト記号表!$B:$AP,41,FALSE),"")</f>
        <v/>
      </c>
      <c r="AE192" s="101" t="str">
        <f>IFERROR(VLOOKUP(AE191,シフト記号表!$B:$AP,41,FALSE),"")</f>
        <v/>
      </c>
      <c r="AF192" s="101" t="str">
        <f>IFERROR(VLOOKUP(AF191,シフト記号表!$B:$AP,41,FALSE),"")</f>
        <v/>
      </c>
      <c r="AG192" s="101" t="str">
        <f>IFERROR(VLOOKUP(AG191,シフト記号表!$B:$AP,41,FALSE),"")</f>
        <v/>
      </c>
      <c r="AH192" s="101" t="str">
        <f>IFERROR(VLOOKUP(AH191,シフト記号表!$B:$AP,41,FALSE),"")</f>
        <v/>
      </c>
      <c r="AI192" s="101" t="str">
        <f>IFERROR(VLOOKUP(AI191,シフト記号表!$B:$AP,41,FALSE),"")</f>
        <v/>
      </c>
      <c r="AJ192" s="101" t="str">
        <f>IFERROR(VLOOKUP(AJ191,シフト記号表!$B:$AP,41,FALSE),"")</f>
        <v/>
      </c>
      <c r="AK192" s="101" t="str">
        <f>IFERROR(VLOOKUP(AK191,シフト記号表!$B:$AP,41,FALSE),"")</f>
        <v/>
      </c>
      <c r="AL192" s="101" t="str">
        <f>IFERROR(VLOOKUP(AL191,シフト記号表!$B:$AP,41,FALSE),"")</f>
        <v/>
      </c>
      <c r="AM192" s="101" t="str">
        <f>IFERROR(VLOOKUP(AM191,シフト記号表!$B:$AP,41,FALSE),"")</f>
        <v/>
      </c>
      <c r="AN192" s="289"/>
      <c r="AO192" s="267"/>
      <c r="AP192" s="344"/>
      <c r="AQ192" s="345"/>
      <c r="AR192" s="267"/>
      <c r="AS192" s="267"/>
      <c r="AT192" s="265"/>
      <c r="AU192" s="49" t="str">
        <f t="shared" ref="AU192" si="219">IFERROR(IF($D191="□",($AO191/$AK$6),($AO191/$AK$8)),"")</f>
        <v/>
      </c>
      <c r="AV192" s="49" t="str">
        <f t="shared" ref="AV192" si="220">IFERROR(IF($D191="□",($AN191/$AO$6),($AN191/$AO$8)),"")</f>
        <v/>
      </c>
      <c r="AX192" s="49" t="str">
        <f>IFERROR(IF($D191="□",(VLOOKUP(F191,'ますた君 '!$C:$E,3,FALSE)/($AK$6*4)),(VLOOKUP(F191,'ますた君 '!$C:$E,3,FALSE)/($AK$8*4))),"")</f>
        <v/>
      </c>
      <c r="AY192" s="49" t="str">
        <f>IFERROR(IF($D191="□",(VLOOKUP(F191,'ますた君 '!$C:$E,3,FALSE)/$AO$6),(VLOOKUP(F191,'ますた君 '!$C:$E,3,FALSE)/$AO$8)),"")</f>
        <v/>
      </c>
    </row>
    <row r="193" spans="1:51" s="3" customFormat="1" ht="12" customHeight="1">
      <c r="A193" s="278"/>
      <c r="B193" s="281"/>
      <c r="C193" s="284"/>
      <c r="D193" s="287"/>
      <c r="E193" s="171"/>
      <c r="F193" s="295"/>
      <c r="G193" s="296"/>
      <c r="H193" s="102" t="s">
        <v>106</v>
      </c>
      <c r="I193" s="190" t="str">
        <f>IFERROR(VLOOKUP(I191,シフト記号表!$B:$AP,31,FALSE),"")</f>
        <v/>
      </c>
      <c r="J193" s="190" t="str">
        <f>IFERROR(VLOOKUP(J191,シフト記号表!$B:$AP,31,FALSE),"")</f>
        <v/>
      </c>
      <c r="K193" s="190" t="str">
        <f>IFERROR(VLOOKUP(K191,シフト記号表!$B:$AP,31,FALSE),"")</f>
        <v/>
      </c>
      <c r="L193" s="190" t="str">
        <f>IFERROR(VLOOKUP(L191,シフト記号表!$B:$AP,31,FALSE),"")</f>
        <v/>
      </c>
      <c r="M193" s="190" t="str">
        <f>IFERROR(VLOOKUP(M191,シフト記号表!$B:$AP,31,FALSE),"")</f>
        <v/>
      </c>
      <c r="N193" s="190" t="str">
        <f>IFERROR(VLOOKUP(N191,シフト記号表!$B:$AP,31,FALSE),"")</f>
        <v/>
      </c>
      <c r="O193" s="190" t="str">
        <f>IFERROR(VLOOKUP(O191,シフト記号表!$B:$AP,31,FALSE),"")</f>
        <v/>
      </c>
      <c r="P193" s="190" t="str">
        <f>IFERROR(VLOOKUP(P191,シフト記号表!$B:$AP,31,FALSE),"")</f>
        <v/>
      </c>
      <c r="Q193" s="190" t="str">
        <f>IFERROR(VLOOKUP(Q191,シフト記号表!$B:$AP,31,FALSE),"")</f>
        <v/>
      </c>
      <c r="R193" s="190" t="str">
        <f>IFERROR(VLOOKUP(R191,シフト記号表!$B:$AP,31,FALSE),"")</f>
        <v/>
      </c>
      <c r="S193" s="190" t="str">
        <f>IFERROR(VLOOKUP(S191,シフト記号表!$B:$AP,31,FALSE),"")</f>
        <v/>
      </c>
      <c r="T193" s="190" t="str">
        <f>IFERROR(VLOOKUP(T191,シフト記号表!$B:$AP,31,FALSE),"")</f>
        <v/>
      </c>
      <c r="U193" s="190" t="str">
        <f>IFERROR(VLOOKUP(U191,シフト記号表!$B:$AP,31,FALSE),"")</f>
        <v/>
      </c>
      <c r="V193" s="190" t="str">
        <f>IFERROR(VLOOKUP(V191,シフト記号表!$B:$AP,31,FALSE),"")</f>
        <v/>
      </c>
      <c r="W193" s="190" t="str">
        <f>IFERROR(VLOOKUP(W191,シフト記号表!$B:$AP,31,FALSE),"")</f>
        <v/>
      </c>
      <c r="X193" s="190" t="str">
        <f>IFERROR(VLOOKUP(X191,シフト記号表!$B:$AP,31,FALSE),"")</f>
        <v/>
      </c>
      <c r="Y193" s="190" t="str">
        <f>IFERROR(VLOOKUP(Y191,シフト記号表!$B:$AP,31,FALSE),"")</f>
        <v/>
      </c>
      <c r="Z193" s="190" t="str">
        <f>IFERROR(VLOOKUP(Z191,シフト記号表!$B:$AP,31,FALSE),"")</f>
        <v/>
      </c>
      <c r="AA193" s="190" t="str">
        <f>IFERROR(VLOOKUP(AA191,シフト記号表!$B:$AP,31,FALSE),"")</f>
        <v/>
      </c>
      <c r="AB193" s="190" t="str">
        <f>IFERROR(VLOOKUP(AB191,シフト記号表!$B:$AP,31,FALSE),"")</f>
        <v/>
      </c>
      <c r="AC193" s="190" t="str">
        <f>IFERROR(VLOOKUP(AC191,シフト記号表!$B:$AP,31,FALSE),"")</f>
        <v/>
      </c>
      <c r="AD193" s="190" t="str">
        <f>IFERROR(VLOOKUP(AD191,シフト記号表!$B:$AP,31,FALSE),"")</f>
        <v/>
      </c>
      <c r="AE193" s="190" t="str">
        <f>IFERROR(VLOOKUP(AE191,シフト記号表!$B:$AP,31,FALSE),"")</f>
        <v/>
      </c>
      <c r="AF193" s="190" t="str">
        <f>IFERROR(VLOOKUP(AF191,シフト記号表!$B:$AP,31,FALSE),"")</f>
        <v/>
      </c>
      <c r="AG193" s="190" t="str">
        <f>IFERROR(VLOOKUP(AG191,シフト記号表!$B:$AP,31,FALSE),"")</f>
        <v/>
      </c>
      <c r="AH193" s="190" t="str">
        <f>IFERROR(VLOOKUP(AH191,シフト記号表!$B:$AP,31,FALSE),"")</f>
        <v/>
      </c>
      <c r="AI193" s="190" t="str">
        <f>IFERROR(VLOOKUP(AI191,シフト記号表!$B:$AP,31,FALSE),"")</f>
        <v/>
      </c>
      <c r="AJ193" s="190" t="str">
        <f>IFERROR(VLOOKUP(AJ191,シフト記号表!$B:$AP,31,FALSE),"")</f>
        <v/>
      </c>
      <c r="AK193" s="190" t="str">
        <f>IFERROR(VLOOKUP(AK191,シフト記号表!$B:$AP,31,FALSE),"")</f>
        <v/>
      </c>
      <c r="AL193" s="190" t="str">
        <f>IFERROR(VLOOKUP(AL191,シフト記号表!$B:$AP,31,FALSE),"")</f>
        <v/>
      </c>
      <c r="AM193" s="190" t="str">
        <f>IFERROR(VLOOKUP(AM191,シフト記号表!$B:$AP,31,FALSE),"")</f>
        <v/>
      </c>
      <c r="AN193" s="290"/>
      <c r="AO193" s="268"/>
      <c r="AP193" s="346"/>
      <c r="AQ193" s="347"/>
      <c r="AR193" s="268"/>
      <c r="AS193" s="268"/>
      <c r="AT193" s="265"/>
      <c r="AU193" s="50"/>
      <c r="AV193" s="50"/>
      <c r="AX193" s="50"/>
      <c r="AY193" s="50"/>
    </row>
    <row r="194" spans="1:51" s="3" customFormat="1" ht="12" customHeight="1">
      <c r="A194" s="276">
        <v>58</v>
      </c>
      <c r="B194" s="279"/>
      <c r="C194" s="282"/>
      <c r="D194" s="285" t="s">
        <v>113</v>
      </c>
      <c r="E194" s="170"/>
      <c r="F194" s="291"/>
      <c r="G194" s="292"/>
      <c r="H194" s="103" t="s">
        <v>80</v>
      </c>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288">
        <f>+SUM(I195:AM196)</f>
        <v>0</v>
      </c>
      <c r="AO194" s="266">
        <f>IF($AN$3="４週",AN194/4,AN194/(DAY(EOMONTH($I$21,0))/7))</f>
        <v>0</v>
      </c>
      <c r="AP194" s="342"/>
      <c r="AQ194" s="343"/>
      <c r="AR194" s="266" t="str">
        <f t="shared" ref="AR194" si="221">IF($AN$3="４週",AU195,AV195)</f>
        <v/>
      </c>
      <c r="AS194" s="266"/>
      <c r="AT194" s="265" t="str">
        <f t="shared" ref="AT194" si="222">IF(AX195&lt;=1.1,"",IF(AY195&lt;=1.1,"",IF(F194="","","勤務時間"&amp;CHAR(10)&amp;"OVER")))</f>
        <v/>
      </c>
      <c r="AU194" s="48" t="s">
        <v>192</v>
      </c>
      <c r="AV194" s="48" t="s">
        <v>107</v>
      </c>
      <c r="AX194" s="48" t="s">
        <v>136</v>
      </c>
      <c r="AY194" s="48" t="s">
        <v>137</v>
      </c>
    </row>
    <row r="195" spans="1:51" s="3" customFormat="1" ht="12" customHeight="1">
      <c r="A195" s="277"/>
      <c r="B195" s="280"/>
      <c r="C195" s="283"/>
      <c r="D195" s="286"/>
      <c r="E195" s="171"/>
      <c r="F195" s="293"/>
      <c r="G195" s="294"/>
      <c r="H195" s="100" t="s">
        <v>105</v>
      </c>
      <c r="I195" s="101" t="str">
        <f>IFERROR(VLOOKUP(I194,シフト記号表!$B:$AP,41,FALSE),"")</f>
        <v/>
      </c>
      <c r="J195" s="101" t="str">
        <f>IFERROR(VLOOKUP(J194,シフト記号表!$B:$AP,41,FALSE),"")</f>
        <v/>
      </c>
      <c r="K195" s="101" t="str">
        <f>IFERROR(VLOOKUP(K194,シフト記号表!$B:$AP,41,FALSE),"")</f>
        <v/>
      </c>
      <c r="L195" s="101" t="str">
        <f>IFERROR(VLOOKUP(L194,シフト記号表!$B:$AP,41,FALSE),"")</f>
        <v/>
      </c>
      <c r="M195" s="101" t="str">
        <f>IFERROR(VLOOKUP(M194,シフト記号表!$B:$AP,41,FALSE),"")</f>
        <v/>
      </c>
      <c r="N195" s="101" t="str">
        <f>IFERROR(VLOOKUP(N194,シフト記号表!$B:$AP,41,FALSE),"")</f>
        <v/>
      </c>
      <c r="O195" s="101" t="str">
        <f>IFERROR(VLOOKUP(O194,シフト記号表!$B:$AP,41,FALSE),"")</f>
        <v/>
      </c>
      <c r="P195" s="101" t="str">
        <f>IFERROR(VLOOKUP(P194,シフト記号表!$B:$AP,41,FALSE),"")</f>
        <v/>
      </c>
      <c r="Q195" s="101" t="str">
        <f>IFERROR(VLOOKUP(Q194,シフト記号表!$B:$AP,41,FALSE),"")</f>
        <v/>
      </c>
      <c r="R195" s="101" t="str">
        <f>IFERROR(VLOOKUP(R194,シフト記号表!$B:$AP,41,FALSE),"")</f>
        <v/>
      </c>
      <c r="S195" s="101" t="str">
        <f>IFERROR(VLOOKUP(S194,シフト記号表!$B:$AP,41,FALSE),"")</f>
        <v/>
      </c>
      <c r="T195" s="101" t="str">
        <f>IFERROR(VLOOKUP(T194,シフト記号表!$B:$AP,41,FALSE),"")</f>
        <v/>
      </c>
      <c r="U195" s="101" t="str">
        <f>IFERROR(VLOOKUP(U194,シフト記号表!$B:$AP,41,FALSE),"")</f>
        <v/>
      </c>
      <c r="V195" s="101" t="str">
        <f>IFERROR(VLOOKUP(V194,シフト記号表!$B:$AP,41,FALSE),"")</f>
        <v/>
      </c>
      <c r="W195" s="101" t="str">
        <f>IFERROR(VLOOKUP(W194,シフト記号表!$B:$AP,41,FALSE),"")</f>
        <v/>
      </c>
      <c r="X195" s="101" t="str">
        <f>IFERROR(VLOOKUP(X194,シフト記号表!$B:$AP,41,FALSE),"")</f>
        <v/>
      </c>
      <c r="Y195" s="101" t="str">
        <f>IFERROR(VLOOKUP(Y194,シフト記号表!$B:$AP,41,FALSE),"")</f>
        <v/>
      </c>
      <c r="Z195" s="101" t="str">
        <f>IFERROR(VLOOKUP(Z194,シフト記号表!$B:$AP,41,FALSE),"")</f>
        <v/>
      </c>
      <c r="AA195" s="101" t="str">
        <f>IFERROR(VLOOKUP(AA194,シフト記号表!$B:$AP,41,FALSE),"")</f>
        <v/>
      </c>
      <c r="AB195" s="101" t="str">
        <f>IFERROR(VLOOKUP(AB194,シフト記号表!$B:$AP,41,FALSE),"")</f>
        <v/>
      </c>
      <c r="AC195" s="101" t="str">
        <f>IFERROR(VLOOKUP(AC194,シフト記号表!$B:$AP,41,FALSE),"")</f>
        <v/>
      </c>
      <c r="AD195" s="101" t="str">
        <f>IFERROR(VLOOKUP(AD194,シフト記号表!$B:$AP,41,FALSE),"")</f>
        <v/>
      </c>
      <c r="AE195" s="101" t="str">
        <f>IFERROR(VLOOKUP(AE194,シフト記号表!$B:$AP,41,FALSE),"")</f>
        <v/>
      </c>
      <c r="AF195" s="101" t="str">
        <f>IFERROR(VLOOKUP(AF194,シフト記号表!$B:$AP,41,FALSE),"")</f>
        <v/>
      </c>
      <c r="AG195" s="101" t="str">
        <f>IFERROR(VLOOKUP(AG194,シフト記号表!$B:$AP,41,FALSE),"")</f>
        <v/>
      </c>
      <c r="AH195" s="101" t="str">
        <f>IFERROR(VLOOKUP(AH194,シフト記号表!$B:$AP,41,FALSE),"")</f>
        <v/>
      </c>
      <c r="AI195" s="101" t="str">
        <f>IFERROR(VLOOKUP(AI194,シフト記号表!$B:$AP,41,FALSE),"")</f>
        <v/>
      </c>
      <c r="AJ195" s="101" t="str">
        <f>IFERROR(VLOOKUP(AJ194,シフト記号表!$B:$AP,41,FALSE),"")</f>
        <v/>
      </c>
      <c r="AK195" s="101" t="str">
        <f>IFERROR(VLOOKUP(AK194,シフト記号表!$B:$AP,41,FALSE),"")</f>
        <v/>
      </c>
      <c r="AL195" s="101" t="str">
        <f>IFERROR(VLOOKUP(AL194,シフト記号表!$B:$AP,41,FALSE),"")</f>
        <v/>
      </c>
      <c r="AM195" s="101" t="str">
        <f>IFERROR(VLOOKUP(AM194,シフト記号表!$B:$AP,41,FALSE),"")</f>
        <v/>
      </c>
      <c r="AN195" s="289"/>
      <c r="AO195" s="267"/>
      <c r="AP195" s="344"/>
      <c r="AQ195" s="345"/>
      <c r="AR195" s="267"/>
      <c r="AS195" s="267"/>
      <c r="AT195" s="265"/>
      <c r="AU195" s="49" t="str">
        <f t="shared" ref="AU195" si="223">IFERROR(IF($D194="□",($AO194/$AK$6),($AO194/$AK$8)),"")</f>
        <v/>
      </c>
      <c r="AV195" s="49" t="str">
        <f t="shared" ref="AV195" si="224">IFERROR(IF($D194="□",($AN194/$AO$6),($AN194/$AO$8)),"")</f>
        <v/>
      </c>
      <c r="AX195" s="49" t="str">
        <f>IFERROR(IF($D194="□",(VLOOKUP(F194,'ますた君 '!$C:$E,3,FALSE)/($AK$6*4)),(VLOOKUP(F194,'ますた君 '!$C:$E,3,FALSE)/($AK$8*4))),"")</f>
        <v/>
      </c>
      <c r="AY195" s="49" t="str">
        <f>IFERROR(IF($D194="□",(VLOOKUP(F194,'ますた君 '!$C:$E,3,FALSE)/$AO$6),(VLOOKUP(F194,'ますた君 '!$C:$E,3,FALSE)/$AO$8)),"")</f>
        <v/>
      </c>
    </row>
    <row r="196" spans="1:51" s="3" customFormat="1" ht="12" customHeight="1">
      <c r="A196" s="278"/>
      <c r="B196" s="281"/>
      <c r="C196" s="284"/>
      <c r="D196" s="287"/>
      <c r="E196" s="171"/>
      <c r="F196" s="295"/>
      <c r="G196" s="296"/>
      <c r="H196" s="102" t="s">
        <v>106</v>
      </c>
      <c r="I196" s="190" t="str">
        <f>IFERROR(VLOOKUP(I194,シフト記号表!$B:$AP,31,FALSE),"")</f>
        <v/>
      </c>
      <c r="J196" s="190" t="str">
        <f>IFERROR(VLOOKUP(J194,シフト記号表!$B:$AP,31,FALSE),"")</f>
        <v/>
      </c>
      <c r="K196" s="190" t="str">
        <f>IFERROR(VLOOKUP(K194,シフト記号表!$B:$AP,31,FALSE),"")</f>
        <v/>
      </c>
      <c r="L196" s="190" t="str">
        <f>IFERROR(VLOOKUP(L194,シフト記号表!$B:$AP,31,FALSE),"")</f>
        <v/>
      </c>
      <c r="M196" s="190" t="str">
        <f>IFERROR(VLOOKUP(M194,シフト記号表!$B:$AP,31,FALSE),"")</f>
        <v/>
      </c>
      <c r="N196" s="190" t="str">
        <f>IFERROR(VLOOKUP(N194,シフト記号表!$B:$AP,31,FALSE),"")</f>
        <v/>
      </c>
      <c r="O196" s="190" t="str">
        <f>IFERROR(VLOOKUP(O194,シフト記号表!$B:$AP,31,FALSE),"")</f>
        <v/>
      </c>
      <c r="P196" s="190" t="str">
        <f>IFERROR(VLOOKUP(P194,シフト記号表!$B:$AP,31,FALSE),"")</f>
        <v/>
      </c>
      <c r="Q196" s="190" t="str">
        <f>IFERROR(VLOOKUP(Q194,シフト記号表!$B:$AP,31,FALSE),"")</f>
        <v/>
      </c>
      <c r="R196" s="190" t="str">
        <f>IFERROR(VLOOKUP(R194,シフト記号表!$B:$AP,31,FALSE),"")</f>
        <v/>
      </c>
      <c r="S196" s="190" t="str">
        <f>IFERROR(VLOOKUP(S194,シフト記号表!$B:$AP,31,FALSE),"")</f>
        <v/>
      </c>
      <c r="T196" s="190" t="str">
        <f>IFERROR(VLOOKUP(T194,シフト記号表!$B:$AP,31,FALSE),"")</f>
        <v/>
      </c>
      <c r="U196" s="190" t="str">
        <f>IFERROR(VLOOKUP(U194,シフト記号表!$B:$AP,31,FALSE),"")</f>
        <v/>
      </c>
      <c r="V196" s="190" t="str">
        <f>IFERROR(VLOOKUP(V194,シフト記号表!$B:$AP,31,FALSE),"")</f>
        <v/>
      </c>
      <c r="W196" s="190" t="str">
        <f>IFERROR(VLOOKUP(W194,シフト記号表!$B:$AP,31,FALSE),"")</f>
        <v/>
      </c>
      <c r="X196" s="190" t="str">
        <f>IFERROR(VLOOKUP(X194,シフト記号表!$B:$AP,31,FALSE),"")</f>
        <v/>
      </c>
      <c r="Y196" s="190" t="str">
        <f>IFERROR(VLOOKUP(Y194,シフト記号表!$B:$AP,31,FALSE),"")</f>
        <v/>
      </c>
      <c r="Z196" s="190" t="str">
        <f>IFERROR(VLOOKUP(Z194,シフト記号表!$B:$AP,31,FALSE),"")</f>
        <v/>
      </c>
      <c r="AA196" s="190" t="str">
        <f>IFERROR(VLOOKUP(AA194,シフト記号表!$B:$AP,31,FALSE),"")</f>
        <v/>
      </c>
      <c r="AB196" s="190" t="str">
        <f>IFERROR(VLOOKUP(AB194,シフト記号表!$B:$AP,31,FALSE),"")</f>
        <v/>
      </c>
      <c r="AC196" s="190" t="str">
        <f>IFERROR(VLOOKUP(AC194,シフト記号表!$B:$AP,31,FALSE),"")</f>
        <v/>
      </c>
      <c r="AD196" s="190" t="str">
        <f>IFERROR(VLOOKUP(AD194,シフト記号表!$B:$AP,31,FALSE),"")</f>
        <v/>
      </c>
      <c r="AE196" s="190" t="str">
        <f>IFERROR(VLOOKUP(AE194,シフト記号表!$B:$AP,31,FALSE),"")</f>
        <v/>
      </c>
      <c r="AF196" s="190" t="str">
        <f>IFERROR(VLOOKUP(AF194,シフト記号表!$B:$AP,31,FALSE),"")</f>
        <v/>
      </c>
      <c r="AG196" s="190" t="str">
        <f>IFERROR(VLOOKUP(AG194,シフト記号表!$B:$AP,31,FALSE),"")</f>
        <v/>
      </c>
      <c r="AH196" s="190" t="str">
        <f>IFERROR(VLOOKUP(AH194,シフト記号表!$B:$AP,31,FALSE),"")</f>
        <v/>
      </c>
      <c r="AI196" s="190" t="str">
        <f>IFERROR(VLOOKUP(AI194,シフト記号表!$B:$AP,31,FALSE),"")</f>
        <v/>
      </c>
      <c r="AJ196" s="190" t="str">
        <f>IFERROR(VLOOKUP(AJ194,シフト記号表!$B:$AP,31,FALSE),"")</f>
        <v/>
      </c>
      <c r="AK196" s="190" t="str">
        <f>IFERROR(VLOOKUP(AK194,シフト記号表!$B:$AP,31,FALSE),"")</f>
        <v/>
      </c>
      <c r="AL196" s="190" t="str">
        <f>IFERROR(VLOOKUP(AL194,シフト記号表!$B:$AP,31,FALSE),"")</f>
        <v/>
      </c>
      <c r="AM196" s="190" t="str">
        <f>IFERROR(VLOOKUP(AM194,シフト記号表!$B:$AP,31,FALSE),"")</f>
        <v/>
      </c>
      <c r="AN196" s="290"/>
      <c r="AO196" s="268"/>
      <c r="AP196" s="346"/>
      <c r="AQ196" s="347"/>
      <c r="AR196" s="268"/>
      <c r="AS196" s="268"/>
      <c r="AT196" s="265"/>
      <c r="AU196" s="50"/>
      <c r="AV196" s="50"/>
      <c r="AX196" s="50"/>
      <c r="AY196" s="50"/>
    </row>
    <row r="197" spans="1:51" s="3" customFormat="1" ht="12" customHeight="1">
      <c r="A197" s="276">
        <v>59</v>
      </c>
      <c r="B197" s="279"/>
      <c r="C197" s="282"/>
      <c r="D197" s="285" t="s">
        <v>113</v>
      </c>
      <c r="E197" s="170"/>
      <c r="F197" s="291"/>
      <c r="G197" s="292"/>
      <c r="H197" s="103" t="s">
        <v>80</v>
      </c>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288">
        <f>+SUM(I198:AM199)</f>
        <v>0</v>
      </c>
      <c r="AO197" s="266">
        <f>IF($AN$3="４週",AN197/4,AN197/(DAY(EOMONTH($I$21,0))/7))</f>
        <v>0</v>
      </c>
      <c r="AP197" s="342"/>
      <c r="AQ197" s="343"/>
      <c r="AR197" s="266" t="str">
        <f t="shared" ref="AR197" si="225">IF($AN$3="４週",AU198,AV198)</f>
        <v/>
      </c>
      <c r="AS197" s="266"/>
      <c r="AT197" s="265" t="str">
        <f t="shared" ref="AT197" si="226">IF(AX198&lt;=1.1,"",IF(AY198&lt;=1.1,"",IF(F197="","","勤務時間"&amp;CHAR(10)&amp;"OVER")))</f>
        <v/>
      </c>
      <c r="AU197" s="48" t="s">
        <v>192</v>
      </c>
      <c r="AV197" s="48" t="s">
        <v>107</v>
      </c>
      <c r="AX197" s="48" t="s">
        <v>136</v>
      </c>
      <c r="AY197" s="48" t="s">
        <v>137</v>
      </c>
    </row>
    <row r="198" spans="1:51" s="3" customFormat="1" ht="12" customHeight="1">
      <c r="A198" s="277"/>
      <c r="B198" s="280"/>
      <c r="C198" s="283"/>
      <c r="D198" s="286"/>
      <c r="E198" s="171"/>
      <c r="F198" s="293"/>
      <c r="G198" s="294"/>
      <c r="H198" s="100" t="s">
        <v>105</v>
      </c>
      <c r="I198" s="101" t="str">
        <f>IFERROR(VLOOKUP(I197,シフト記号表!$B:$AP,41,FALSE),"")</f>
        <v/>
      </c>
      <c r="J198" s="101" t="str">
        <f>IFERROR(VLOOKUP(J197,シフト記号表!$B:$AP,41,FALSE),"")</f>
        <v/>
      </c>
      <c r="K198" s="101" t="str">
        <f>IFERROR(VLOOKUP(K197,シフト記号表!$B:$AP,41,FALSE),"")</f>
        <v/>
      </c>
      <c r="L198" s="101" t="str">
        <f>IFERROR(VLOOKUP(L197,シフト記号表!$B:$AP,41,FALSE),"")</f>
        <v/>
      </c>
      <c r="M198" s="101" t="str">
        <f>IFERROR(VLOOKUP(M197,シフト記号表!$B:$AP,41,FALSE),"")</f>
        <v/>
      </c>
      <c r="N198" s="101" t="str">
        <f>IFERROR(VLOOKUP(N197,シフト記号表!$B:$AP,41,FALSE),"")</f>
        <v/>
      </c>
      <c r="O198" s="101" t="str">
        <f>IFERROR(VLOOKUP(O197,シフト記号表!$B:$AP,41,FALSE),"")</f>
        <v/>
      </c>
      <c r="P198" s="101" t="str">
        <f>IFERROR(VLOOKUP(P197,シフト記号表!$B:$AP,41,FALSE),"")</f>
        <v/>
      </c>
      <c r="Q198" s="101" t="str">
        <f>IFERROR(VLOOKUP(Q197,シフト記号表!$B:$AP,41,FALSE),"")</f>
        <v/>
      </c>
      <c r="R198" s="101" t="str">
        <f>IFERROR(VLOOKUP(R197,シフト記号表!$B:$AP,41,FALSE),"")</f>
        <v/>
      </c>
      <c r="S198" s="101" t="str">
        <f>IFERROR(VLOOKUP(S197,シフト記号表!$B:$AP,41,FALSE),"")</f>
        <v/>
      </c>
      <c r="T198" s="101" t="str">
        <f>IFERROR(VLOOKUP(T197,シフト記号表!$B:$AP,41,FALSE),"")</f>
        <v/>
      </c>
      <c r="U198" s="101" t="str">
        <f>IFERROR(VLOOKUP(U197,シフト記号表!$B:$AP,41,FALSE),"")</f>
        <v/>
      </c>
      <c r="V198" s="101" t="str">
        <f>IFERROR(VLOOKUP(V197,シフト記号表!$B:$AP,41,FALSE),"")</f>
        <v/>
      </c>
      <c r="W198" s="101" t="str">
        <f>IFERROR(VLOOKUP(W197,シフト記号表!$B:$AP,41,FALSE),"")</f>
        <v/>
      </c>
      <c r="X198" s="101" t="str">
        <f>IFERROR(VLOOKUP(X197,シフト記号表!$B:$AP,41,FALSE),"")</f>
        <v/>
      </c>
      <c r="Y198" s="101" t="str">
        <f>IFERROR(VLOOKUP(Y197,シフト記号表!$B:$AP,41,FALSE),"")</f>
        <v/>
      </c>
      <c r="Z198" s="101" t="str">
        <f>IFERROR(VLOOKUP(Z197,シフト記号表!$B:$AP,41,FALSE),"")</f>
        <v/>
      </c>
      <c r="AA198" s="101" t="str">
        <f>IFERROR(VLOOKUP(AA197,シフト記号表!$B:$AP,41,FALSE),"")</f>
        <v/>
      </c>
      <c r="AB198" s="101" t="str">
        <f>IFERROR(VLOOKUP(AB197,シフト記号表!$B:$AP,41,FALSE),"")</f>
        <v/>
      </c>
      <c r="AC198" s="101" t="str">
        <f>IFERROR(VLOOKUP(AC197,シフト記号表!$B:$AP,41,FALSE),"")</f>
        <v/>
      </c>
      <c r="AD198" s="101" t="str">
        <f>IFERROR(VLOOKUP(AD197,シフト記号表!$B:$AP,41,FALSE),"")</f>
        <v/>
      </c>
      <c r="AE198" s="101" t="str">
        <f>IFERROR(VLOOKUP(AE197,シフト記号表!$B:$AP,41,FALSE),"")</f>
        <v/>
      </c>
      <c r="AF198" s="101" t="str">
        <f>IFERROR(VLOOKUP(AF197,シフト記号表!$B:$AP,41,FALSE),"")</f>
        <v/>
      </c>
      <c r="AG198" s="101" t="str">
        <f>IFERROR(VLOOKUP(AG197,シフト記号表!$B:$AP,41,FALSE),"")</f>
        <v/>
      </c>
      <c r="AH198" s="101" t="str">
        <f>IFERROR(VLOOKUP(AH197,シフト記号表!$B:$AP,41,FALSE),"")</f>
        <v/>
      </c>
      <c r="AI198" s="101" t="str">
        <f>IFERROR(VLOOKUP(AI197,シフト記号表!$B:$AP,41,FALSE),"")</f>
        <v/>
      </c>
      <c r="AJ198" s="101" t="str">
        <f>IFERROR(VLOOKUP(AJ197,シフト記号表!$B:$AP,41,FALSE),"")</f>
        <v/>
      </c>
      <c r="AK198" s="101" t="str">
        <f>IFERROR(VLOOKUP(AK197,シフト記号表!$B:$AP,41,FALSE),"")</f>
        <v/>
      </c>
      <c r="AL198" s="101" t="str">
        <f>IFERROR(VLOOKUP(AL197,シフト記号表!$B:$AP,41,FALSE),"")</f>
        <v/>
      </c>
      <c r="AM198" s="101" t="str">
        <f>IFERROR(VLOOKUP(AM197,シフト記号表!$B:$AP,41,FALSE),"")</f>
        <v/>
      </c>
      <c r="AN198" s="289"/>
      <c r="AO198" s="267"/>
      <c r="AP198" s="344"/>
      <c r="AQ198" s="345"/>
      <c r="AR198" s="267"/>
      <c r="AS198" s="267"/>
      <c r="AT198" s="265"/>
      <c r="AU198" s="49" t="str">
        <f t="shared" ref="AU198" si="227">IFERROR(IF($D197="□",($AO197/$AK$6),($AO197/$AK$8)),"")</f>
        <v/>
      </c>
      <c r="AV198" s="49" t="str">
        <f t="shared" ref="AV198" si="228">IFERROR(IF($D197="□",($AN197/$AO$6),($AN197/$AO$8)),"")</f>
        <v/>
      </c>
      <c r="AX198" s="49" t="str">
        <f>IFERROR(IF($D197="□",(VLOOKUP(F197,'ますた君 '!$C:$E,3,FALSE)/($AK$6*4)),(VLOOKUP(F197,'ますた君 '!$C:$E,3,FALSE)/($AK$8*4))),"")</f>
        <v/>
      </c>
      <c r="AY198" s="49" t="str">
        <f>IFERROR(IF($D197="□",(VLOOKUP(F197,'ますた君 '!$C:$E,3,FALSE)/$AO$6),(VLOOKUP(F197,'ますた君 '!$C:$E,3,FALSE)/$AO$8)),"")</f>
        <v/>
      </c>
    </row>
    <row r="199" spans="1:51" s="3" customFormat="1" ht="12" customHeight="1">
      <c r="A199" s="278"/>
      <c r="B199" s="281"/>
      <c r="C199" s="284"/>
      <c r="D199" s="287"/>
      <c r="E199" s="171"/>
      <c r="F199" s="295"/>
      <c r="G199" s="296"/>
      <c r="H199" s="102" t="s">
        <v>106</v>
      </c>
      <c r="I199" s="190" t="str">
        <f>IFERROR(VLOOKUP(I197,シフト記号表!$B:$AP,31,FALSE),"")</f>
        <v/>
      </c>
      <c r="J199" s="190" t="str">
        <f>IFERROR(VLOOKUP(J197,シフト記号表!$B:$AP,31,FALSE),"")</f>
        <v/>
      </c>
      <c r="K199" s="190" t="str">
        <f>IFERROR(VLOOKUP(K197,シフト記号表!$B:$AP,31,FALSE),"")</f>
        <v/>
      </c>
      <c r="L199" s="190" t="str">
        <f>IFERROR(VLOOKUP(L197,シフト記号表!$B:$AP,31,FALSE),"")</f>
        <v/>
      </c>
      <c r="M199" s="190" t="str">
        <f>IFERROR(VLOOKUP(M197,シフト記号表!$B:$AP,31,FALSE),"")</f>
        <v/>
      </c>
      <c r="N199" s="190" t="str">
        <f>IFERROR(VLOOKUP(N197,シフト記号表!$B:$AP,31,FALSE),"")</f>
        <v/>
      </c>
      <c r="O199" s="190" t="str">
        <f>IFERROR(VLOOKUP(O197,シフト記号表!$B:$AP,31,FALSE),"")</f>
        <v/>
      </c>
      <c r="P199" s="190" t="str">
        <f>IFERROR(VLOOKUP(P197,シフト記号表!$B:$AP,31,FALSE),"")</f>
        <v/>
      </c>
      <c r="Q199" s="190" t="str">
        <f>IFERROR(VLOOKUP(Q197,シフト記号表!$B:$AP,31,FALSE),"")</f>
        <v/>
      </c>
      <c r="R199" s="190" t="str">
        <f>IFERROR(VLOOKUP(R197,シフト記号表!$B:$AP,31,FALSE),"")</f>
        <v/>
      </c>
      <c r="S199" s="190" t="str">
        <f>IFERROR(VLOOKUP(S197,シフト記号表!$B:$AP,31,FALSE),"")</f>
        <v/>
      </c>
      <c r="T199" s="190" t="str">
        <f>IFERROR(VLOOKUP(T197,シフト記号表!$B:$AP,31,FALSE),"")</f>
        <v/>
      </c>
      <c r="U199" s="190" t="str">
        <f>IFERROR(VLOOKUP(U197,シフト記号表!$B:$AP,31,FALSE),"")</f>
        <v/>
      </c>
      <c r="V199" s="190" t="str">
        <f>IFERROR(VLOOKUP(V197,シフト記号表!$B:$AP,31,FALSE),"")</f>
        <v/>
      </c>
      <c r="W199" s="190" t="str">
        <f>IFERROR(VLOOKUP(W197,シフト記号表!$B:$AP,31,FALSE),"")</f>
        <v/>
      </c>
      <c r="X199" s="190" t="str">
        <f>IFERROR(VLOOKUP(X197,シフト記号表!$B:$AP,31,FALSE),"")</f>
        <v/>
      </c>
      <c r="Y199" s="190" t="str">
        <f>IFERROR(VLOOKUP(Y197,シフト記号表!$B:$AP,31,FALSE),"")</f>
        <v/>
      </c>
      <c r="Z199" s="190" t="str">
        <f>IFERROR(VLOOKUP(Z197,シフト記号表!$B:$AP,31,FALSE),"")</f>
        <v/>
      </c>
      <c r="AA199" s="190" t="str">
        <f>IFERROR(VLOOKUP(AA197,シフト記号表!$B:$AP,31,FALSE),"")</f>
        <v/>
      </c>
      <c r="AB199" s="190" t="str">
        <f>IFERROR(VLOOKUP(AB197,シフト記号表!$B:$AP,31,FALSE),"")</f>
        <v/>
      </c>
      <c r="AC199" s="190" t="str">
        <f>IFERROR(VLOOKUP(AC197,シフト記号表!$B:$AP,31,FALSE),"")</f>
        <v/>
      </c>
      <c r="AD199" s="190" t="str">
        <f>IFERROR(VLOOKUP(AD197,シフト記号表!$B:$AP,31,FALSE),"")</f>
        <v/>
      </c>
      <c r="AE199" s="190" t="str">
        <f>IFERROR(VLOOKUP(AE197,シフト記号表!$B:$AP,31,FALSE),"")</f>
        <v/>
      </c>
      <c r="AF199" s="190" t="str">
        <f>IFERROR(VLOOKUP(AF197,シフト記号表!$B:$AP,31,FALSE),"")</f>
        <v/>
      </c>
      <c r="AG199" s="190" t="str">
        <f>IFERROR(VLOOKUP(AG197,シフト記号表!$B:$AP,31,FALSE),"")</f>
        <v/>
      </c>
      <c r="AH199" s="190" t="str">
        <f>IFERROR(VLOOKUP(AH197,シフト記号表!$B:$AP,31,FALSE),"")</f>
        <v/>
      </c>
      <c r="AI199" s="190" t="str">
        <f>IFERROR(VLOOKUP(AI197,シフト記号表!$B:$AP,31,FALSE),"")</f>
        <v/>
      </c>
      <c r="AJ199" s="190" t="str">
        <f>IFERROR(VLOOKUP(AJ197,シフト記号表!$B:$AP,31,FALSE),"")</f>
        <v/>
      </c>
      <c r="AK199" s="190" t="str">
        <f>IFERROR(VLOOKUP(AK197,シフト記号表!$B:$AP,31,FALSE),"")</f>
        <v/>
      </c>
      <c r="AL199" s="190" t="str">
        <f>IFERROR(VLOOKUP(AL197,シフト記号表!$B:$AP,31,FALSE),"")</f>
        <v/>
      </c>
      <c r="AM199" s="190" t="str">
        <f>IFERROR(VLOOKUP(AM197,シフト記号表!$B:$AP,31,FALSE),"")</f>
        <v/>
      </c>
      <c r="AN199" s="290"/>
      <c r="AO199" s="268"/>
      <c r="AP199" s="346"/>
      <c r="AQ199" s="347"/>
      <c r="AR199" s="268"/>
      <c r="AS199" s="268"/>
      <c r="AT199" s="265"/>
      <c r="AU199" s="50"/>
      <c r="AV199" s="50"/>
      <c r="AX199" s="50"/>
      <c r="AY199" s="50"/>
    </row>
    <row r="200" spans="1:51" s="3" customFormat="1" ht="12" customHeight="1">
      <c r="A200" s="276">
        <v>60</v>
      </c>
      <c r="B200" s="279"/>
      <c r="C200" s="282"/>
      <c r="D200" s="285" t="s">
        <v>113</v>
      </c>
      <c r="E200" s="170"/>
      <c r="F200" s="291"/>
      <c r="G200" s="292"/>
      <c r="H200" s="103" t="s">
        <v>80</v>
      </c>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288">
        <f>+SUM(I201:AM202)</f>
        <v>0</v>
      </c>
      <c r="AO200" s="266">
        <f>IF($AN$3="４週",AN200/4,AN200/(DAY(EOMONTH($I$21,0))/7))</f>
        <v>0</v>
      </c>
      <c r="AP200" s="342"/>
      <c r="AQ200" s="343"/>
      <c r="AR200" s="266" t="str">
        <f t="shared" ref="AR200" si="229">IF($AN$3="４週",AU201,AV201)</f>
        <v/>
      </c>
      <c r="AS200" s="266"/>
      <c r="AT200" s="265" t="str">
        <f t="shared" ref="AT200" si="230">IF(AX201&lt;=1.1,"",IF(AY201&lt;=1.1,"",IF(F200="","","勤務時間"&amp;CHAR(10)&amp;"OVER")))</f>
        <v/>
      </c>
      <c r="AU200" s="48" t="s">
        <v>192</v>
      </c>
      <c r="AV200" s="48" t="s">
        <v>107</v>
      </c>
      <c r="AX200" s="48" t="s">
        <v>136</v>
      </c>
      <c r="AY200" s="48" t="s">
        <v>137</v>
      </c>
    </row>
    <row r="201" spans="1:51" s="3" customFormat="1" ht="12" customHeight="1">
      <c r="A201" s="277"/>
      <c r="B201" s="280"/>
      <c r="C201" s="283"/>
      <c r="D201" s="286"/>
      <c r="E201" s="171"/>
      <c r="F201" s="293"/>
      <c r="G201" s="294"/>
      <c r="H201" s="100" t="s">
        <v>105</v>
      </c>
      <c r="I201" s="101" t="str">
        <f>IFERROR(VLOOKUP(I200,シフト記号表!$B:$AP,41,FALSE),"")</f>
        <v/>
      </c>
      <c r="J201" s="101" t="str">
        <f>IFERROR(VLOOKUP(J200,シフト記号表!$B:$AP,41,FALSE),"")</f>
        <v/>
      </c>
      <c r="K201" s="101" t="str">
        <f>IFERROR(VLOOKUP(K200,シフト記号表!$B:$AP,41,FALSE),"")</f>
        <v/>
      </c>
      <c r="L201" s="101" t="str">
        <f>IFERROR(VLOOKUP(L200,シフト記号表!$B:$AP,41,FALSE),"")</f>
        <v/>
      </c>
      <c r="M201" s="101" t="str">
        <f>IFERROR(VLOOKUP(M200,シフト記号表!$B:$AP,41,FALSE),"")</f>
        <v/>
      </c>
      <c r="N201" s="101" t="str">
        <f>IFERROR(VLOOKUP(N200,シフト記号表!$B:$AP,41,FALSE),"")</f>
        <v/>
      </c>
      <c r="O201" s="101" t="str">
        <f>IFERROR(VLOOKUP(O200,シフト記号表!$B:$AP,41,FALSE),"")</f>
        <v/>
      </c>
      <c r="P201" s="101" t="str">
        <f>IFERROR(VLOOKUP(P200,シフト記号表!$B:$AP,41,FALSE),"")</f>
        <v/>
      </c>
      <c r="Q201" s="101" t="str">
        <f>IFERROR(VLOOKUP(Q200,シフト記号表!$B:$AP,41,FALSE),"")</f>
        <v/>
      </c>
      <c r="R201" s="101" t="str">
        <f>IFERROR(VLOOKUP(R200,シフト記号表!$B:$AP,41,FALSE),"")</f>
        <v/>
      </c>
      <c r="S201" s="101" t="str">
        <f>IFERROR(VLOOKUP(S200,シフト記号表!$B:$AP,41,FALSE),"")</f>
        <v/>
      </c>
      <c r="T201" s="101" t="str">
        <f>IFERROR(VLOOKUP(T200,シフト記号表!$B:$AP,41,FALSE),"")</f>
        <v/>
      </c>
      <c r="U201" s="101" t="str">
        <f>IFERROR(VLOOKUP(U200,シフト記号表!$B:$AP,41,FALSE),"")</f>
        <v/>
      </c>
      <c r="V201" s="101" t="str">
        <f>IFERROR(VLOOKUP(V200,シフト記号表!$B:$AP,41,FALSE),"")</f>
        <v/>
      </c>
      <c r="W201" s="101" t="str">
        <f>IFERROR(VLOOKUP(W200,シフト記号表!$B:$AP,41,FALSE),"")</f>
        <v/>
      </c>
      <c r="X201" s="101" t="str">
        <f>IFERROR(VLOOKUP(X200,シフト記号表!$B:$AP,41,FALSE),"")</f>
        <v/>
      </c>
      <c r="Y201" s="101" t="str">
        <f>IFERROR(VLOOKUP(Y200,シフト記号表!$B:$AP,41,FALSE),"")</f>
        <v/>
      </c>
      <c r="Z201" s="101" t="str">
        <f>IFERROR(VLOOKUP(Z200,シフト記号表!$B:$AP,41,FALSE),"")</f>
        <v/>
      </c>
      <c r="AA201" s="101" t="str">
        <f>IFERROR(VLOOKUP(AA200,シフト記号表!$B:$AP,41,FALSE),"")</f>
        <v/>
      </c>
      <c r="AB201" s="101" t="str">
        <f>IFERROR(VLOOKUP(AB200,シフト記号表!$B:$AP,41,FALSE),"")</f>
        <v/>
      </c>
      <c r="AC201" s="101" t="str">
        <f>IFERROR(VLOOKUP(AC200,シフト記号表!$B:$AP,41,FALSE),"")</f>
        <v/>
      </c>
      <c r="AD201" s="101" t="str">
        <f>IFERROR(VLOOKUP(AD200,シフト記号表!$B:$AP,41,FALSE),"")</f>
        <v/>
      </c>
      <c r="AE201" s="101" t="str">
        <f>IFERROR(VLOOKUP(AE200,シフト記号表!$B:$AP,41,FALSE),"")</f>
        <v/>
      </c>
      <c r="AF201" s="101" t="str">
        <f>IFERROR(VLOOKUP(AF200,シフト記号表!$B:$AP,41,FALSE),"")</f>
        <v/>
      </c>
      <c r="AG201" s="101" t="str">
        <f>IFERROR(VLOOKUP(AG200,シフト記号表!$B:$AP,41,FALSE),"")</f>
        <v/>
      </c>
      <c r="AH201" s="101" t="str">
        <f>IFERROR(VLOOKUP(AH200,シフト記号表!$B:$AP,41,FALSE),"")</f>
        <v/>
      </c>
      <c r="AI201" s="101" t="str">
        <f>IFERROR(VLOOKUP(AI200,シフト記号表!$B:$AP,41,FALSE),"")</f>
        <v/>
      </c>
      <c r="AJ201" s="101" t="str">
        <f>IFERROR(VLOOKUP(AJ200,シフト記号表!$B:$AP,41,FALSE),"")</f>
        <v/>
      </c>
      <c r="AK201" s="101" t="str">
        <f>IFERROR(VLOOKUP(AK200,シフト記号表!$B:$AP,41,FALSE),"")</f>
        <v/>
      </c>
      <c r="AL201" s="101" t="str">
        <f>IFERROR(VLOOKUP(AL200,シフト記号表!$B:$AP,41,FALSE),"")</f>
        <v/>
      </c>
      <c r="AM201" s="101" t="str">
        <f>IFERROR(VLOOKUP(AM200,シフト記号表!$B:$AP,41,FALSE),"")</f>
        <v/>
      </c>
      <c r="AN201" s="289"/>
      <c r="AO201" s="267"/>
      <c r="AP201" s="344"/>
      <c r="AQ201" s="345"/>
      <c r="AR201" s="267"/>
      <c r="AS201" s="267"/>
      <c r="AT201" s="265"/>
      <c r="AU201" s="49" t="str">
        <f t="shared" ref="AU201" si="231">IFERROR(IF($D200="□",($AO200/$AK$6),($AO200/$AK$8)),"")</f>
        <v/>
      </c>
      <c r="AV201" s="49" t="str">
        <f t="shared" ref="AV201" si="232">IFERROR(IF($D200="□",($AN200/$AO$6),($AN200/$AO$8)),"")</f>
        <v/>
      </c>
      <c r="AX201" s="49" t="str">
        <f>IFERROR(IF($D200="□",(VLOOKUP(F200,'ますた君 '!$C:$E,3,FALSE)/($AK$6*4)),(VLOOKUP(F200,'ますた君 '!$C:$E,3,FALSE)/($AK$8*4))),"")</f>
        <v/>
      </c>
      <c r="AY201" s="49" t="str">
        <f>IFERROR(IF($D200="□",(VLOOKUP(F200,'ますた君 '!$C:$E,3,FALSE)/$AO$6),(VLOOKUP(F200,'ますた君 '!$C:$E,3,FALSE)/$AO$8)),"")</f>
        <v/>
      </c>
    </row>
    <row r="202" spans="1:51" s="3" customFormat="1" ht="12" customHeight="1">
      <c r="A202" s="278"/>
      <c r="B202" s="281"/>
      <c r="C202" s="284"/>
      <c r="D202" s="287"/>
      <c r="E202" s="171"/>
      <c r="F202" s="295"/>
      <c r="G202" s="296"/>
      <c r="H202" s="102" t="s">
        <v>106</v>
      </c>
      <c r="I202" s="190" t="str">
        <f>IFERROR(VLOOKUP(I200,シフト記号表!$B:$AP,31,FALSE),"")</f>
        <v/>
      </c>
      <c r="J202" s="190" t="str">
        <f>IFERROR(VLOOKUP(J200,シフト記号表!$B:$AP,31,FALSE),"")</f>
        <v/>
      </c>
      <c r="K202" s="190" t="str">
        <f>IFERROR(VLOOKUP(K200,シフト記号表!$B:$AP,31,FALSE),"")</f>
        <v/>
      </c>
      <c r="L202" s="190" t="str">
        <f>IFERROR(VLOOKUP(L200,シフト記号表!$B:$AP,31,FALSE),"")</f>
        <v/>
      </c>
      <c r="M202" s="190" t="str">
        <f>IFERROR(VLOOKUP(M200,シフト記号表!$B:$AP,31,FALSE),"")</f>
        <v/>
      </c>
      <c r="N202" s="190" t="str">
        <f>IFERROR(VLOOKUP(N200,シフト記号表!$B:$AP,31,FALSE),"")</f>
        <v/>
      </c>
      <c r="O202" s="190" t="str">
        <f>IFERROR(VLOOKUP(O200,シフト記号表!$B:$AP,31,FALSE),"")</f>
        <v/>
      </c>
      <c r="P202" s="190" t="str">
        <f>IFERROR(VLOOKUP(P200,シフト記号表!$B:$AP,31,FALSE),"")</f>
        <v/>
      </c>
      <c r="Q202" s="190" t="str">
        <f>IFERROR(VLOOKUP(Q200,シフト記号表!$B:$AP,31,FALSE),"")</f>
        <v/>
      </c>
      <c r="R202" s="190" t="str">
        <f>IFERROR(VLOOKUP(R200,シフト記号表!$B:$AP,31,FALSE),"")</f>
        <v/>
      </c>
      <c r="S202" s="190" t="str">
        <f>IFERROR(VLOOKUP(S200,シフト記号表!$B:$AP,31,FALSE),"")</f>
        <v/>
      </c>
      <c r="T202" s="190" t="str">
        <f>IFERROR(VLOOKUP(T200,シフト記号表!$B:$AP,31,FALSE),"")</f>
        <v/>
      </c>
      <c r="U202" s="190" t="str">
        <f>IFERROR(VLOOKUP(U200,シフト記号表!$B:$AP,31,FALSE),"")</f>
        <v/>
      </c>
      <c r="V202" s="190" t="str">
        <f>IFERROR(VLOOKUP(V200,シフト記号表!$B:$AP,31,FALSE),"")</f>
        <v/>
      </c>
      <c r="W202" s="190" t="str">
        <f>IFERROR(VLOOKUP(W200,シフト記号表!$B:$AP,31,FALSE),"")</f>
        <v/>
      </c>
      <c r="X202" s="190" t="str">
        <f>IFERROR(VLOOKUP(X200,シフト記号表!$B:$AP,31,FALSE),"")</f>
        <v/>
      </c>
      <c r="Y202" s="190" t="str">
        <f>IFERROR(VLOOKUP(Y200,シフト記号表!$B:$AP,31,FALSE),"")</f>
        <v/>
      </c>
      <c r="Z202" s="190" t="str">
        <f>IFERROR(VLOOKUP(Z200,シフト記号表!$B:$AP,31,FALSE),"")</f>
        <v/>
      </c>
      <c r="AA202" s="190" t="str">
        <f>IFERROR(VLOOKUP(AA200,シフト記号表!$B:$AP,31,FALSE),"")</f>
        <v/>
      </c>
      <c r="AB202" s="190" t="str">
        <f>IFERROR(VLOOKUP(AB200,シフト記号表!$B:$AP,31,FALSE),"")</f>
        <v/>
      </c>
      <c r="AC202" s="190" t="str">
        <f>IFERROR(VLOOKUP(AC200,シフト記号表!$B:$AP,31,FALSE),"")</f>
        <v/>
      </c>
      <c r="AD202" s="190" t="str">
        <f>IFERROR(VLOOKUP(AD200,シフト記号表!$B:$AP,31,FALSE),"")</f>
        <v/>
      </c>
      <c r="AE202" s="190" t="str">
        <f>IFERROR(VLOOKUP(AE200,シフト記号表!$B:$AP,31,FALSE),"")</f>
        <v/>
      </c>
      <c r="AF202" s="190" t="str">
        <f>IFERROR(VLOOKUP(AF200,シフト記号表!$B:$AP,31,FALSE),"")</f>
        <v/>
      </c>
      <c r="AG202" s="190" t="str">
        <f>IFERROR(VLOOKUP(AG200,シフト記号表!$B:$AP,31,FALSE),"")</f>
        <v/>
      </c>
      <c r="AH202" s="190" t="str">
        <f>IFERROR(VLOOKUP(AH200,シフト記号表!$B:$AP,31,FALSE),"")</f>
        <v/>
      </c>
      <c r="AI202" s="190" t="str">
        <f>IFERROR(VLOOKUP(AI200,シフト記号表!$B:$AP,31,FALSE),"")</f>
        <v/>
      </c>
      <c r="AJ202" s="190" t="str">
        <f>IFERROR(VLOOKUP(AJ200,シフト記号表!$B:$AP,31,FALSE),"")</f>
        <v/>
      </c>
      <c r="AK202" s="190" t="str">
        <f>IFERROR(VLOOKUP(AK200,シフト記号表!$B:$AP,31,FALSE),"")</f>
        <v/>
      </c>
      <c r="AL202" s="190" t="str">
        <f>IFERROR(VLOOKUP(AL200,シフト記号表!$B:$AP,31,FALSE),"")</f>
        <v/>
      </c>
      <c r="AM202" s="190" t="str">
        <f>IFERROR(VLOOKUP(AM200,シフト記号表!$B:$AP,31,FALSE),"")</f>
        <v/>
      </c>
      <c r="AN202" s="290"/>
      <c r="AO202" s="268"/>
      <c r="AP202" s="346"/>
      <c r="AQ202" s="347"/>
      <c r="AR202" s="268"/>
      <c r="AS202" s="268"/>
      <c r="AT202" s="265"/>
      <c r="AU202" s="50"/>
      <c r="AV202" s="50"/>
      <c r="AX202" s="50"/>
      <c r="AY202" s="50"/>
    </row>
    <row r="203" spans="1:51" s="3" customFormat="1" ht="12" customHeight="1">
      <c r="A203" s="276">
        <v>61</v>
      </c>
      <c r="B203" s="279"/>
      <c r="C203" s="282"/>
      <c r="D203" s="285" t="s">
        <v>113</v>
      </c>
      <c r="E203" s="170"/>
      <c r="F203" s="291"/>
      <c r="G203" s="292"/>
      <c r="H203" s="103" t="s">
        <v>80</v>
      </c>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288">
        <f>+SUM(I204:AM205)</f>
        <v>0</v>
      </c>
      <c r="AO203" s="266">
        <f>IF($AN$3="４週",AN203/4,AN203/(DAY(EOMONTH($I$21,0))/7))</f>
        <v>0</v>
      </c>
      <c r="AP203" s="342"/>
      <c r="AQ203" s="343"/>
      <c r="AR203" s="266" t="str">
        <f t="shared" ref="AR203" si="233">IF($AN$3="４週",AU204,AV204)</f>
        <v/>
      </c>
      <c r="AS203" s="266"/>
      <c r="AT203" s="265" t="str">
        <f t="shared" ref="AT203" si="234">IF(AX204&lt;=1.1,"",IF(AY204&lt;=1.1,"",IF(F203="","","勤務時間"&amp;CHAR(10)&amp;"OVER")))</f>
        <v/>
      </c>
      <c r="AU203" s="48" t="s">
        <v>192</v>
      </c>
      <c r="AV203" s="48" t="s">
        <v>107</v>
      </c>
      <c r="AX203" s="48" t="s">
        <v>136</v>
      </c>
      <c r="AY203" s="48" t="s">
        <v>137</v>
      </c>
    </row>
    <row r="204" spans="1:51" s="3" customFormat="1" ht="12" customHeight="1">
      <c r="A204" s="277"/>
      <c r="B204" s="280"/>
      <c r="C204" s="283"/>
      <c r="D204" s="286"/>
      <c r="E204" s="171"/>
      <c r="F204" s="293"/>
      <c r="G204" s="294"/>
      <c r="H204" s="100" t="s">
        <v>105</v>
      </c>
      <c r="I204" s="101" t="str">
        <f>IFERROR(VLOOKUP(I203,シフト記号表!$B:$AP,41,FALSE),"")</f>
        <v/>
      </c>
      <c r="J204" s="101" t="str">
        <f>IFERROR(VLOOKUP(J203,シフト記号表!$B:$AP,41,FALSE),"")</f>
        <v/>
      </c>
      <c r="K204" s="101" t="str">
        <f>IFERROR(VLOOKUP(K203,シフト記号表!$B:$AP,41,FALSE),"")</f>
        <v/>
      </c>
      <c r="L204" s="101" t="str">
        <f>IFERROR(VLOOKUP(L203,シフト記号表!$B:$AP,41,FALSE),"")</f>
        <v/>
      </c>
      <c r="M204" s="101" t="str">
        <f>IFERROR(VLOOKUP(M203,シフト記号表!$B:$AP,41,FALSE),"")</f>
        <v/>
      </c>
      <c r="N204" s="101" t="str">
        <f>IFERROR(VLOOKUP(N203,シフト記号表!$B:$AP,41,FALSE),"")</f>
        <v/>
      </c>
      <c r="O204" s="101" t="str">
        <f>IFERROR(VLOOKUP(O203,シフト記号表!$B:$AP,41,FALSE),"")</f>
        <v/>
      </c>
      <c r="P204" s="101" t="str">
        <f>IFERROR(VLOOKUP(P203,シフト記号表!$B:$AP,41,FALSE),"")</f>
        <v/>
      </c>
      <c r="Q204" s="101" t="str">
        <f>IFERROR(VLOOKUP(Q203,シフト記号表!$B:$AP,41,FALSE),"")</f>
        <v/>
      </c>
      <c r="R204" s="101" t="str">
        <f>IFERROR(VLOOKUP(R203,シフト記号表!$B:$AP,41,FALSE),"")</f>
        <v/>
      </c>
      <c r="S204" s="101" t="str">
        <f>IFERROR(VLOOKUP(S203,シフト記号表!$B:$AP,41,FALSE),"")</f>
        <v/>
      </c>
      <c r="T204" s="101" t="str">
        <f>IFERROR(VLOOKUP(T203,シフト記号表!$B:$AP,41,FALSE),"")</f>
        <v/>
      </c>
      <c r="U204" s="101" t="str">
        <f>IFERROR(VLOOKUP(U203,シフト記号表!$B:$AP,41,FALSE),"")</f>
        <v/>
      </c>
      <c r="V204" s="101" t="str">
        <f>IFERROR(VLOOKUP(V203,シフト記号表!$B:$AP,41,FALSE),"")</f>
        <v/>
      </c>
      <c r="W204" s="101" t="str">
        <f>IFERROR(VLOOKUP(W203,シフト記号表!$B:$AP,41,FALSE),"")</f>
        <v/>
      </c>
      <c r="X204" s="101" t="str">
        <f>IFERROR(VLOOKUP(X203,シフト記号表!$B:$AP,41,FALSE),"")</f>
        <v/>
      </c>
      <c r="Y204" s="101" t="str">
        <f>IFERROR(VLOOKUP(Y203,シフト記号表!$B:$AP,41,FALSE),"")</f>
        <v/>
      </c>
      <c r="Z204" s="101" t="str">
        <f>IFERROR(VLOOKUP(Z203,シフト記号表!$B:$AP,41,FALSE),"")</f>
        <v/>
      </c>
      <c r="AA204" s="101" t="str">
        <f>IFERROR(VLOOKUP(AA203,シフト記号表!$B:$AP,41,FALSE),"")</f>
        <v/>
      </c>
      <c r="AB204" s="101" t="str">
        <f>IFERROR(VLOOKUP(AB203,シフト記号表!$B:$AP,41,FALSE),"")</f>
        <v/>
      </c>
      <c r="AC204" s="101" t="str">
        <f>IFERROR(VLOOKUP(AC203,シフト記号表!$B:$AP,41,FALSE),"")</f>
        <v/>
      </c>
      <c r="AD204" s="101" t="str">
        <f>IFERROR(VLOOKUP(AD203,シフト記号表!$B:$AP,41,FALSE),"")</f>
        <v/>
      </c>
      <c r="AE204" s="101" t="str">
        <f>IFERROR(VLOOKUP(AE203,シフト記号表!$B:$AP,41,FALSE),"")</f>
        <v/>
      </c>
      <c r="AF204" s="101" t="str">
        <f>IFERROR(VLOOKUP(AF203,シフト記号表!$B:$AP,41,FALSE),"")</f>
        <v/>
      </c>
      <c r="AG204" s="101" t="str">
        <f>IFERROR(VLOOKUP(AG203,シフト記号表!$B:$AP,41,FALSE),"")</f>
        <v/>
      </c>
      <c r="AH204" s="101" t="str">
        <f>IFERROR(VLOOKUP(AH203,シフト記号表!$B:$AP,41,FALSE),"")</f>
        <v/>
      </c>
      <c r="AI204" s="101" t="str">
        <f>IFERROR(VLOOKUP(AI203,シフト記号表!$B:$AP,41,FALSE),"")</f>
        <v/>
      </c>
      <c r="AJ204" s="101" t="str">
        <f>IFERROR(VLOOKUP(AJ203,シフト記号表!$B:$AP,41,FALSE),"")</f>
        <v/>
      </c>
      <c r="AK204" s="101" t="str">
        <f>IFERROR(VLOOKUP(AK203,シフト記号表!$B:$AP,41,FALSE),"")</f>
        <v/>
      </c>
      <c r="AL204" s="101" t="str">
        <f>IFERROR(VLOOKUP(AL203,シフト記号表!$B:$AP,41,FALSE),"")</f>
        <v/>
      </c>
      <c r="AM204" s="101" t="str">
        <f>IFERROR(VLOOKUP(AM203,シフト記号表!$B:$AP,41,FALSE),"")</f>
        <v/>
      </c>
      <c r="AN204" s="289"/>
      <c r="AO204" s="267"/>
      <c r="AP204" s="344"/>
      <c r="AQ204" s="345"/>
      <c r="AR204" s="267"/>
      <c r="AS204" s="267"/>
      <c r="AT204" s="265"/>
      <c r="AU204" s="49" t="str">
        <f t="shared" ref="AU204" si="235">IFERROR(IF($D203="□",($AO203/$AK$6),($AO203/$AK$8)),"")</f>
        <v/>
      </c>
      <c r="AV204" s="49" t="str">
        <f t="shared" ref="AV204" si="236">IFERROR(IF($D203="□",($AN203/$AO$6),($AN203/$AO$8)),"")</f>
        <v/>
      </c>
      <c r="AX204" s="49" t="str">
        <f>IFERROR(IF($D203="□",(VLOOKUP(F203,'ますた君 '!$C:$E,3,FALSE)/($AK$6*4)),(VLOOKUP(F203,'ますた君 '!$C:$E,3,FALSE)/($AK$8*4))),"")</f>
        <v/>
      </c>
      <c r="AY204" s="49" t="str">
        <f>IFERROR(IF($D203="□",(VLOOKUP(F203,'ますた君 '!$C:$E,3,FALSE)/$AO$6),(VLOOKUP(F203,'ますた君 '!$C:$E,3,FALSE)/$AO$8)),"")</f>
        <v/>
      </c>
    </row>
    <row r="205" spans="1:51" s="3" customFormat="1" ht="12" customHeight="1">
      <c r="A205" s="278"/>
      <c r="B205" s="281"/>
      <c r="C205" s="284"/>
      <c r="D205" s="287"/>
      <c r="E205" s="171"/>
      <c r="F205" s="295"/>
      <c r="G205" s="296"/>
      <c r="H205" s="102" t="s">
        <v>106</v>
      </c>
      <c r="I205" s="190" t="str">
        <f>IFERROR(VLOOKUP(I203,シフト記号表!$B:$AP,31,FALSE),"")</f>
        <v/>
      </c>
      <c r="J205" s="190" t="str">
        <f>IFERROR(VLOOKUP(J203,シフト記号表!$B:$AP,31,FALSE),"")</f>
        <v/>
      </c>
      <c r="K205" s="190" t="str">
        <f>IFERROR(VLOOKUP(K203,シフト記号表!$B:$AP,31,FALSE),"")</f>
        <v/>
      </c>
      <c r="L205" s="190" t="str">
        <f>IFERROR(VLOOKUP(L203,シフト記号表!$B:$AP,31,FALSE),"")</f>
        <v/>
      </c>
      <c r="M205" s="190" t="str">
        <f>IFERROR(VLOOKUP(M203,シフト記号表!$B:$AP,31,FALSE),"")</f>
        <v/>
      </c>
      <c r="N205" s="190" t="str">
        <f>IFERROR(VLOOKUP(N203,シフト記号表!$B:$AP,31,FALSE),"")</f>
        <v/>
      </c>
      <c r="O205" s="190" t="str">
        <f>IFERROR(VLOOKUP(O203,シフト記号表!$B:$AP,31,FALSE),"")</f>
        <v/>
      </c>
      <c r="P205" s="190" t="str">
        <f>IFERROR(VLOOKUP(P203,シフト記号表!$B:$AP,31,FALSE),"")</f>
        <v/>
      </c>
      <c r="Q205" s="190" t="str">
        <f>IFERROR(VLOOKUP(Q203,シフト記号表!$B:$AP,31,FALSE),"")</f>
        <v/>
      </c>
      <c r="R205" s="190" t="str">
        <f>IFERROR(VLOOKUP(R203,シフト記号表!$B:$AP,31,FALSE),"")</f>
        <v/>
      </c>
      <c r="S205" s="190" t="str">
        <f>IFERROR(VLOOKUP(S203,シフト記号表!$B:$AP,31,FALSE),"")</f>
        <v/>
      </c>
      <c r="T205" s="190" t="str">
        <f>IFERROR(VLOOKUP(T203,シフト記号表!$B:$AP,31,FALSE),"")</f>
        <v/>
      </c>
      <c r="U205" s="190" t="str">
        <f>IFERROR(VLOOKUP(U203,シフト記号表!$B:$AP,31,FALSE),"")</f>
        <v/>
      </c>
      <c r="V205" s="190" t="str">
        <f>IFERROR(VLOOKUP(V203,シフト記号表!$B:$AP,31,FALSE),"")</f>
        <v/>
      </c>
      <c r="W205" s="190" t="str">
        <f>IFERROR(VLOOKUP(W203,シフト記号表!$B:$AP,31,FALSE),"")</f>
        <v/>
      </c>
      <c r="X205" s="190" t="str">
        <f>IFERROR(VLOOKUP(X203,シフト記号表!$B:$AP,31,FALSE),"")</f>
        <v/>
      </c>
      <c r="Y205" s="190" t="str">
        <f>IFERROR(VLOOKUP(Y203,シフト記号表!$B:$AP,31,FALSE),"")</f>
        <v/>
      </c>
      <c r="Z205" s="190" t="str">
        <f>IFERROR(VLOOKUP(Z203,シフト記号表!$B:$AP,31,FALSE),"")</f>
        <v/>
      </c>
      <c r="AA205" s="190" t="str">
        <f>IFERROR(VLOOKUP(AA203,シフト記号表!$B:$AP,31,FALSE),"")</f>
        <v/>
      </c>
      <c r="AB205" s="190" t="str">
        <f>IFERROR(VLOOKUP(AB203,シフト記号表!$B:$AP,31,FALSE),"")</f>
        <v/>
      </c>
      <c r="AC205" s="190" t="str">
        <f>IFERROR(VLOOKUP(AC203,シフト記号表!$B:$AP,31,FALSE),"")</f>
        <v/>
      </c>
      <c r="AD205" s="190" t="str">
        <f>IFERROR(VLOOKUP(AD203,シフト記号表!$B:$AP,31,FALSE),"")</f>
        <v/>
      </c>
      <c r="AE205" s="190" t="str">
        <f>IFERROR(VLOOKUP(AE203,シフト記号表!$B:$AP,31,FALSE),"")</f>
        <v/>
      </c>
      <c r="AF205" s="190" t="str">
        <f>IFERROR(VLOOKUP(AF203,シフト記号表!$B:$AP,31,FALSE),"")</f>
        <v/>
      </c>
      <c r="AG205" s="190" t="str">
        <f>IFERROR(VLOOKUP(AG203,シフト記号表!$B:$AP,31,FALSE),"")</f>
        <v/>
      </c>
      <c r="AH205" s="190" t="str">
        <f>IFERROR(VLOOKUP(AH203,シフト記号表!$B:$AP,31,FALSE),"")</f>
        <v/>
      </c>
      <c r="AI205" s="190" t="str">
        <f>IFERROR(VLOOKUP(AI203,シフト記号表!$B:$AP,31,FALSE),"")</f>
        <v/>
      </c>
      <c r="AJ205" s="190" t="str">
        <f>IFERROR(VLOOKUP(AJ203,シフト記号表!$B:$AP,31,FALSE),"")</f>
        <v/>
      </c>
      <c r="AK205" s="190" t="str">
        <f>IFERROR(VLOOKUP(AK203,シフト記号表!$B:$AP,31,FALSE),"")</f>
        <v/>
      </c>
      <c r="AL205" s="190" t="str">
        <f>IFERROR(VLOOKUP(AL203,シフト記号表!$B:$AP,31,FALSE),"")</f>
        <v/>
      </c>
      <c r="AM205" s="190" t="str">
        <f>IFERROR(VLOOKUP(AM203,シフト記号表!$B:$AP,31,FALSE),"")</f>
        <v/>
      </c>
      <c r="AN205" s="290"/>
      <c r="AO205" s="268"/>
      <c r="AP205" s="346"/>
      <c r="AQ205" s="347"/>
      <c r="AR205" s="268"/>
      <c r="AS205" s="268"/>
      <c r="AT205" s="265"/>
      <c r="AU205" s="50"/>
      <c r="AV205" s="50"/>
      <c r="AX205" s="50"/>
      <c r="AY205" s="50"/>
    </row>
    <row r="206" spans="1:51" s="3" customFormat="1" ht="12" customHeight="1">
      <c r="A206" s="276">
        <v>62</v>
      </c>
      <c r="B206" s="279"/>
      <c r="C206" s="282"/>
      <c r="D206" s="285" t="s">
        <v>113</v>
      </c>
      <c r="E206" s="170"/>
      <c r="F206" s="291"/>
      <c r="G206" s="292"/>
      <c r="H206" s="103" t="s">
        <v>80</v>
      </c>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288">
        <f>+SUM(I207:AM208)</f>
        <v>0</v>
      </c>
      <c r="AO206" s="266">
        <f>IF($AN$3="４週",AN206/4,AN206/(DAY(EOMONTH($I$21,0))/7))</f>
        <v>0</v>
      </c>
      <c r="AP206" s="342"/>
      <c r="AQ206" s="343"/>
      <c r="AR206" s="266" t="str">
        <f t="shared" ref="AR206" si="237">IF($AN$3="４週",AU207,AV207)</f>
        <v/>
      </c>
      <c r="AS206" s="266"/>
      <c r="AT206" s="265" t="str">
        <f t="shared" ref="AT206" si="238">IF(AX207&lt;=1.1,"",IF(AY207&lt;=1.1,"",IF(F206="","","勤務時間"&amp;CHAR(10)&amp;"OVER")))</f>
        <v/>
      </c>
      <c r="AU206" s="48" t="s">
        <v>192</v>
      </c>
      <c r="AV206" s="48" t="s">
        <v>107</v>
      </c>
      <c r="AX206" s="48" t="s">
        <v>136</v>
      </c>
      <c r="AY206" s="48" t="s">
        <v>137</v>
      </c>
    </row>
    <row r="207" spans="1:51" s="3" customFormat="1" ht="12" customHeight="1">
      <c r="A207" s="277"/>
      <c r="B207" s="280"/>
      <c r="C207" s="283"/>
      <c r="D207" s="286"/>
      <c r="E207" s="171"/>
      <c r="F207" s="293"/>
      <c r="G207" s="294"/>
      <c r="H207" s="100" t="s">
        <v>105</v>
      </c>
      <c r="I207" s="101" t="str">
        <f>IFERROR(VLOOKUP(I206,シフト記号表!$B:$AP,41,FALSE),"")</f>
        <v/>
      </c>
      <c r="J207" s="101" t="str">
        <f>IFERROR(VLOOKUP(J206,シフト記号表!$B:$AP,41,FALSE),"")</f>
        <v/>
      </c>
      <c r="K207" s="101" t="str">
        <f>IFERROR(VLOOKUP(K206,シフト記号表!$B:$AP,41,FALSE),"")</f>
        <v/>
      </c>
      <c r="L207" s="101" t="str">
        <f>IFERROR(VLOOKUP(L206,シフト記号表!$B:$AP,41,FALSE),"")</f>
        <v/>
      </c>
      <c r="M207" s="101" t="str">
        <f>IFERROR(VLOOKUP(M206,シフト記号表!$B:$AP,41,FALSE),"")</f>
        <v/>
      </c>
      <c r="N207" s="101" t="str">
        <f>IFERROR(VLOOKUP(N206,シフト記号表!$B:$AP,41,FALSE),"")</f>
        <v/>
      </c>
      <c r="O207" s="101" t="str">
        <f>IFERROR(VLOOKUP(O206,シフト記号表!$B:$AP,41,FALSE),"")</f>
        <v/>
      </c>
      <c r="P207" s="101" t="str">
        <f>IFERROR(VLOOKUP(P206,シフト記号表!$B:$AP,41,FALSE),"")</f>
        <v/>
      </c>
      <c r="Q207" s="101" t="str">
        <f>IFERROR(VLOOKUP(Q206,シフト記号表!$B:$AP,41,FALSE),"")</f>
        <v/>
      </c>
      <c r="R207" s="101" t="str">
        <f>IFERROR(VLOOKUP(R206,シフト記号表!$B:$AP,41,FALSE),"")</f>
        <v/>
      </c>
      <c r="S207" s="101" t="str">
        <f>IFERROR(VLOOKUP(S206,シフト記号表!$B:$AP,41,FALSE),"")</f>
        <v/>
      </c>
      <c r="T207" s="101" t="str">
        <f>IFERROR(VLOOKUP(T206,シフト記号表!$B:$AP,41,FALSE),"")</f>
        <v/>
      </c>
      <c r="U207" s="101" t="str">
        <f>IFERROR(VLOOKUP(U206,シフト記号表!$B:$AP,41,FALSE),"")</f>
        <v/>
      </c>
      <c r="V207" s="101" t="str">
        <f>IFERROR(VLOOKUP(V206,シフト記号表!$B:$AP,41,FALSE),"")</f>
        <v/>
      </c>
      <c r="W207" s="101" t="str">
        <f>IFERROR(VLOOKUP(W206,シフト記号表!$B:$AP,41,FALSE),"")</f>
        <v/>
      </c>
      <c r="X207" s="101" t="str">
        <f>IFERROR(VLOOKUP(X206,シフト記号表!$B:$AP,41,FALSE),"")</f>
        <v/>
      </c>
      <c r="Y207" s="101" t="str">
        <f>IFERROR(VLOOKUP(Y206,シフト記号表!$B:$AP,41,FALSE),"")</f>
        <v/>
      </c>
      <c r="Z207" s="101" t="str">
        <f>IFERROR(VLOOKUP(Z206,シフト記号表!$B:$AP,41,FALSE),"")</f>
        <v/>
      </c>
      <c r="AA207" s="101" t="str">
        <f>IFERROR(VLOOKUP(AA206,シフト記号表!$B:$AP,41,FALSE),"")</f>
        <v/>
      </c>
      <c r="AB207" s="101" t="str">
        <f>IFERROR(VLOOKUP(AB206,シフト記号表!$B:$AP,41,FALSE),"")</f>
        <v/>
      </c>
      <c r="AC207" s="101" t="str">
        <f>IFERROR(VLOOKUP(AC206,シフト記号表!$B:$AP,41,FALSE),"")</f>
        <v/>
      </c>
      <c r="AD207" s="101" t="str">
        <f>IFERROR(VLOOKUP(AD206,シフト記号表!$B:$AP,41,FALSE),"")</f>
        <v/>
      </c>
      <c r="AE207" s="101" t="str">
        <f>IFERROR(VLOOKUP(AE206,シフト記号表!$B:$AP,41,FALSE),"")</f>
        <v/>
      </c>
      <c r="AF207" s="101" t="str">
        <f>IFERROR(VLOOKUP(AF206,シフト記号表!$B:$AP,41,FALSE),"")</f>
        <v/>
      </c>
      <c r="AG207" s="101" t="str">
        <f>IFERROR(VLOOKUP(AG206,シフト記号表!$B:$AP,41,FALSE),"")</f>
        <v/>
      </c>
      <c r="AH207" s="101" t="str">
        <f>IFERROR(VLOOKUP(AH206,シフト記号表!$B:$AP,41,FALSE),"")</f>
        <v/>
      </c>
      <c r="AI207" s="101" t="str">
        <f>IFERROR(VLOOKUP(AI206,シフト記号表!$B:$AP,41,FALSE),"")</f>
        <v/>
      </c>
      <c r="AJ207" s="101" t="str">
        <f>IFERROR(VLOOKUP(AJ206,シフト記号表!$B:$AP,41,FALSE),"")</f>
        <v/>
      </c>
      <c r="AK207" s="101" t="str">
        <f>IFERROR(VLOOKUP(AK206,シフト記号表!$B:$AP,41,FALSE),"")</f>
        <v/>
      </c>
      <c r="AL207" s="101" t="str">
        <f>IFERROR(VLOOKUP(AL206,シフト記号表!$B:$AP,41,FALSE),"")</f>
        <v/>
      </c>
      <c r="AM207" s="101" t="str">
        <f>IFERROR(VLOOKUP(AM206,シフト記号表!$B:$AP,41,FALSE),"")</f>
        <v/>
      </c>
      <c r="AN207" s="289"/>
      <c r="AO207" s="267"/>
      <c r="AP207" s="344"/>
      <c r="AQ207" s="345"/>
      <c r="AR207" s="267"/>
      <c r="AS207" s="267"/>
      <c r="AT207" s="265"/>
      <c r="AU207" s="49" t="str">
        <f t="shared" ref="AU207" si="239">IFERROR(IF($D206="□",($AO206/$AK$6),($AO206/$AK$8)),"")</f>
        <v/>
      </c>
      <c r="AV207" s="49" t="str">
        <f t="shared" ref="AV207" si="240">IFERROR(IF($D206="□",($AN206/$AO$6),($AN206/$AO$8)),"")</f>
        <v/>
      </c>
      <c r="AX207" s="49" t="str">
        <f>IFERROR(IF($D206="□",(VLOOKUP(F206,'ますた君 '!$C:$E,3,FALSE)/($AK$6*4)),(VLOOKUP(F206,'ますた君 '!$C:$E,3,FALSE)/($AK$8*4))),"")</f>
        <v/>
      </c>
      <c r="AY207" s="49" t="str">
        <f>IFERROR(IF($D206="□",(VLOOKUP(F206,'ますた君 '!$C:$E,3,FALSE)/$AO$6),(VLOOKUP(F206,'ますた君 '!$C:$E,3,FALSE)/$AO$8)),"")</f>
        <v/>
      </c>
    </row>
    <row r="208" spans="1:51" s="3" customFormat="1" ht="12" customHeight="1">
      <c r="A208" s="278"/>
      <c r="B208" s="281"/>
      <c r="C208" s="284"/>
      <c r="D208" s="287"/>
      <c r="E208" s="171"/>
      <c r="F208" s="295"/>
      <c r="G208" s="296"/>
      <c r="H208" s="102" t="s">
        <v>106</v>
      </c>
      <c r="I208" s="190" t="str">
        <f>IFERROR(VLOOKUP(I206,シフト記号表!$B:$AP,31,FALSE),"")</f>
        <v/>
      </c>
      <c r="J208" s="190" t="str">
        <f>IFERROR(VLOOKUP(J206,シフト記号表!$B:$AP,31,FALSE),"")</f>
        <v/>
      </c>
      <c r="K208" s="190" t="str">
        <f>IFERROR(VLOOKUP(K206,シフト記号表!$B:$AP,31,FALSE),"")</f>
        <v/>
      </c>
      <c r="L208" s="190" t="str">
        <f>IFERROR(VLOOKUP(L206,シフト記号表!$B:$AP,31,FALSE),"")</f>
        <v/>
      </c>
      <c r="M208" s="190" t="str">
        <f>IFERROR(VLOOKUP(M206,シフト記号表!$B:$AP,31,FALSE),"")</f>
        <v/>
      </c>
      <c r="N208" s="190" t="str">
        <f>IFERROR(VLOOKUP(N206,シフト記号表!$B:$AP,31,FALSE),"")</f>
        <v/>
      </c>
      <c r="O208" s="190" t="str">
        <f>IFERROR(VLOOKUP(O206,シフト記号表!$B:$AP,31,FALSE),"")</f>
        <v/>
      </c>
      <c r="P208" s="190" t="str">
        <f>IFERROR(VLOOKUP(P206,シフト記号表!$B:$AP,31,FALSE),"")</f>
        <v/>
      </c>
      <c r="Q208" s="190" t="str">
        <f>IFERROR(VLOOKUP(Q206,シフト記号表!$B:$AP,31,FALSE),"")</f>
        <v/>
      </c>
      <c r="R208" s="190" t="str">
        <f>IFERROR(VLOOKUP(R206,シフト記号表!$B:$AP,31,FALSE),"")</f>
        <v/>
      </c>
      <c r="S208" s="190" t="str">
        <f>IFERROR(VLOOKUP(S206,シフト記号表!$B:$AP,31,FALSE),"")</f>
        <v/>
      </c>
      <c r="T208" s="190" t="str">
        <f>IFERROR(VLOOKUP(T206,シフト記号表!$B:$AP,31,FALSE),"")</f>
        <v/>
      </c>
      <c r="U208" s="190" t="str">
        <f>IFERROR(VLOOKUP(U206,シフト記号表!$B:$AP,31,FALSE),"")</f>
        <v/>
      </c>
      <c r="V208" s="190" t="str">
        <f>IFERROR(VLOOKUP(V206,シフト記号表!$B:$AP,31,FALSE),"")</f>
        <v/>
      </c>
      <c r="W208" s="190" t="str">
        <f>IFERROR(VLOOKUP(W206,シフト記号表!$B:$AP,31,FALSE),"")</f>
        <v/>
      </c>
      <c r="X208" s="190" t="str">
        <f>IFERROR(VLOOKUP(X206,シフト記号表!$B:$AP,31,FALSE),"")</f>
        <v/>
      </c>
      <c r="Y208" s="190" t="str">
        <f>IFERROR(VLOOKUP(Y206,シフト記号表!$B:$AP,31,FALSE),"")</f>
        <v/>
      </c>
      <c r="Z208" s="190" t="str">
        <f>IFERROR(VLOOKUP(Z206,シフト記号表!$B:$AP,31,FALSE),"")</f>
        <v/>
      </c>
      <c r="AA208" s="190" t="str">
        <f>IFERROR(VLOOKUP(AA206,シフト記号表!$B:$AP,31,FALSE),"")</f>
        <v/>
      </c>
      <c r="AB208" s="190" t="str">
        <f>IFERROR(VLOOKUP(AB206,シフト記号表!$B:$AP,31,FALSE),"")</f>
        <v/>
      </c>
      <c r="AC208" s="190" t="str">
        <f>IFERROR(VLOOKUP(AC206,シフト記号表!$B:$AP,31,FALSE),"")</f>
        <v/>
      </c>
      <c r="AD208" s="190" t="str">
        <f>IFERROR(VLOOKUP(AD206,シフト記号表!$B:$AP,31,FALSE),"")</f>
        <v/>
      </c>
      <c r="AE208" s="190" t="str">
        <f>IFERROR(VLOOKUP(AE206,シフト記号表!$B:$AP,31,FALSE),"")</f>
        <v/>
      </c>
      <c r="AF208" s="190" t="str">
        <f>IFERROR(VLOOKUP(AF206,シフト記号表!$B:$AP,31,FALSE),"")</f>
        <v/>
      </c>
      <c r="AG208" s="190" t="str">
        <f>IFERROR(VLOOKUP(AG206,シフト記号表!$B:$AP,31,FALSE),"")</f>
        <v/>
      </c>
      <c r="AH208" s="190" t="str">
        <f>IFERROR(VLOOKUP(AH206,シフト記号表!$B:$AP,31,FALSE),"")</f>
        <v/>
      </c>
      <c r="AI208" s="190" t="str">
        <f>IFERROR(VLOOKUP(AI206,シフト記号表!$B:$AP,31,FALSE),"")</f>
        <v/>
      </c>
      <c r="AJ208" s="190" t="str">
        <f>IFERROR(VLOOKUP(AJ206,シフト記号表!$B:$AP,31,FALSE),"")</f>
        <v/>
      </c>
      <c r="AK208" s="190" t="str">
        <f>IFERROR(VLOOKUP(AK206,シフト記号表!$B:$AP,31,FALSE),"")</f>
        <v/>
      </c>
      <c r="AL208" s="190" t="str">
        <f>IFERROR(VLOOKUP(AL206,シフト記号表!$B:$AP,31,FALSE),"")</f>
        <v/>
      </c>
      <c r="AM208" s="190" t="str">
        <f>IFERROR(VLOOKUP(AM206,シフト記号表!$B:$AP,31,FALSE),"")</f>
        <v/>
      </c>
      <c r="AN208" s="290"/>
      <c r="AO208" s="268"/>
      <c r="AP208" s="346"/>
      <c r="AQ208" s="347"/>
      <c r="AR208" s="268"/>
      <c r="AS208" s="268"/>
      <c r="AT208" s="265"/>
      <c r="AU208" s="50"/>
      <c r="AV208" s="50"/>
      <c r="AX208" s="50"/>
      <c r="AY208" s="50"/>
    </row>
    <row r="209" spans="1:51" s="3" customFormat="1" ht="12" customHeight="1">
      <c r="A209" s="276">
        <v>63</v>
      </c>
      <c r="B209" s="279"/>
      <c r="C209" s="282"/>
      <c r="D209" s="285" t="s">
        <v>113</v>
      </c>
      <c r="E209" s="170"/>
      <c r="F209" s="291"/>
      <c r="G209" s="292"/>
      <c r="H209" s="103" t="s">
        <v>80</v>
      </c>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288">
        <f>+SUM(I210:AM211)</f>
        <v>0</v>
      </c>
      <c r="AO209" s="266">
        <f>IF($AN$3="４週",AN209/4,AN209/(DAY(EOMONTH($I$21,0))/7))</f>
        <v>0</v>
      </c>
      <c r="AP209" s="342"/>
      <c r="AQ209" s="343"/>
      <c r="AR209" s="266" t="str">
        <f t="shared" ref="AR209" si="241">IF($AN$3="４週",AU210,AV210)</f>
        <v/>
      </c>
      <c r="AS209" s="266"/>
      <c r="AT209" s="265" t="str">
        <f t="shared" ref="AT209" si="242">IF(AX210&lt;=1.1,"",IF(AY210&lt;=1.1,"",IF(F209="","","勤務時間"&amp;CHAR(10)&amp;"OVER")))</f>
        <v/>
      </c>
      <c r="AU209" s="48" t="s">
        <v>192</v>
      </c>
      <c r="AV209" s="48" t="s">
        <v>107</v>
      </c>
      <c r="AX209" s="48" t="s">
        <v>136</v>
      </c>
      <c r="AY209" s="48" t="s">
        <v>137</v>
      </c>
    </row>
    <row r="210" spans="1:51" s="3" customFormat="1" ht="12" customHeight="1">
      <c r="A210" s="277"/>
      <c r="B210" s="280"/>
      <c r="C210" s="283"/>
      <c r="D210" s="286"/>
      <c r="E210" s="171"/>
      <c r="F210" s="293"/>
      <c r="G210" s="294"/>
      <c r="H210" s="100" t="s">
        <v>105</v>
      </c>
      <c r="I210" s="101" t="str">
        <f>IFERROR(VLOOKUP(I209,シフト記号表!$B:$AP,41,FALSE),"")</f>
        <v/>
      </c>
      <c r="J210" s="101" t="str">
        <f>IFERROR(VLOOKUP(J209,シフト記号表!$B:$AP,41,FALSE),"")</f>
        <v/>
      </c>
      <c r="K210" s="101" t="str">
        <f>IFERROR(VLOOKUP(K209,シフト記号表!$B:$AP,41,FALSE),"")</f>
        <v/>
      </c>
      <c r="L210" s="101" t="str">
        <f>IFERROR(VLOOKUP(L209,シフト記号表!$B:$AP,41,FALSE),"")</f>
        <v/>
      </c>
      <c r="M210" s="101" t="str">
        <f>IFERROR(VLOOKUP(M209,シフト記号表!$B:$AP,41,FALSE),"")</f>
        <v/>
      </c>
      <c r="N210" s="101" t="str">
        <f>IFERROR(VLOOKUP(N209,シフト記号表!$B:$AP,41,FALSE),"")</f>
        <v/>
      </c>
      <c r="O210" s="101" t="str">
        <f>IFERROR(VLOOKUP(O209,シフト記号表!$B:$AP,41,FALSE),"")</f>
        <v/>
      </c>
      <c r="P210" s="101" t="str">
        <f>IFERROR(VLOOKUP(P209,シフト記号表!$B:$AP,41,FALSE),"")</f>
        <v/>
      </c>
      <c r="Q210" s="101" t="str">
        <f>IFERROR(VLOOKUP(Q209,シフト記号表!$B:$AP,41,FALSE),"")</f>
        <v/>
      </c>
      <c r="R210" s="101" t="str">
        <f>IFERROR(VLOOKUP(R209,シフト記号表!$B:$AP,41,FALSE),"")</f>
        <v/>
      </c>
      <c r="S210" s="101" t="str">
        <f>IFERROR(VLOOKUP(S209,シフト記号表!$B:$AP,41,FALSE),"")</f>
        <v/>
      </c>
      <c r="T210" s="101" t="str">
        <f>IFERROR(VLOOKUP(T209,シフト記号表!$B:$AP,41,FALSE),"")</f>
        <v/>
      </c>
      <c r="U210" s="101" t="str">
        <f>IFERROR(VLOOKUP(U209,シフト記号表!$B:$AP,41,FALSE),"")</f>
        <v/>
      </c>
      <c r="V210" s="101" t="str">
        <f>IFERROR(VLOOKUP(V209,シフト記号表!$B:$AP,41,FALSE),"")</f>
        <v/>
      </c>
      <c r="W210" s="101" t="str">
        <f>IFERROR(VLOOKUP(W209,シフト記号表!$B:$AP,41,FALSE),"")</f>
        <v/>
      </c>
      <c r="X210" s="101" t="str">
        <f>IFERROR(VLOOKUP(X209,シフト記号表!$B:$AP,41,FALSE),"")</f>
        <v/>
      </c>
      <c r="Y210" s="101" t="str">
        <f>IFERROR(VLOOKUP(Y209,シフト記号表!$B:$AP,41,FALSE),"")</f>
        <v/>
      </c>
      <c r="Z210" s="101" t="str">
        <f>IFERROR(VLOOKUP(Z209,シフト記号表!$B:$AP,41,FALSE),"")</f>
        <v/>
      </c>
      <c r="AA210" s="101" t="str">
        <f>IFERROR(VLOOKUP(AA209,シフト記号表!$B:$AP,41,FALSE),"")</f>
        <v/>
      </c>
      <c r="AB210" s="101" t="str">
        <f>IFERROR(VLOOKUP(AB209,シフト記号表!$B:$AP,41,FALSE),"")</f>
        <v/>
      </c>
      <c r="AC210" s="101" t="str">
        <f>IFERROR(VLOOKUP(AC209,シフト記号表!$B:$AP,41,FALSE),"")</f>
        <v/>
      </c>
      <c r="AD210" s="101" t="str">
        <f>IFERROR(VLOOKUP(AD209,シフト記号表!$B:$AP,41,FALSE),"")</f>
        <v/>
      </c>
      <c r="AE210" s="101" t="str">
        <f>IFERROR(VLOOKUP(AE209,シフト記号表!$B:$AP,41,FALSE),"")</f>
        <v/>
      </c>
      <c r="AF210" s="101" t="str">
        <f>IFERROR(VLOOKUP(AF209,シフト記号表!$B:$AP,41,FALSE),"")</f>
        <v/>
      </c>
      <c r="AG210" s="101" t="str">
        <f>IFERROR(VLOOKUP(AG209,シフト記号表!$B:$AP,41,FALSE),"")</f>
        <v/>
      </c>
      <c r="AH210" s="101" t="str">
        <f>IFERROR(VLOOKUP(AH209,シフト記号表!$B:$AP,41,FALSE),"")</f>
        <v/>
      </c>
      <c r="AI210" s="101" t="str">
        <f>IFERROR(VLOOKUP(AI209,シフト記号表!$B:$AP,41,FALSE),"")</f>
        <v/>
      </c>
      <c r="AJ210" s="101" t="str">
        <f>IFERROR(VLOOKUP(AJ209,シフト記号表!$B:$AP,41,FALSE),"")</f>
        <v/>
      </c>
      <c r="AK210" s="101" t="str">
        <f>IFERROR(VLOOKUP(AK209,シフト記号表!$B:$AP,41,FALSE),"")</f>
        <v/>
      </c>
      <c r="AL210" s="101" t="str">
        <f>IFERROR(VLOOKUP(AL209,シフト記号表!$B:$AP,41,FALSE),"")</f>
        <v/>
      </c>
      <c r="AM210" s="101" t="str">
        <f>IFERROR(VLOOKUP(AM209,シフト記号表!$B:$AP,41,FALSE),"")</f>
        <v/>
      </c>
      <c r="AN210" s="289"/>
      <c r="AO210" s="267"/>
      <c r="AP210" s="344"/>
      <c r="AQ210" s="345"/>
      <c r="AR210" s="267"/>
      <c r="AS210" s="267"/>
      <c r="AT210" s="265"/>
      <c r="AU210" s="49" t="str">
        <f t="shared" ref="AU210" si="243">IFERROR(IF($D209="□",($AO209/$AK$6),($AO209/$AK$8)),"")</f>
        <v/>
      </c>
      <c r="AV210" s="49" t="str">
        <f t="shared" ref="AV210" si="244">IFERROR(IF($D209="□",($AN209/$AO$6),($AN209/$AO$8)),"")</f>
        <v/>
      </c>
      <c r="AX210" s="49" t="str">
        <f>IFERROR(IF($D209="□",(VLOOKUP(F209,'ますた君 '!$C:$E,3,FALSE)/($AK$6*4)),(VLOOKUP(F209,'ますた君 '!$C:$E,3,FALSE)/($AK$8*4))),"")</f>
        <v/>
      </c>
      <c r="AY210" s="49" t="str">
        <f>IFERROR(IF($D209="□",(VLOOKUP(F209,'ますた君 '!$C:$E,3,FALSE)/$AO$6),(VLOOKUP(F209,'ますた君 '!$C:$E,3,FALSE)/$AO$8)),"")</f>
        <v/>
      </c>
    </row>
    <row r="211" spans="1:51" s="3" customFormat="1" ht="12" customHeight="1">
      <c r="A211" s="278"/>
      <c r="B211" s="281"/>
      <c r="C211" s="284"/>
      <c r="D211" s="287"/>
      <c r="E211" s="171"/>
      <c r="F211" s="295"/>
      <c r="G211" s="296"/>
      <c r="H211" s="102" t="s">
        <v>106</v>
      </c>
      <c r="I211" s="190" t="str">
        <f>IFERROR(VLOOKUP(I209,シフト記号表!$B:$AP,31,FALSE),"")</f>
        <v/>
      </c>
      <c r="J211" s="190" t="str">
        <f>IFERROR(VLOOKUP(J209,シフト記号表!$B:$AP,31,FALSE),"")</f>
        <v/>
      </c>
      <c r="K211" s="190" t="str">
        <f>IFERROR(VLOOKUP(K209,シフト記号表!$B:$AP,31,FALSE),"")</f>
        <v/>
      </c>
      <c r="L211" s="190" t="str">
        <f>IFERROR(VLOOKUP(L209,シフト記号表!$B:$AP,31,FALSE),"")</f>
        <v/>
      </c>
      <c r="M211" s="190" t="str">
        <f>IFERROR(VLOOKUP(M209,シフト記号表!$B:$AP,31,FALSE),"")</f>
        <v/>
      </c>
      <c r="N211" s="190" t="str">
        <f>IFERROR(VLOOKUP(N209,シフト記号表!$B:$AP,31,FALSE),"")</f>
        <v/>
      </c>
      <c r="O211" s="190" t="str">
        <f>IFERROR(VLOOKUP(O209,シフト記号表!$B:$AP,31,FALSE),"")</f>
        <v/>
      </c>
      <c r="P211" s="190" t="str">
        <f>IFERROR(VLOOKUP(P209,シフト記号表!$B:$AP,31,FALSE),"")</f>
        <v/>
      </c>
      <c r="Q211" s="190" t="str">
        <f>IFERROR(VLOOKUP(Q209,シフト記号表!$B:$AP,31,FALSE),"")</f>
        <v/>
      </c>
      <c r="R211" s="190" t="str">
        <f>IFERROR(VLOOKUP(R209,シフト記号表!$B:$AP,31,FALSE),"")</f>
        <v/>
      </c>
      <c r="S211" s="190" t="str">
        <f>IFERROR(VLOOKUP(S209,シフト記号表!$B:$AP,31,FALSE),"")</f>
        <v/>
      </c>
      <c r="T211" s="190" t="str">
        <f>IFERROR(VLOOKUP(T209,シフト記号表!$B:$AP,31,FALSE),"")</f>
        <v/>
      </c>
      <c r="U211" s="190" t="str">
        <f>IFERROR(VLOOKUP(U209,シフト記号表!$B:$AP,31,FALSE),"")</f>
        <v/>
      </c>
      <c r="V211" s="190" t="str">
        <f>IFERROR(VLOOKUP(V209,シフト記号表!$B:$AP,31,FALSE),"")</f>
        <v/>
      </c>
      <c r="W211" s="190" t="str">
        <f>IFERROR(VLOOKUP(W209,シフト記号表!$B:$AP,31,FALSE),"")</f>
        <v/>
      </c>
      <c r="X211" s="190" t="str">
        <f>IFERROR(VLOOKUP(X209,シフト記号表!$B:$AP,31,FALSE),"")</f>
        <v/>
      </c>
      <c r="Y211" s="190" t="str">
        <f>IFERROR(VLOOKUP(Y209,シフト記号表!$B:$AP,31,FALSE),"")</f>
        <v/>
      </c>
      <c r="Z211" s="190" t="str">
        <f>IFERROR(VLOOKUP(Z209,シフト記号表!$B:$AP,31,FALSE),"")</f>
        <v/>
      </c>
      <c r="AA211" s="190" t="str">
        <f>IFERROR(VLOOKUP(AA209,シフト記号表!$B:$AP,31,FALSE),"")</f>
        <v/>
      </c>
      <c r="AB211" s="190" t="str">
        <f>IFERROR(VLOOKUP(AB209,シフト記号表!$B:$AP,31,FALSE),"")</f>
        <v/>
      </c>
      <c r="AC211" s="190" t="str">
        <f>IFERROR(VLOOKUP(AC209,シフト記号表!$B:$AP,31,FALSE),"")</f>
        <v/>
      </c>
      <c r="AD211" s="190" t="str">
        <f>IFERROR(VLOOKUP(AD209,シフト記号表!$B:$AP,31,FALSE),"")</f>
        <v/>
      </c>
      <c r="AE211" s="190" t="str">
        <f>IFERROR(VLOOKUP(AE209,シフト記号表!$B:$AP,31,FALSE),"")</f>
        <v/>
      </c>
      <c r="AF211" s="190" t="str">
        <f>IFERROR(VLOOKUP(AF209,シフト記号表!$B:$AP,31,FALSE),"")</f>
        <v/>
      </c>
      <c r="AG211" s="190" t="str">
        <f>IFERROR(VLOOKUP(AG209,シフト記号表!$B:$AP,31,FALSE),"")</f>
        <v/>
      </c>
      <c r="AH211" s="190" t="str">
        <f>IFERROR(VLOOKUP(AH209,シフト記号表!$B:$AP,31,FALSE),"")</f>
        <v/>
      </c>
      <c r="AI211" s="190" t="str">
        <f>IFERROR(VLOOKUP(AI209,シフト記号表!$B:$AP,31,FALSE),"")</f>
        <v/>
      </c>
      <c r="AJ211" s="190" t="str">
        <f>IFERROR(VLOOKUP(AJ209,シフト記号表!$B:$AP,31,FALSE),"")</f>
        <v/>
      </c>
      <c r="AK211" s="190" t="str">
        <f>IFERROR(VLOOKUP(AK209,シフト記号表!$B:$AP,31,FALSE),"")</f>
        <v/>
      </c>
      <c r="AL211" s="190" t="str">
        <f>IFERROR(VLOOKUP(AL209,シフト記号表!$B:$AP,31,FALSE),"")</f>
        <v/>
      </c>
      <c r="AM211" s="190" t="str">
        <f>IFERROR(VLOOKUP(AM209,シフト記号表!$B:$AP,31,FALSE),"")</f>
        <v/>
      </c>
      <c r="AN211" s="290"/>
      <c r="AO211" s="268"/>
      <c r="AP211" s="346"/>
      <c r="AQ211" s="347"/>
      <c r="AR211" s="268"/>
      <c r="AS211" s="268"/>
      <c r="AT211" s="265"/>
      <c r="AU211" s="50"/>
      <c r="AV211" s="50"/>
      <c r="AX211" s="50"/>
      <c r="AY211" s="50"/>
    </row>
    <row r="212" spans="1:51" s="3" customFormat="1" ht="12" customHeight="1">
      <c r="A212" s="276">
        <v>64</v>
      </c>
      <c r="B212" s="279"/>
      <c r="C212" s="282"/>
      <c r="D212" s="285" t="s">
        <v>113</v>
      </c>
      <c r="E212" s="170"/>
      <c r="F212" s="291"/>
      <c r="G212" s="292"/>
      <c r="H212" s="103"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288">
        <f>+SUM(I213:AM214)</f>
        <v>0</v>
      </c>
      <c r="AO212" s="266">
        <f>IF($AN$3="４週",AN212/4,AN212/(DAY(EOMONTH($I$21,0))/7))</f>
        <v>0</v>
      </c>
      <c r="AP212" s="342"/>
      <c r="AQ212" s="343"/>
      <c r="AR212" s="266" t="str">
        <f t="shared" ref="AR212" si="245">IF($AN$3="４週",AU213,AV213)</f>
        <v/>
      </c>
      <c r="AS212" s="266"/>
      <c r="AT212" s="265" t="str">
        <f t="shared" ref="AT212" si="246">IF(AX213&lt;=1.1,"",IF(AY213&lt;=1.1,"",IF(F212="","","勤務時間"&amp;CHAR(10)&amp;"OVER")))</f>
        <v/>
      </c>
      <c r="AU212" s="48" t="s">
        <v>192</v>
      </c>
      <c r="AV212" s="48" t="s">
        <v>107</v>
      </c>
      <c r="AX212" s="48" t="s">
        <v>136</v>
      </c>
      <c r="AY212" s="48" t="s">
        <v>137</v>
      </c>
    </row>
    <row r="213" spans="1:51" s="3" customFormat="1" ht="12" customHeight="1">
      <c r="A213" s="277"/>
      <c r="B213" s="280"/>
      <c r="C213" s="283"/>
      <c r="D213" s="286"/>
      <c r="E213" s="171"/>
      <c r="F213" s="293"/>
      <c r="G213" s="294"/>
      <c r="H213" s="100" t="s">
        <v>105</v>
      </c>
      <c r="I213" s="101" t="str">
        <f>IFERROR(VLOOKUP(I212,シフト記号表!$B:$AP,41,FALSE),"")</f>
        <v/>
      </c>
      <c r="J213" s="101" t="str">
        <f>IFERROR(VLOOKUP(J212,シフト記号表!$B:$AP,41,FALSE),"")</f>
        <v/>
      </c>
      <c r="K213" s="101" t="str">
        <f>IFERROR(VLOOKUP(K212,シフト記号表!$B:$AP,41,FALSE),"")</f>
        <v/>
      </c>
      <c r="L213" s="101" t="str">
        <f>IFERROR(VLOOKUP(L212,シフト記号表!$B:$AP,41,FALSE),"")</f>
        <v/>
      </c>
      <c r="M213" s="101" t="str">
        <f>IFERROR(VLOOKUP(M212,シフト記号表!$B:$AP,41,FALSE),"")</f>
        <v/>
      </c>
      <c r="N213" s="101" t="str">
        <f>IFERROR(VLOOKUP(N212,シフト記号表!$B:$AP,41,FALSE),"")</f>
        <v/>
      </c>
      <c r="O213" s="101" t="str">
        <f>IFERROR(VLOOKUP(O212,シフト記号表!$B:$AP,41,FALSE),"")</f>
        <v/>
      </c>
      <c r="P213" s="101" t="str">
        <f>IFERROR(VLOOKUP(P212,シフト記号表!$B:$AP,41,FALSE),"")</f>
        <v/>
      </c>
      <c r="Q213" s="101" t="str">
        <f>IFERROR(VLOOKUP(Q212,シフト記号表!$B:$AP,41,FALSE),"")</f>
        <v/>
      </c>
      <c r="R213" s="101" t="str">
        <f>IFERROR(VLOOKUP(R212,シフト記号表!$B:$AP,41,FALSE),"")</f>
        <v/>
      </c>
      <c r="S213" s="101" t="str">
        <f>IFERROR(VLOOKUP(S212,シフト記号表!$B:$AP,41,FALSE),"")</f>
        <v/>
      </c>
      <c r="T213" s="101" t="str">
        <f>IFERROR(VLOOKUP(T212,シフト記号表!$B:$AP,41,FALSE),"")</f>
        <v/>
      </c>
      <c r="U213" s="101" t="str">
        <f>IFERROR(VLOOKUP(U212,シフト記号表!$B:$AP,41,FALSE),"")</f>
        <v/>
      </c>
      <c r="V213" s="101" t="str">
        <f>IFERROR(VLOOKUP(V212,シフト記号表!$B:$AP,41,FALSE),"")</f>
        <v/>
      </c>
      <c r="W213" s="101" t="str">
        <f>IFERROR(VLOOKUP(W212,シフト記号表!$B:$AP,41,FALSE),"")</f>
        <v/>
      </c>
      <c r="X213" s="101" t="str">
        <f>IFERROR(VLOOKUP(X212,シフト記号表!$B:$AP,41,FALSE),"")</f>
        <v/>
      </c>
      <c r="Y213" s="101" t="str">
        <f>IFERROR(VLOOKUP(Y212,シフト記号表!$B:$AP,41,FALSE),"")</f>
        <v/>
      </c>
      <c r="Z213" s="101" t="str">
        <f>IFERROR(VLOOKUP(Z212,シフト記号表!$B:$AP,41,FALSE),"")</f>
        <v/>
      </c>
      <c r="AA213" s="101" t="str">
        <f>IFERROR(VLOOKUP(AA212,シフト記号表!$B:$AP,41,FALSE),"")</f>
        <v/>
      </c>
      <c r="AB213" s="101" t="str">
        <f>IFERROR(VLOOKUP(AB212,シフト記号表!$B:$AP,41,FALSE),"")</f>
        <v/>
      </c>
      <c r="AC213" s="101" t="str">
        <f>IFERROR(VLOOKUP(AC212,シフト記号表!$B:$AP,41,FALSE),"")</f>
        <v/>
      </c>
      <c r="AD213" s="101" t="str">
        <f>IFERROR(VLOOKUP(AD212,シフト記号表!$B:$AP,41,FALSE),"")</f>
        <v/>
      </c>
      <c r="AE213" s="101" t="str">
        <f>IFERROR(VLOOKUP(AE212,シフト記号表!$B:$AP,41,FALSE),"")</f>
        <v/>
      </c>
      <c r="AF213" s="101" t="str">
        <f>IFERROR(VLOOKUP(AF212,シフト記号表!$B:$AP,41,FALSE),"")</f>
        <v/>
      </c>
      <c r="AG213" s="101" t="str">
        <f>IFERROR(VLOOKUP(AG212,シフト記号表!$B:$AP,41,FALSE),"")</f>
        <v/>
      </c>
      <c r="AH213" s="101" t="str">
        <f>IFERROR(VLOOKUP(AH212,シフト記号表!$B:$AP,41,FALSE),"")</f>
        <v/>
      </c>
      <c r="AI213" s="101" t="str">
        <f>IFERROR(VLOOKUP(AI212,シフト記号表!$B:$AP,41,FALSE),"")</f>
        <v/>
      </c>
      <c r="AJ213" s="101" t="str">
        <f>IFERROR(VLOOKUP(AJ212,シフト記号表!$B:$AP,41,FALSE),"")</f>
        <v/>
      </c>
      <c r="AK213" s="101" t="str">
        <f>IFERROR(VLOOKUP(AK212,シフト記号表!$B:$AP,41,FALSE),"")</f>
        <v/>
      </c>
      <c r="AL213" s="101" t="str">
        <f>IFERROR(VLOOKUP(AL212,シフト記号表!$B:$AP,41,FALSE),"")</f>
        <v/>
      </c>
      <c r="AM213" s="101" t="str">
        <f>IFERROR(VLOOKUP(AM212,シフト記号表!$B:$AP,41,FALSE),"")</f>
        <v/>
      </c>
      <c r="AN213" s="289"/>
      <c r="AO213" s="267"/>
      <c r="AP213" s="344"/>
      <c r="AQ213" s="345"/>
      <c r="AR213" s="267"/>
      <c r="AS213" s="267"/>
      <c r="AT213" s="265"/>
      <c r="AU213" s="49" t="str">
        <f t="shared" ref="AU213" si="247">IFERROR(IF($D212="□",($AO212/$AK$6),($AO212/$AK$8)),"")</f>
        <v/>
      </c>
      <c r="AV213" s="49" t="str">
        <f t="shared" ref="AV213" si="248">IFERROR(IF($D212="□",($AN212/$AO$6),($AN212/$AO$8)),"")</f>
        <v/>
      </c>
      <c r="AX213" s="49" t="str">
        <f>IFERROR(IF($D212="□",(VLOOKUP(F212,'ますた君 '!$C:$E,3,FALSE)/($AK$6*4)),(VLOOKUP(F212,'ますた君 '!$C:$E,3,FALSE)/($AK$8*4))),"")</f>
        <v/>
      </c>
      <c r="AY213" s="49" t="str">
        <f>IFERROR(IF($D212="□",(VLOOKUP(F212,'ますた君 '!$C:$E,3,FALSE)/$AO$6),(VLOOKUP(F212,'ますた君 '!$C:$E,3,FALSE)/$AO$8)),"")</f>
        <v/>
      </c>
    </row>
    <row r="214" spans="1:51" s="3" customFormat="1" ht="12" customHeight="1">
      <c r="A214" s="278"/>
      <c r="B214" s="281"/>
      <c r="C214" s="284"/>
      <c r="D214" s="287"/>
      <c r="E214" s="171"/>
      <c r="F214" s="295"/>
      <c r="G214" s="296"/>
      <c r="H214" s="102" t="s">
        <v>106</v>
      </c>
      <c r="I214" s="190" t="str">
        <f>IFERROR(VLOOKUP(I212,シフト記号表!$B:$AP,31,FALSE),"")</f>
        <v/>
      </c>
      <c r="J214" s="190" t="str">
        <f>IFERROR(VLOOKUP(J212,シフト記号表!$B:$AP,31,FALSE),"")</f>
        <v/>
      </c>
      <c r="K214" s="190" t="str">
        <f>IFERROR(VLOOKUP(K212,シフト記号表!$B:$AP,31,FALSE),"")</f>
        <v/>
      </c>
      <c r="L214" s="190" t="str">
        <f>IFERROR(VLOOKUP(L212,シフト記号表!$B:$AP,31,FALSE),"")</f>
        <v/>
      </c>
      <c r="M214" s="190" t="str">
        <f>IFERROR(VLOOKUP(M212,シフト記号表!$B:$AP,31,FALSE),"")</f>
        <v/>
      </c>
      <c r="N214" s="190" t="str">
        <f>IFERROR(VLOOKUP(N212,シフト記号表!$B:$AP,31,FALSE),"")</f>
        <v/>
      </c>
      <c r="O214" s="190" t="str">
        <f>IFERROR(VLOOKUP(O212,シフト記号表!$B:$AP,31,FALSE),"")</f>
        <v/>
      </c>
      <c r="P214" s="190" t="str">
        <f>IFERROR(VLOOKUP(P212,シフト記号表!$B:$AP,31,FALSE),"")</f>
        <v/>
      </c>
      <c r="Q214" s="190" t="str">
        <f>IFERROR(VLOOKUP(Q212,シフト記号表!$B:$AP,31,FALSE),"")</f>
        <v/>
      </c>
      <c r="R214" s="190" t="str">
        <f>IFERROR(VLOOKUP(R212,シフト記号表!$B:$AP,31,FALSE),"")</f>
        <v/>
      </c>
      <c r="S214" s="190" t="str">
        <f>IFERROR(VLOOKUP(S212,シフト記号表!$B:$AP,31,FALSE),"")</f>
        <v/>
      </c>
      <c r="T214" s="190" t="str">
        <f>IFERROR(VLOOKUP(T212,シフト記号表!$B:$AP,31,FALSE),"")</f>
        <v/>
      </c>
      <c r="U214" s="190" t="str">
        <f>IFERROR(VLOOKUP(U212,シフト記号表!$B:$AP,31,FALSE),"")</f>
        <v/>
      </c>
      <c r="V214" s="190" t="str">
        <f>IFERROR(VLOOKUP(V212,シフト記号表!$B:$AP,31,FALSE),"")</f>
        <v/>
      </c>
      <c r="W214" s="190" t="str">
        <f>IFERROR(VLOOKUP(W212,シフト記号表!$B:$AP,31,FALSE),"")</f>
        <v/>
      </c>
      <c r="X214" s="190" t="str">
        <f>IFERROR(VLOOKUP(X212,シフト記号表!$B:$AP,31,FALSE),"")</f>
        <v/>
      </c>
      <c r="Y214" s="190" t="str">
        <f>IFERROR(VLOOKUP(Y212,シフト記号表!$B:$AP,31,FALSE),"")</f>
        <v/>
      </c>
      <c r="Z214" s="190" t="str">
        <f>IFERROR(VLOOKUP(Z212,シフト記号表!$B:$AP,31,FALSE),"")</f>
        <v/>
      </c>
      <c r="AA214" s="190" t="str">
        <f>IFERROR(VLOOKUP(AA212,シフト記号表!$B:$AP,31,FALSE),"")</f>
        <v/>
      </c>
      <c r="AB214" s="190" t="str">
        <f>IFERROR(VLOOKUP(AB212,シフト記号表!$B:$AP,31,FALSE),"")</f>
        <v/>
      </c>
      <c r="AC214" s="190" t="str">
        <f>IFERROR(VLOOKUP(AC212,シフト記号表!$B:$AP,31,FALSE),"")</f>
        <v/>
      </c>
      <c r="AD214" s="190" t="str">
        <f>IFERROR(VLOOKUP(AD212,シフト記号表!$B:$AP,31,FALSE),"")</f>
        <v/>
      </c>
      <c r="AE214" s="190" t="str">
        <f>IFERROR(VLOOKUP(AE212,シフト記号表!$B:$AP,31,FALSE),"")</f>
        <v/>
      </c>
      <c r="AF214" s="190" t="str">
        <f>IFERROR(VLOOKUP(AF212,シフト記号表!$B:$AP,31,FALSE),"")</f>
        <v/>
      </c>
      <c r="AG214" s="190" t="str">
        <f>IFERROR(VLOOKUP(AG212,シフト記号表!$B:$AP,31,FALSE),"")</f>
        <v/>
      </c>
      <c r="AH214" s="190" t="str">
        <f>IFERROR(VLOOKUP(AH212,シフト記号表!$B:$AP,31,FALSE),"")</f>
        <v/>
      </c>
      <c r="AI214" s="190" t="str">
        <f>IFERROR(VLOOKUP(AI212,シフト記号表!$B:$AP,31,FALSE),"")</f>
        <v/>
      </c>
      <c r="AJ214" s="190" t="str">
        <f>IFERROR(VLOOKUP(AJ212,シフト記号表!$B:$AP,31,FALSE),"")</f>
        <v/>
      </c>
      <c r="AK214" s="190" t="str">
        <f>IFERROR(VLOOKUP(AK212,シフト記号表!$B:$AP,31,FALSE),"")</f>
        <v/>
      </c>
      <c r="AL214" s="190" t="str">
        <f>IFERROR(VLOOKUP(AL212,シフト記号表!$B:$AP,31,FALSE),"")</f>
        <v/>
      </c>
      <c r="AM214" s="190" t="str">
        <f>IFERROR(VLOOKUP(AM212,シフト記号表!$B:$AP,31,FALSE),"")</f>
        <v/>
      </c>
      <c r="AN214" s="290"/>
      <c r="AO214" s="268"/>
      <c r="AP214" s="346"/>
      <c r="AQ214" s="347"/>
      <c r="AR214" s="268"/>
      <c r="AS214" s="268"/>
      <c r="AT214" s="265"/>
      <c r="AU214" s="50"/>
      <c r="AV214" s="50"/>
      <c r="AX214" s="50"/>
      <c r="AY214" s="50"/>
    </row>
    <row r="215" spans="1:51" s="3" customFormat="1" ht="12" customHeight="1">
      <c r="A215" s="276">
        <v>65</v>
      </c>
      <c r="B215" s="279"/>
      <c r="C215" s="282"/>
      <c r="D215" s="285" t="s">
        <v>113</v>
      </c>
      <c r="E215" s="170"/>
      <c r="F215" s="291"/>
      <c r="G215" s="292"/>
      <c r="H215" s="103" t="s">
        <v>80</v>
      </c>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288">
        <f>+SUM(I216:AM217)</f>
        <v>0</v>
      </c>
      <c r="AO215" s="266">
        <f>IF($AN$3="４週",AN215/4,AN215/(DAY(EOMONTH($I$21,0))/7))</f>
        <v>0</v>
      </c>
      <c r="AP215" s="342"/>
      <c r="AQ215" s="343"/>
      <c r="AR215" s="266" t="str">
        <f t="shared" ref="AR215" si="249">IF($AN$3="４週",AU216,AV216)</f>
        <v/>
      </c>
      <c r="AS215" s="266"/>
      <c r="AT215" s="265" t="str">
        <f t="shared" ref="AT215" si="250">IF(AX216&lt;=1.1,"",IF(AY216&lt;=1.1,"",IF(F215="","","勤務時間"&amp;CHAR(10)&amp;"OVER")))</f>
        <v/>
      </c>
      <c r="AU215" s="48" t="s">
        <v>192</v>
      </c>
      <c r="AV215" s="48" t="s">
        <v>107</v>
      </c>
      <c r="AX215" s="48" t="s">
        <v>136</v>
      </c>
      <c r="AY215" s="48" t="s">
        <v>137</v>
      </c>
    </row>
    <row r="216" spans="1:51" s="3" customFormat="1" ht="12" customHeight="1">
      <c r="A216" s="277"/>
      <c r="B216" s="280"/>
      <c r="C216" s="283"/>
      <c r="D216" s="286"/>
      <c r="E216" s="171"/>
      <c r="F216" s="293"/>
      <c r="G216" s="294"/>
      <c r="H216" s="100" t="s">
        <v>105</v>
      </c>
      <c r="I216" s="101" t="str">
        <f>IFERROR(VLOOKUP(I215,シフト記号表!$B:$AP,41,FALSE),"")</f>
        <v/>
      </c>
      <c r="J216" s="101" t="str">
        <f>IFERROR(VLOOKUP(J215,シフト記号表!$B:$AP,41,FALSE),"")</f>
        <v/>
      </c>
      <c r="K216" s="101" t="str">
        <f>IFERROR(VLOOKUP(K215,シフト記号表!$B:$AP,41,FALSE),"")</f>
        <v/>
      </c>
      <c r="L216" s="101" t="str">
        <f>IFERROR(VLOOKUP(L215,シフト記号表!$B:$AP,41,FALSE),"")</f>
        <v/>
      </c>
      <c r="M216" s="101" t="str">
        <f>IFERROR(VLOOKUP(M215,シフト記号表!$B:$AP,41,FALSE),"")</f>
        <v/>
      </c>
      <c r="N216" s="101" t="str">
        <f>IFERROR(VLOOKUP(N215,シフト記号表!$B:$AP,41,FALSE),"")</f>
        <v/>
      </c>
      <c r="O216" s="101" t="str">
        <f>IFERROR(VLOOKUP(O215,シフト記号表!$B:$AP,41,FALSE),"")</f>
        <v/>
      </c>
      <c r="P216" s="101" t="str">
        <f>IFERROR(VLOOKUP(P215,シフト記号表!$B:$AP,41,FALSE),"")</f>
        <v/>
      </c>
      <c r="Q216" s="101" t="str">
        <f>IFERROR(VLOOKUP(Q215,シフト記号表!$B:$AP,41,FALSE),"")</f>
        <v/>
      </c>
      <c r="R216" s="101" t="str">
        <f>IFERROR(VLOOKUP(R215,シフト記号表!$B:$AP,41,FALSE),"")</f>
        <v/>
      </c>
      <c r="S216" s="101" t="str">
        <f>IFERROR(VLOOKUP(S215,シフト記号表!$B:$AP,41,FALSE),"")</f>
        <v/>
      </c>
      <c r="T216" s="101" t="str">
        <f>IFERROR(VLOOKUP(T215,シフト記号表!$B:$AP,41,FALSE),"")</f>
        <v/>
      </c>
      <c r="U216" s="101" t="str">
        <f>IFERROR(VLOOKUP(U215,シフト記号表!$B:$AP,41,FALSE),"")</f>
        <v/>
      </c>
      <c r="V216" s="101" t="str">
        <f>IFERROR(VLOOKUP(V215,シフト記号表!$B:$AP,41,FALSE),"")</f>
        <v/>
      </c>
      <c r="W216" s="101" t="str">
        <f>IFERROR(VLOOKUP(W215,シフト記号表!$B:$AP,41,FALSE),"")</f>
        <v/>
      </c>
      <c r="X216" s="101" t="str">
        <f>IFERROR(VLOOKUP(X215,シフト記号表!$B:$AP,41,FALSE),"")</f>
        <v/>
      </c>
      <c r="Y216" s="101" t="str">
        <f>IFERROR(VLOOKUP(Y215,シフト記号表!$B:$AP,41,FALSE),"")</f>
        <v/>
      </c>
      <c r="Z216" s="101" t="str">
        <f>IFERROR(VLOOKUP(Z215,シフト記号表!$B:$AP,41,FALSE),"")</f>
        <v/>
      </c>
      <c r="AA216" s="101" t="str">
        <f>IFERROR(VLOOKUP(AA215,シフト記号表!$B:$AP,41,FALSE),"")</f>
        <v/>
      </c>
      <c r="AB216" s="101" t="str">
        <f>IFERROR(VLOOKUP(AB215,シフト記号表!$B:$AP,41,FALSE),"")</f>
        <v/>
      </c>
      <c r="AC216" s="101" t="str">
        <f>IFERROR(VLOOKUP(AC215,シフト記号表!$B:$AP,41,FALSE),"")</f>
        <v/>
      </c>
      <c r="AD216" s="101" t="str">
        <f>IFERROR(VLOOKUP(AD215,シフト記号表!$B:$AP,41,FALSE),"")</f>
        <v/>
      </c>
      <c r="AE216" s="101" t="str">
        <f>IFERROR(VLOOKUP(AE215,シフト記号表!$B:$AP,41,FALSE),"")</f>
        <v/>
      </c>
      <c r="AF216" s="101" t="str">
        <f>IFERROR(VLOOKUP(AF215,シフト記号表!$B:$AP,41,FALSE),"")</f>
        <v/>
      </c>
      <c r="AG216" s="101" t="str">
        <f>IFERROR(VLOOKUP(AG215,シフト記号表!$B:$AP,41,FALSE),"")</f>
        <v/>
      </c>
      <c r="AH216" s="101" t="str">
        <f>IFERROR(VLOOKUP(AH215,シフト記号表!$B:$AP,41,FALSE),"")</f>
        <v/>
      </c>
      <c r="AI216" s="101" t="str">
        <f>IFERROR(VLOOKUP(AI215,シフト記号表!$B:$AP,41,FALSE),"")</f>
        <v/>
      </c>
      <c r="AJ216" s="101" t="str">
        <f>IFERROR(VLOOKUP(AJ215,シフト記号表!$B:$AP,41,FALSE),"")</f>
        <v/>
      </c>
      <c r="AK216" s="101" t="str">
        <f>IFERROR(VLOOKUP(AK215,シフト記号表!$B:$AP,41,FALSE),"")</f>
        <v/>
      </c>
      <c r="AL216" s="101" t="str">
        <f>IFERROR(VLOOKUP(AL215,シフト記号表!$B:$AP,41,FALSE),"")</f>
        <v/>
      </c>
      <c r="AM216" s="101" t="str">
        <f>IFERROR(VLOOKUP(AM215,シフト記号表!$B:$AP,41,FALSE),"")</f>
        <v/>
      </c>
      <c r="AN216" s="289"/>
      <c r="AO216" s="267"/>
      <c r="AP216" s="344"/>
      <c r="AQ216" s="345"/>
      <c r="AR216" s="267"/>
      <c r="AS216" s="267"/>
      <c r="AT216" s="265"/>
      <c r="AU216" s="49" t="str">
        <f t="shared" ref="AU216" si="251">IFERROR(IF($D215="□",($AO215/$AK$6),($AO215/$AK$8)),"")</f>
        <v/>
      </c>
      <c r="AV216" s="49" t="str">
        <f t="shared" ref="AV216" si="252">IFERROR(IF($D215="□",($AN215/$AO$6),($AN215/$AO$8)),"")</f>
        <v/>
      </c>
      <c r="AX216" s="49" t="str">
        <f>IFERROR(IF($D215="□",(VLOOKUP(F215,'ますた君 '!$C:$E,3,FALSE)/($AK$6*4)),(VLOOKUP(F215,'ますた君 '!$C:$E,3,FALSE)/($AK$8*4))),"")</f>
        <v/>
      </c>
      <c r="AY216" s="49" t="str">
        <f>IFERROR(IF($D215="□",(VLOOKUP(F215,'ますた君 '!$C:$E,3,FALSE)/$AO$6),(VLOOKUP(F215,'ますた君 '!$C:$E,3,FALSE)/$AO$8)),"")</f>
        <v/>
      </c>
    </row>
    <row r="217" spans="1:51" s="3" customFormat="1" ht="12" customHeight="1">
      <c r="A217" s="278"/>
      <c r="B217" s="281"/>
      <c r="C217" s="284"/>
      <c r="D217" s="287"/>
      <c r="E217" s="171"/>
      <c r="F217" s="295"/>
      <c r="G217" s="296"/>
      <c r="H217" s="102" t="s">
        <v>106</v>
      </c>
      <c r="I217" s="190" t="str">
        <f>IFERROR(VLOOKUP(I215,シフト記号表!$B:$AP,31,FALSE),"")</f>
        <v/>
      </c>
      <c r="J217" s="190" t="str">
        <f>IFERROR(VLOOKUP(J215,シフト記号表!$B:$AP,31,FALSE),"")</f>
        <v/>
      </c>
      <c r="K217" s="190" t="str">
        <f>IFERROR(VLOOKUP(K215,シフト記号表!$B:$AP,31,FALSE),"")</f>
        <v/>
      </c>
      <c r="L217" s="190" t="str">
        <f>IFERROR(VLOOKUP(L215,シフト記号表!$B:$AP,31,FALSE),"")</f>
        <v/>
      </c>
      <c r="M217" s="190" t="str">
        <f>IFERROR(VLOOKUP(M215,シフト記号表!$B:$AP,31,FALSE),"")</f>
        <v/>
      </c>
      <c r="N217" s="190" t="str">
        <f>IFERROR(VLOOKUP(N215,シフト記号表!$B:$AP,31,FALSE),"")</f>
        <v/>
      </c>
      <c r="O217" s="190" t="str">
        <f>IFERROR(VLOOKUP(O215,シフト記号表!$B:$AP,31,FALSE),"")</f>
        <v/>
      </c>
      <c r="P217" s="190" t="str">
        <f>IFERROR(VLOOKUP(P215,シフト記号表!$B:$AP,31,FALSE),"")</f>
        <v/>
      </c>
      <c r="Q217" s="190" t="str">
        <f>IFERROR(VLOOKUP(Q215,シフト記号表!$B:$AP,31,FALSE),"")</f>
        <v/>
      </c>
      <c r="R217" s="190" t="str">
        <f>IFERROR(VLOOKUP(R215,シフト記号表!$B:$AP,31,FALSE),"")</f>
        <v/>
      </c>
      <c r="S217" s="190" t="str">
        <f>IFERROR(VLOOKUP(S215,シフト記号表!$B:$AP,31,FALSE),"")</f>
        <v/>
      </c>
      <c r="T217" s="190" t="str">
        <f>IFERROR(VLOOKUP(T215,シフト記号表!$B:$AP,31,FALSE),"")</f>
        <v/>
      </c>
      <c r="U217" s="190" t="str">
        <f>IFERROR(VLOOKUP(U215,シフト記号表!$B:$AP,31,FALSE),"")</f>
        <v/>
      </c>
      <c r="V217" s="190" t="str">
        <f>IFERROR(VLOOKUP(V215,シフト記号表!$B:$AP,31,FALSE),"")</f>
        <v/>
      </c>
      <c r="W217" s="190" t="str">
        <f>IFERROR(VLOOKUP(W215,シフト記号表!$B:$AP,31,FALSE),"")</f>
        <v/>
      </c>
      <c r="X217" s="190" t="str">
        <f>IFERROR(VLOOKUP(X215,シフト記号表!$B:$AP,31,FALSE),"")</f>
        <v/>
      </c>
      <c r="Y217" s="190" t="str">
        <f>IFERROR(VLOOKUP(Y215,シフト記号表!$B:$AP,31,FALSE),"")</f>
        <v/>
      </c>
      <c r="Z217" s="190" t="str">
        <f>IFERROR(VLOOKUP(Z215,シフト記号表!$B:$AP,31,FALSE),"")</f>
        <v/>
      </c>
      <c r="AA217" s="190" t="str">
        <f>IFERROR(VLOOKUP(AA215,シフト記号表!$B:$AP,31,FALSE),"")</f>
        <v/>
      </c>
      <c r="AB217" s="190" t="str">
        <f>IFERROR(VLOOKUP(AB215,シフト記号表!$B:$AP,31,FALSE),"")</f>
        <v/>
      </c>
      <c r="AC217" s="190" t="str">
        <f>IFERROR(VLOOKUP(AC215,シフト記号表!$B:$AP,31,FALSE),"")</f>
        <v/>
      </c>
      <c r="AD217" s="190" t="str">
        <f>IFERROR(VLOOKUP(AD215,シフト記号表!$B:$AP,31,FALSE),"")</f>
        <v/>
      </c>
      <c r="AE217" s="190" t="str">
        <f>IFERROR(VLOOKUP(AE215,シフト記号表!$B:$AP,31,FALSE),"")</f>
        <v/>
      </c>
      <c r="AF217" s="190" t="str">
        <f>IFERROR(VLOOKUP(AF215,シフト記号表!$B:$AP,31,FALSE),"")</f>
        <v/>
      </c>
      <c r="AG217" s="190" t="str">
        <f>IFERROR(VLOOKUP(AG215,シフト記号表!$B:$AP,31,FALSE),"")</f>
        <v/>
      </c>
      <c r="AH217" s="190" t="str">
        <f>IFERROR(VLOOKUP(AH215,シフト記号表!$B:$AP,31,FALSE),"")</f>
        <v/>
      </c>
      <c r="AI217" s="190" t="str">
        <f>IFERROR(VLOOKUP(AI215,シフト記号表!$B:$AP,31,FALSE),"")</f>
        <v/>
      </c>
      <c r="AJ217" s="190" t="str">
        <f>IFERROR(VLOOKUP(AJ215,シフト記号表!$B:$AP,31,FALSE),"")</f>
        <v/>
      </c>
      <c r="AK217" s="190" t="str">
        <f>IFERROR(VLOOKUP(AK215,シフト記号表!$B:$AP,31,FALSE),"")</f>
        <v/>
      </c>
      <c r="AL217" s="190" t="str">
        <f>IFERROR(VLOOKUP(AL215,シフト記号表!$B:$AP,31,FALSE),"")</f>
        <v/>
      </c>
      <c r="AM217" s="190" t="str">
        <f>IFERROR(VLOOKUP(AM215,シフト記号表!$B:$AP,31,FALSE),"")</f>
        <v/>
      </c>
      <c r="AN217" s="290"/>
      <c r="AO217" s="268"/>
      <c r="AP217" s="346"/>
      <c r="AQ217" s="347"/>
      <c r="AR217" s="268"/>
      <c r="AS217" s="268"/>
      <c r="AT217" s="265"/>
      <c r="AU217" s="50"/>
      <c r="AV217" s="50"/>
      <c r="AX217" s="50"/>
      <c r="AY217" s="50"/>
    </row>
    <row r="218" spans="1:51" s="3" customFormat="1" ht="12" customHeight="1">
      <c r="A218" s="276">
        <v>66</v>
      </c>
      <c r="B218" s="279"/>
      <c r="C218" s="282"/>
      <c r="D218" s="285" t="s">
        <v>113</v>
      </c>
      <c r="E218" s="170"/>
      <c r="F218" s="291"/>
      <c r="G218" s="292"/>
      <c r="H218" s="103" t="s">
        <v>80</v>
      </c>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288">
        <f>+SUM(I219:AM220)</f>
        <v>0</v>
      </c>
      <c r="AO218" s="266">
        <f>IF($AN$3="４週",AN218/4,AN218/(DAY(EOMONTH($I$21,0))/7))</f>
        <v>0</v>
      </c>
      <c r="AP218" s="342"/>
      <c r="AQ218" s="343"/>
      <c r="AR218" s="266" t="str">
        <f t="shared" ref="AR218" si="253">IF($AN$3="４週",AU219,AV219)</f>
        <v/>
      </c>
      <c r="AS218" s="266"/>
      <c r="AT218" s="265" t="str">
        <f t="shared" ref="AT218" si="254">IF(AX219&lt;=1.1,"",IF(AY219&lt;=1.1,"",IF(F218="","","勤務時間"&amp;CHAR(10)&amp;"OVER")))</f>
        <v/>
      </c>
      <c r="AU218" s="48" t="s">
        <v>192</v>
      </c>
      <c r="AV218" s="48" t="s">
        <v>107</v>
      </c>
      <c r="AX218" s="48" t="s">
        <v>136</v>
      </c>
      <c r="AY218" s="48" t="s">
        <v>137</v>
      </c>
    </row>
    <row r="219" spans="1:51" s="3" customFormat="1" ht="12" customHeight="1">
      <c r="A219" s="277"/>
      <c r="B219" s="280"/>
      <c r="C219" s="283"/>
      <c r="D219" s="286"/>
      <c r="E219" s="171"/>
      <c r="F219" s="293"/>
      <c r="G219" s="294"/>
      <c r="H219" s="100" t="s">
        <v>105</v>
      </c>
      <c r="I219" s="101" t="str">
        <f>IFERROR(VLOOKUP(I218,シフト記号表!$B:$AP,41,FALSE),"")</f>
        <v/>
      </c>
      <c r="J219" s="101" t="str">
        <f>IFERROR(VLOOKUP(J218,シフト記号表!$B:$AP,41,FALSE),"")</f>
        <v/>
      </c>
      <c r="K219" s="101" t="str">
        <f>IFERROR(VLOOKUP(K218,シフト記号表!$B:$AP,41,FALSE),"")</f>
        <v/>
      </c>
      <c r="L219" s="101" t="str">
        <f>IFERROR(VLOOKUP(L218,シフト記号表!$B:$AP,41,FALSE),"")</f>
        <v/>
      </c>
      <c r="M219" s="101" t="str">
        <f>IFERROR(VLOOKUP(M218,シフト記号表!$B:$AP,41,FALSE),"")</f>
        <v/>
      </c>
      <c r="N219" s="101" t="str">
        <f>IFERROR(VLOOKUP(N218,シフト記号表!$B:$AP,41,FALSE),"")</f>
        <v/>
      </c>
      <c r="O219" s="101" t="str">
        <f>IFERROR(VLOOKUP(O218,シフト記号表!$B:$AP,41,FALSE),"")</f>
        <v/>
      </c>
      <c r="P219" s="101" t="str">
        <f>IFERROR(VLOOKUP(P218,シフト記号表!$B:$AP,41,FALSE),"")</f>
        <v/>
      </c>
      <c r="Q219" s="101" t="str">
        <f>IFERROR(VLOOKUP(Q218,シフト記号表!$B:$AP,41,FALSE),"")</f>
        <v/>
      </c>
      <c r="R219" s="101" t="str">
        <f>IFERROR(VLOOKUP(R218,シフト記号表!$B:$AP,41,FALSE),"")</f>
        <v/>
      </c>
      <c r="S219" s="101" t="str">
        <f>IFERROR(VLOOKUP(S218,シフト記号表!$B:$AP,41,FALSE),"")</f>
        <v/>
      </c>
      <c r="T219" s="101" t="str">
        <f>IFERROR(VLOOKUP(T218,シフト記号表!$B:$AP,41,FALSE),"")</f>
        <v/>
      </c>
      <c r="U219" s="101" t="str">
        <f>IFERROR(VLOOKUP(U218,シフト記号表!$B:$AP,41,FALSE),"")</f>
        <v/>
      </c>
      <c r="V219" s="101" t="str">
        <f>IFERROR(VLOOKUP(V218,シフト記号表!$B:$AP,41,FALSE),"")</f>
        <v/>
      </c>
      <c r="W219" s="101" t="str">
        <f>IFERROR(VLOOKUP(W218,シフト記号表!$B:$AP,41,FALSE),"")</f>
        <v/>
      </c>
      <c r="X219" s="101" t="str">
        <f>IFERROR(VLOOKUP(X218,シフト記号表!$B:$AP,41,FALSE),"")</f>
        <v/>
      </c>
      <c r="Y219" s="101" t="str">
        <f>IFERROR(VLOOKUP(Y218,シフト記号表!$B:$AP,41,FALSE),"")</f>
        <v/>
      </c>
      <c r="Z219" s="101" t="str">
        <f>IFERROR(VLOOKUP(Z218,シフト記号表!$B:$AP,41,FALSE),"")</f>
        <v/>
      </c>
      <c r="AA219" s="101" t="str">
        <f>IFERROR(VLOOKUP(AA218,シフト記号表!$B:$AP,41,FALSE),"")</f>
        <v/>
      </c>
      <c r="AB219" s="101" t="str">
        <f>IFERROR(VLOOKUP(AB218,シフト記号表!$B:$AP,41,FALSE),"")</f>
        <v/>
      </c>
      <c r="AC219" s="101" t="str">
        <f>IFERROR(VLOOKUP(AC218,シフト記号表!$B:$AP,41,FALSE),"")</f>
        <v/>
      </c>
      <c r="AD219" s="101" t="str">
        <f>IFERROR(VLOOKUP(AD218,シフト記号表!$B:$AP,41,FALSE),"")</f>
        <v/>
      </c>
      <c r="AE219" s="101" t="str">
        <f>IFERROR(VLOOKUP(AE218,シフト記号表!$B:$AP,41,FALSE),"")</f>
        <v/>
      </c>
      <c r="AF219" s="101" t="str">
        <f>IFERROR(VLOOKUP(AF218,シフト記号表!$B:$AP,41,FALSE),"")</f>
        <v/>
      </c>
      <c r="AG219" s="101" t="str">
        <f>IFERROR(VLOOKUP(AG218,シフト記号表!$B:$AP,41,FALSE),"")</f>
        <v/>
      </c>
      <c r="AH219" s="101" t="str">
        <f>IFERROR(VLOOKUP(AH218,シフト記号表!$B:$AP,41,FALSE),"")</f>
        <v/>
      </c>
      <c r="AI219" s="101" t="str">
        <f>IFERROR(VLOOKUP(AI218,シフト記号表!$B:$AP,41,FALSE),"")</f>
        <v/>
      </c>
      <c r="AJ219" s="101" t="str">
        <f>IFERROR(VLOOKUP(AJ218,シフト記号表!$B:$AP,41,FALSE),"")</f>
        <v/>
      </c>
      <c r="AK219" s="101" t="str">
        <f>IFERROR(VLOOKUP(AK218,シフト記号表!$B:$AP,41,FALSE),"")</f>
        <v/>
      </c>
      <c r="AL219" s="101" t="str">
        <f>IFERROR(VLOOKUP(AL218,シフト記号表!$B:$AP,41,FALSE),"")</f>
        <v/>
      </c>
      <c r="AM219" s="101" t="str">
        <f>IFERROR(VLOOKUP(AM218,シフト記号表!$B:$AP,41,FALSE),"")</f>
        <v/>
      </c>
      <c r="AN219" s="289"/>
      <c r="AO219" s="267"/>
      <c r="AP219" s="344"/>
      <c r="AQ219" s="345"/>
      <c r="AR219" s="267"/>
      <c r="AS219" s="267"/>
      <c r="AT219" s="265"/>
      <c r="AU219" s="49" t="str">
        <f t="shared" ref="AU219" si="255">IFERROR(IF($D218="□",($AO218/$AK$6),($AO218/$AK$8)),"")</f>
        <v/>
      </c>
      <c r="AV219" s="49" t="str">
        <f t="shared" ref="AV219" si="256">IFERROR(IF($D218="□",($AN218/$AO$6),($AN218/$AO$8)),"")</f>
        <v/>
      </c>
      <c r="AX219" s="49" t="str">
        <f>IFERROR(IF($D218="□",(VLOOKUP(F218,'ますた君 '!$C:$E,3,FALSE)/($AK$6*4)),(VLOOKUP(F218,'ますた君 '!$C:$E,3,FALSE)/($AK$8*4))),"")</f>
        <v/>
      </c>
      <c r="AY219" s="49" t="str">
        <f>IFERROR(IF($D218="□",(VLOOKUP(F218,'ますた君 '!$C:$E,3,FALSE)/$AO$6),(VLOOKUP(F218,'ますた君 '!$C:$E,3,FALSE)/$AO$8)),"")</f>
        <v/>
      </c>
    </row>
    <row r="220" spans="1:51" s="3" customFormat="1" ht="12" customHeight="1">
      <c r="A220" s="278"/>
      <c r="B220" s="281"/>
      <c r="C220" s="284"/>
      <c r="D220" s="287"/>
      <c r="E220" s="171"/>
      <c r="F220" s="295"/>
      <c r="G220" s="296"/>
      <c r="H220" s="102" t="s">
        <v>106</v>
      </c>
      <c r="I220" s="190" t="str">
        <f>IFERROR(VLOOKUP(I218,シフト記号表!$B:$AP,31,FALSE),"")</f>
        <v/>
      </c>
      <c r="J220" s="190" t="str">
        <f>IFERROR(VLOOKUP(J218,シフト記号表!$B:$AP,31,FALSE),"")</f>
        <v/>
      </c>
      <c r="K220" s="190" t="str">
        <f>IFERROR(VLOOKUP(K218,シフト記号表!$B:$AP,31,FALSE),"")</f>
        <v/>
      </c>
      <c r="L220" s="190" t="str">
        <f>IFERROR(VLOOKUP(L218,シフト記号表!$B:$AP,31,FALSE),"")</f>
        <v/>
      </c>
      <c r="M220" s="190" t="str">
        <f>IFERROR(VLOOKUP(M218,シフト記号表!$B:$AP,31,FALSE),"")</f>
        <v/>
      </c>
      <c r="N220" s="190" t="str">
        <f>IFERROR(VLOOKUP(N218,シフト記号表!$B:$AP,31,FALSE),"")</f>
        <v/>
      </c>
      <c r="O220" s="190" t="str">
        <f>IFERROR(VLOOKUP(O218,シフト記号表!$B:$AP,31,FALSE),"")</f>
        <v/>
      </c>
      <c r="P220" s="190" t="str">
        <f>IFERROR(VLOOKUP(P218,シフト記号表!$B:$AP,31,FALSE),"")</f>
        <v/>
      </c>
      <c r="Q220" s="190" t="str">
        <f>IFERROR(VLOOKUP(Q218,シフト記号表!$B:$AP,31,FALSE),"")</f>
        <v/>
      </c>
      <c r="R220" s="190" t="str">
        <f>IFERROR(VLOOKUP(R218,シフト記号表!$B:$AP,31,FALSE),"")</f>
        <v/>
      </c>
      <c r="S220" s="190" t="str">
        <f>IFERROR(VLOOKUP(S218,シフト記号表!$B:$AP,31,FALSE),"")</f>
        <v/>
      </c>
      <c r="T220" s="190" t="str">
        <f>IFERROR(VLOOKUP(T218,シフト記号表!$B:$AP,31,FALSE),"")</f>
        <v/>
      </c>
      <c r="U220" s="190" t="str">
        <f>IFERROR(VLOOKUP(U218,シフト記号表!$B:$AP,31,FALSE),"")</f>
        <v/>
      </c>
      <c r="V220" s="190" t="str">
        <f>IFERROR(VLOOKUP(V218,シフト記号表!$B:$AP,31,FALSE),"")</f>
        <v/>
      </c>
      <c r="W220" s="190" t="str">
        <f>IFERROR(VLOOKUP(W218,シフト記号表!$B:$AP,31,FALSE),"")</f>
        <v/>
      </c>
      <c r="X220" s="190" t="str">
        <f>IFERROR(VLOOKUP(X218,シフト記号表!$B:$AP,31,FALSE),"")</f>
        <v/>
      </c>
      <c r="Y220" s="190" t="str">
        <f>IFERROR(VLOOKUP(Y218,シフト記号表!$B:$AP,31,FALSE),"")</f>
        <v/>
      </c>
      <c r="Z220" s="190" t="str">
        <f>IFERROR(VLOOKUP(Z218,シフト記号表!$B:$AP,31,FALSE),"")</f>
        <v/>
      </c>
      <c r="AA220" s="190" t="str">
        <f>IFERROR(VLOOKUP(AA218,シフト記号表!$B:$AP,31,FALSE),"")</f>
        <v/>
      </c>
      <c r="AB220" s="190" t="str">
        <f>IFERROR(VLOOKUP(AB218,シフト記号表!$B:$AP,31,FALSE),"")</f>
        <v/>
      </c>
      <c r="AC220" s="190" t="str">
        <f>IFERROR(VLOOKUP(AC218,シフト記号表!$B:$AP,31,FALSE),"")</f>
        <v/>
      </c>
      <c r="AD220" s="190" t="str">
        <f>IFERROR(VLOOKUP(AD218,シフト記号表!$B:$AP,31,FALSE),"")</f>
        <v/>
      </c>
      <c r="AE220" s="190" t="str">
        <f>IFERROR(VLOOKUP(AE218,シフト記号表!$B:$AP,31,FALSE),"")</f>
        <v/>
      </c>
      <c r="AF220" s="190" t="str">
        <f>IFERROR(VLOOKUP(AF218,シフト記号表!$B:$AP,31,FALSE),"")</f>
        <v/>
      </c>
      <c r="AG220" s="190" t="str">
        <f>IFERROR(VLOOKUP(AG218,シフト記号表!$B:$AP,31,FALSE),"")</f>
        <v/>
      </c>
      <c r="AH220" s="190" t="str">
        <f>IFERROR(VLOOKUP(AH218,シフト記号表!$B:$AP,31,FALSE),"")</f>
        <v/>
      </c>
      <c r="AI220" s="190" t="str">
        <f>IFERROR(VLOOKUP(AI218,シフト記号表!$B:$AP,31,FALSE),"")</f>
        <v/>
      </c>
      <c r="AJ220" s="190" t="str">
        <f>IFERROR(VLOOKUP(AJ218,シフト記号表!$B:$AP,31,FALSE),"")</f>
        <v/>
      </c>
      <c r="AK220" s="190" t="str">
        <f>IFERROR(VLOOKUP(AK218,シフト記号表!$B:$AP,31,FALSE),"")</f>
        <v/>
      </c>
      <c r="AL220" s="190" t="str">
        <f>IFERROR(VLOOKUP(AL218,シフト記号表!$B:$AP,31,FALSE),"")</f>
        <v/>
      </c>
      <c r="AM220" s="190" t="str">
        <f>IFERROR(VLOOKUP(AM218,シフト記号表!$B:$AP,31,FALSE),"")</f>
        <v/>
      </c>
      <c r="AN220" s="290"/>
      <c r="AO220" s="268"/>
      <c r="AP220" s="346"/>
      <c r="AQ220" s="347"/>
      <c r="AR220" s="268"/>
      <c r="AS220" s="268"/>
      <c r="AT220" s="265"/>
      <c r="AU220" s="50"/>
      <c r="AV220" s="50"/>
      <c r="AX220" s="50"/>
      <c r="AY220" s="50"/>
    </row>
    <row r="221" spans="1:51" s="3" customFormat="1" ht="12" customHeight="1">
      <c r="A221" s="276">
        <v>67</v>
      </c>
      <c r="B221" s="279"/>
      <c r="C221" s="282"/>
      <c r="D221" s="285" t="s">
        <v>113</v>
      </c>
      <c r="E221" s="170"/>
      <c r="F221" s="291"/>
      <c r="G221" s="292"/>
      <c r="H221" s="103" t="s">
        <v>80</v>
      </c>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288">
        <f>+SUM(I222:AM223)</f>
        <v>0</v>
      </c>
      <c r="AO221" s="266">
        <f>IF($AN$3="４週",AN221/4,AN221/(DAY(EOMONTH($I$21,0))/7))</f>
        <v>0</v>
      </c>
      <c r="AP221" s="342"/>
      <c r="AQ221" s="343"/>
      <c r="AR221" s="266" t="str">
        <f t="shared" ref="AR221" si="257">IF($AN$3="４週",AU222,AV222)</f>
        <v/>
      </c>
      <c r="AS221" s="266"/>
      <c r="AT221" s="265" t="str">
        <f t="shared" ref="AT221" si="258">IF(AX222&lt;=1.1,"",IF(AY222&lt;=1.1,"",IF(F221="","","勤務時間"&amp;CHAR(10)&amp;"OVER")))</f>
        <v/>
      </c>
      <c r="AU221" s="48" t="s">
        <v>192</v>
      </c>
      <c r="AV221" s="48" t="s">
        <v>107</v>
      </c>
      <c r="AX221" s="48" t="s">
        <v>136</v>
      </c>
      <c r="AY221" s="48" t="s">
        <v>137</v>
      </c>
    </row>
    <row r="222" spans="1:51" s="3" customFormat="1" ht="12" customHeight="1">
      <c r="A222" s="277"/>
      <c r="B222" s="280"/>
      <c r="C222" s="283"/>
      <c r="D222" s="286"/>
      <c r="E222" s="171"/>
      <c r="F222" s="293"/>
      <c r="G222" s="294"/>
      <c r="H222" s="100" t="s">
        <v>105</v>
      </c>
      <c r="I222" s="101" t="str">
        <f>IFERROR(VLOOKUP(I221,シフト記号表!$B:$AP,41,FALSE),"")</f>
        <v/>
      </c>
      <c r="J222" s="101" t="str">
        <f>IFERROR(VLOOKUP(J221,シフト記号表!$B:$AP,41,FALSE),"")</f>
        <v/>
      </c>
      <c r="K222" s="101" t="str">
        <f>IFERROR(VLOOKUP(K221,シフト記号表!$B:$AP,41,FALSE),"")</f>
        <v/>
      </c>
      <c r="L222" s="101" t="str">
        <f>IFERROR(VLOOKUP(L221,シフト記号表!$B:$AP,41,FALSE),"")</f>
        <v/>
      </c>
      <c r="M222" s="101" t="str">
        <f>IFERROR(VLOOKUP(M221,シフト記号表!$B:$AP,41,FALSE),"")</f>
        <v/>
      </c>
      <c r="N222" s="101" t="str">
        <f>IFERROR(VLOOKUP(N221,シフト記号表!$B:$AP,41,FALSE),"")</f>
        <v/>
      </c>
      <c r="O222" s="101" t="str">
        <f>IFERROR(VLOOKUP(O221,シフト記号表!$B:$AP,41,FALSE),"")</f>
        <v/>
      </c>
      <c r="P222" s="101" t="str">
        <f>IFERROR(VLOOKUP(P221,シフト記号表!$B:$AP,41,FALSE),"")</f>
        <v/>
      </c>
      <c r="Q222" s="101" t="str">
        <f>IFERROR(VLOOKUP(Q221,シフト記号表!$B:$AP,41,FALSE),"")</f>
        <v/>
      </c>
      <c r="R222" s="101" t="str">
        <f>IFERROR(VLOOKUP(R221,シフト記号表!$B:$AP,41,FALSE),"")</f>
        <v/>
      </c>
      <c r="S222" s="101" t="str">
        <f>IFERROR(VLOOKUP(S221,シフト記号表!$B:$AP,41,FALSE),"")</f>
        <v/>
      </c>
      <c r="T222" s="101" t="str">
        <f>IFERROR(VLOOKUP(T221,シフト記号表!$B:$AP,41,FALSE),"")</f>
        <v/>
      </c>
      <c r="U222" s="101" t="str">
        <f>IFERROR(VLOOKUP(U221,シフト記号表!$B:$AP,41,FALSE),"")</f>
        <v/>
      </c>
      <c r="V222" s="101" t="str">
        <f>IFERROR(VLOOKUP(V221,シフト記号表!$B:$AP,41,FALSE),"")</f>
        <v/>
      </c>
      <c r="W222" s="101" t="str">
        <f>IFERROR(VLOOKUP(W221,シフト記号表!$B:$AP,41,FALSE),"")</f>
        <v/>
      </c>
      <c r="X222" s="101" t="str">
        <f>IFERROR(VLOOKUP(X221,シフト記号表!$B:$AP,41,FALSE),"")</f>
        <v/>
      </c>
      <c r="Y222" s="101" t="str">
        <f>IFERROR(VLOOKUP(Y221,シフト記号表!$B:$AP,41,FALSE),"")</f>
        <v/>
      </c>
      <c r="Z222" s="101" t="str">
        <f>IFERROR(VLOOKUP(Z221,シフト記号表!$B:$AP,41,FALSE),"")</f>
        <v/>
      </c>
      <c r="AA222" s="101" t="str">
        <f>IFERROR(VLOOKUP(AA221,シフト記号表!$B:$AP,41,FALSE),"")</f>
        <v/>
      </c>
      <c r="AB222" s="101" t="str">
        <f>IFERROR(VLOOKUP(AB221,シフト記号表!$B:$AP,41,FALSE),"")</f>
        <v/>
      </c>
      <c r="AC222" s="101" t="str">
        <f>IFERROR(VLOOKUP(AC221,シフト記号表!$B:$AP,41,FALSE),"")</f>
        <v/>
      </c>
      <c r="AD222" s="101" t="str">
        <f>IFERROR(VLOOKUP(AD221,シフト記号表!$B:$AP,41,FALSE),"")</f>
        <v/>
      </c>
      <c r="AE222" s="101" t="str">
        <f>IFERROR(VLOOKUP(AE221,シフト記号表!$B:$AP,41,FALSE),"")</f>
        <v/>
      </c>
      <c r="AF222" s="101" t="str">
        <f>IFERROR(VLOOKUP(AF221,シフト記号表!$B:$AP,41,FALSE),"")</f>
        <v/>
      </c>
      <c r="AG222" s="101" t="str">
        <f>IFERROR(VLOOKUP(AG221,シフト記号表!$B:$AP,41,FALSE),"")</f>
        <v/>
      </c>
      <c r="AH222" s="101" t="str">
        <f>IFERROR(VLOOKUP(AH221,シフト記号表!$B:$AP,41,FALSE),"")</f>
        <v/>
      </c>
      <c r="AI222" s="101" t="str">
        <f>IFERROR(VLOOKUP(AI221,シフト記号表!$B:$AP,41,FALSE),"")</f>
        <v/>
      </c>
      <c r="AJ222" s="101" t="str">
        <f>IFERROR(VLOOKUP(AJ221,シフト記号表!$B:$AP,41,FALSE),"")</f>
        <v/>
      </c>
      <c r="AK222" s="101" t="str">
        <f>IFERROR(VLOOKUP(AK221,シフト記号表!$B:$AP,41,FALSE),"")</f>
        <v/>
      </c>
      <c r="AL222" s="101" t="str">
        <f>IFERROR(VLOOKUP(AL221,シフト記号表!$B:$AP,41,FALSE),"")</f>
        <v/>
      </c>
      <c r="AM222" s="101" t="str">
        <f>IFERROR(VLOOKUP(AM221,シフト記号表!$B:$AP,41,FALSE),"")</f>
        <v/>
      </c>
      <c r="AN222" s="289"/>
      <c r="AO222" s="267"/>
      <c r="AP222" s="344"/>
      <c r="AQ222" s="345"/>
      <c r="AR222" s="267"/>
      <c r="AS222" s="267"/>
      <c r="AT222" s="265"/>
      <c r="AU222" s="49" t="str">
        <f t="shared" ref="AU222" si="259">IFERROR(IF($D221="□",($AO221/$AK$6),($AO221/$AK$8)),"")</f>
        <v/>
      </c>
      <c r="AV222" s="49" t="str">
        <f t="shared" ref="AV222" si="260">IFERROR(IF($D221="□",($AN221/$AO$6),($AN221/$AO$8)),"")</f>
        <v/>
      </c>
      <c r="AX222" s="49" t="str">
        <f>IFERROR(IF($D221="□",(VLOOKUP(F221,'ますた君 '!$C:$E,3,FALSE)/($AK$6*4)),(VLOOKUP(F221,'ますた君 '!$C:$E,3,FALSE)/($AK$8*4))),"")</f>
        <v/>
      </c>
      <c r="AY222" s="49" t="str">
        <f>IFERROR(IF($D221="□",(VLOOKUP(F221,'ますた君 '!$C:$E,3,FALSE)/$AO$6),(VLOOKUP(F221,'ますた君 '!$C:$E,3,FALSE)/$AO$8)),"")</f>
        <v/>
      </c>
    </row>
    <row r="223" spans="1:51" s="3" customFormat="1" ht="12" customHeight="1">
      <c r="A223" s="278"/>
      <c r="B223" s="281"/>
      <c r="C223" s="284"/>
      <c r="D223" s="287"/>
      <c r="E223" s="171"/>
      <c r="F223" s="295"/>
      <c r="G223" s="296"/>
      <c r="H223" s="102" t="s">
        <v>106</v>
      </c>
      <c r="I223" s="190" t="str">
        <f>IFERROR(VLOOKUP(I221,シフト記号表!$B:$AP,31,FALSE),"")</f>
        <v/>
      </c>
      <c r="J223" s="190" t="str">
        <f>IFERROR(VLOOKUP(J221,シフト記号表!$B:$AP,31,FALSE),"")</f>
        <v/>
      </c>
      <c r="K223" s="190" t="str">
        <f>IFERROR(VLOOKUP(K221,シフト記号表!$B:$AP,31,FALSE),"")</f>
        <v/>
      </c>
      <c r="L223" s="190" t="str">
        <f>IFERROR(VLOOKUP(L221,シフト記号表!$B:$AP,31,FALSE),"")</f>
        <v/>
      </c>
      <c r="M223" s="190" t="str">
        <f>IFERROR(VLOOKUP(M221,シフト記号表!$B:$AP,31,FALSE),"")</f>
        <v/>
      </c>
      <c r="N223" s="190" t="str">
        <f>IFERROR(VLOOKUP(N221,シフト記号表!$B:$AP,31,FALSE),"")</f>
        <v/>
      </c>
      <c r="O223" s="190" t="str">
        <f>IFERROR(VLOOKUP(O221,シフト記号表!$B:$AP,31,FALSE),"")</f>
        <v/>
      </c>
      <c r="P223" s="190" t="str">
        <f>IFERROR(VLOOKUP(P221,シフト記号表!$B:$AP,31,FALSE),"")</f>
        <v/>
      </c>
      <c r="Q223" s="190" t="str">
        <f>IFERROR(VLOOKUP(Q221,シフト記号表!$B:$AP,31,FALSE),"")</f>
        <v/>
      </c>
      <c r="R223" s="190" t="str">
        <f>IFERROR(VLOOKUP(R221,シフト記号表!$B:$AP,31,FALSE),"")</f>
        <v/>
      </c>
      <c r="S223" s="190" t="str">
        <f>IFERROR(VLOOKUP(S221,シフト記号表!$B:$AP,31,FALSE),"")</f>
        <v/>
      </c>
      <c r="T223" s="190" t="str">
        <f>IFERROR(VLOOKUP(T221,シフト記号表!$B:$AP,31,FALSE),"")</f>
        <v/>
      </c>
      <c r="U223" s="190" t="str">
        <f>IFERROR(VLOOKUP(U221,シフト記号表!$B:$AP,31,FALSE),"")</f>
        <v/>
      </c>
      <c r="V223" s="190" t="str">
        <f>IFERROR(VLOOKUP(V221,シフト記号表!$B:$AP,31,FALSE),"")</f>
        <v/>
      </c>
      <c r="W223" s="190" t="str">
        <f>IFERROR(VLOOKUP(W221,シフト記号表!$B:$AP,31,FALSE),"")</f>
        <v/>
      </c>
      <c r="X223" s="190" t="str">
        <f>IFERROR(VLOOKUP(X221,シフト記号表!$B:$AP,31,FALSE),"")</f>
        <v/>
      </c>
      <c r="Y223" s="190" t="str">
        <f>IFERROR(VLOOKUP(Y221,シフト記号表!$B:$AP,31,FALSE),"")</f>
        <v/>
      </c>
      <c r="Z223" s="190" t="str">
        <f>IFERROR(VLOOKUP(Z221,シフト記号表!$B:$AP,31,FALSE),"")</f>
        <v/>
      </c>
      <c r="AA223" s="190" t="str">
        <f>IFERROR(VLOOKUP(AA221,シフト記号表!$B:$AP,31,FALSE),"")</f>
        <v/>
      </c>
      <c r="AB223" s="190" t="str">
        <f>IFERROR(VLOOKUP(AB221,シフト記号表!$B:$AP,31,FALSE),"")</f>
        <v/>
      </c>
      <c r="AC223" s="190" t="str">
        <f>IFERROR(VLOOKUP(AC221,シフト記号表!$B:$AP,31,FALSE),"")</f>
        <v/>
      </c>
      <c r="AD223" s="190" t="str">
        <f>IFERROR(VLOOKUP(AD221,シフト記号表!$B:$AP,31,FALSE),"")</f>
        <v/>
      </c>
      <c r="AE223" s="190" t="str">
        <f>IFERROR(VLOOKUP(AE221,シフト記号表!$B:$AP,31,FALSE),"")</f>
        <v/>
      </c>
      <c r="AF223" s="190" t="str">
        <f>IFERROR(VLOOKUP(AF221,シフト記号表!$B:$AP,31,FALSE),"")</f>
        <v/>
      </c>
      <c r="AG223" s="190" t="str">
        <f>IFERROR(VLOOKUP(AG221,シフト記号表!$B:$AP,31,FALSE),"")</f>
        <v/>
      </c>
      <c r="AH223" s="190" t="str">
        <f>IFERROR(VLOOKUP(AH221,シフト記号表!$B:$AP,31,FALSE),"")</f>
        <v/>
      </c>
      <c r="AI223" s="190" t="str">
        <f>IFERROR(VLOOKUP(AI221,シフト記号表!$B:$AP,31,FALSE),"")</f>
        <v/>
      </c>
      <c r="AJ223" s="190" t="str">
        <f>IFERROR(VLOOKUP(AJ221,シフト記号表!$B:$AP,31,FALSE),"")</f>
        <v/>
      </c>
      <c r="AK223" s="190" t="str">
        <f>IFERROR(VLOOKUP(AK221,シフト記号表!$B:$AP,31,FALSE),"")</f>
        <v/>
      </c>
      <c r="AL223" s="190" t="str">
        <f>IFERROR(VLOOKUP(AL221,シフト記号表!$B:$AP,31,FALSE),"")</f>
        <v/>
      </c>
      <c r="AM223" s="190" t="str">
        <f>IFERROR(VLOOKUP(AM221,シフト記号表!$B:$AP,31,FALSE),"")</f>
        <v/>
      </c>
      <c r="AN223" s="290"/>
      <c r="AO223" s="268"/>
      <c r="AP223" s="346"/>
      <c r="AQ223" s="347"/>
      <c r="AR223" s="268"/>
      <c r="AS223" s="268"/>
      <c r="AT223" s="265"/>
      <c r="AU223" s="50"/>
      <c r="AV223" s="50"/>
      <c r="AX223" s="50"/>
      <c r="AY223" s="50"/>
    </row>
    <row r="224" spans="1:51" s="3" customFormat="1" ht="12" customHeight="1">
      <c r="A224" s="276">
        <v>68</v>
      </c>
      <c r="B224" s="279"/>
      <c r="C224" s="348"/>
      <c r="D224" s="285" t="s">
        <v>113</v>
      </c>
      <c r="E224" s="170"/>
      <c r="F224" s="291"/>
      <c r="G224" s="292"/>
      <c r="H224" s="103" t="s">
        <v>80</v>
      </c>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288">
        <f>+SUM(I225:AM226)</f>
        <v>0</v>
      </c>
      <c r="AO224" s="266">
        <f>IF($AN$3="４週",AN224/4,AN224/(DAY(EOMONTH($I$21,0))/7))</f>
        <v>0</v>
      </c>
      <c r="AP224" s="342"/>
      <c r="AQ224" s="343"/>
      <c r="AR224" s="266" t="str">
        <f t="shared" ref="AR224" si="261">IF($AN$3="４週",AU225,AV225)</f>
        <v/>
      </c>
      <c r="AS224" s="266"/>
      <c r="AT224" s="265" t="str">
        <f t="shared" ref="AT224" si="262">IF(AX225&lt;=1.1,"",IF(AY225&lt;=1.1,"",IF(F224="","","勤務時間"&amp;CHAR(10)&amp;"OVER")))</f>
        <v/>
      </c>
      <c r="AU224" s="48" t="s">
        <v>192</v>
      </c>
      <c r="AV224" s="48" t="s">
        <v>107</v>
      </c>
      <c r="AX224" s="48" t="s">
        <v>136</v>
      </c>
      <c r="AY224" s="48" t="s">
        <v>137</v>
      </c>
    </row>
    <row r="225" spans="1:51" s="3" customFormat="1" ht="12" customHeight="1">
      <c r="A225" s="277"/>
      <c r="B225" s="280"/>
      <c r="C225" s="349"/>
      <c r="D225" s="286"/>
      <c r="E225" s="171"/>
      <c r="F225" s="293"/>
      <c r="G225" s="294"/>
      <c r="H225" s="100" t="s">
        <v>105</v>
      </c>
      <c r="I225" s="101" t="str">
        <f>IFERROR(VLOOKUP(I224,シフト記号表!$B:$AP,41,FALSE),"")</f>
        <v/>
      </c>
      <c r="J225" s="101" t="str">
        <f>IFERROR(VLOOKUP(J224,シフト記号表!$B:$AP,41,FALSE),"")</f>
        <v/>
      </c>
      <c r="K225" s="101" t="str">
        <f>IFERROR(VLOOKUP(K224,シフト記号表!$B:$AP,41,FALSE),"")</f>
        <v/>
      </c>
      <c r="L225" s="101" t="str">
        <f>IFERROR(VLOOKUP(L224,シフト記号表!$B:$AP,41,FALSE),"")</f>
        <v/>
      </c>
      <c r="M225" s="101" t="str">
        <f>IFERROR(VLOOKUP(M224,シフト記号表!$B:$AP,41,FALSE),"")</f>
        <v/>
      </c>
      <c r="N225" s="101" t="str">
        <f>IFERROR(VLOOKUP(N224,シフト記号表!$B:$AP,41,FALSE),"")</f>
        <v/>
      </c>
      <c r="O225" s="101" t="str">
        <f>IFERROR(VLOOKUP(O224,シフト記号表!$B:$AP,41,FALSE),"")</f>
        <v/>
      </c>
      <c r="P225" s="101" t="str">
        <f>IFERROR(VLOOKUP(P224,シフト記号表!$B:$AP,41,FALSE),"")</f>
        <v/>
      </c>
      <c r="Q225" s="101" t="str">
        <f>IFERROR(VLOOKUP(Q224,シフト記号表!$B:$AP,41,FALSE),"")</f>
        <v/>
      </c>
      <c r="R225" s="101" t="str">
        <f>IFERROR(VLOOKUP(R224,シフト記号表!$B:$AP,41,FALSE),"")</f>
        <v/>
      </c>
      <c r="S225" s="101" t="str">
        <f>IFERROR(VLOOKUP(S224,シフト記号表!$B:$AP,41,FALSE),"")</f>
        <v/>
      </c>
      <c r="T225" s="101" t="str">
        <f>IFERROR(VLOOKUP(T224,シフト記号表!$B:$AP,41,FALSE),"")</f>
        <v/>
      </c>
      <c r="U225" s="101" t="str">
        <f>IFERROR(VLOOKUP(U224,シフト記号表!$B:$AP,41,FALSE),"")</f>
        <v/>
      </c>
      <c r="V225" s="101" t="str">
        <f>IFERROR(VLOOKUP(V224,シフト記号表!$B:$AP,41,FALSE),"")</f>
        <v/>
      </c>
      <c r="W225" s="101" t="str">
        <f>IFERROR(VLOOKUP(W224,シフト記号表!$B:$AP,41,FALSE),"")</f>
        <v/>
      </c>
      <c r="X225" s="101" t="str">
        <f>IFERROR(VLOOKUP(X224,シフト記号表!$B:$AP,41,FALSE),"")</f>
        <v/>
      </c>
      <c r="Y225" s="101" t="str">
        <f>IFERROR(VLOOKUP(Y224,シフト記号表!$B:$AP,41,FALSE),"")</f>
        <v/>
      </c>
      <c r="Z225" s="101" t="str">
        <f>IFERROR(VLOOKUP(Z224,シフト記号表!$B:$AP,41,FALSE),"")</f>
        <v/>
      </c>
      <c r="AA225" s="101" t="str">
        <f>IFERROR(VLOOKUP(AA224,シフト記号表!$B:$AP,41,FALSE),"")</f>
        <v/>
      </c>
      <c r="AB225" s="101" t="str">
        <f>IFERROR(VLOOKUP(AB224,シフト記号表!$B:$AP,41,FALSE),"")</f>
        <v/>
      </c>
      <c r="AC225" s="101" t="str">
        <f>IFERROR(VLOOKUP(AC224,シフト記号表!$B:$AP,41,FALSE),"")</f>
        <v/>
      </c>
      <c r="AD225" s="101" t="str">
        <f>IFERROR(VLOOKUP(AD224,シフト記号表!$B:$AP,41,FALSE),"")</f>
        <v/>
      </c>
      <c r="AE225" s="101" t="str">
        <f>IFERROR(VLOOKUP(AE224,シフト記号表!$B:$AP,41,FALSE),"")</f>
        <v/>
      </c>
      <c r="AF225" s="101" t="str">
        <f>IFERROR(VLOOKUP(AF224,シフト記号表!$B:$AP,41,FALSE),"")</f>
        <v/>
      </c>
      <c r="AG225" s="101" t="str">
        <f>IFERROR(VLOOKUP(AG224,シフト記号表!$B:$AP,41,FALSE),"")</f>
        <v/>
      </c>
      <c r="AH225" s="101" t="str">
        <f>IFERROR(VLOOKUP(AH224,シフト記号表!$B:$AP,41,FALSE),"")</f>
        <v/>
      </c>
      <c r="AI225" s="101" t="str">
        <f>IFERROR(VLOOKUP(AI224,シフト記号表!$B:$AP,41,FALSE),"")</f>
        <v/>
      </c>
      <c r="AJ225" s="101" t="str">
        <f>IFERROR(VLOOKUP(AJ224,シフト記号表!$B:$AP,41,FALSE),"")</f>
        <v/>
      </c>
      <c r="AK225" s="101" t="str">
        <f>IFERROR(VLOOKUP(AK224,シフト記号表!$B:$AP,41,FALSE),"")</f>
        <v/>
      </c>
      <c r="AL225" s="101" t="str">
        <f>IFERROR(VLOOKUP(AL224,シフト記号表!$B:$AP,41,FALSE),"")</f>
        <v/>
      </c>
      <c r="AM225" s="101" t="str">
        <f>IFERROR(VLOOKUP(AM224,シフト記号表!$B:$AP,41,FALSE),"")</f>
        <v/>
      </c>
      <c r="AN225" s="289"/>
      <c r="AO225" s="267"/>
      <c r="AP225" s="344"/>
      <c r="AQ225" s="345"/>
      <c r="AR225" s="267"/>
      <c r="AS225" s="267"/>
      <c r="AT225" s="265"/>
      <c r="AU225" s="49" t="str">
        <f t="shared" ref="AU225" si="263">IFERROR(IF($D224="□",($AO224/$AK$6),($AO224/$AK$8)),"")</f>
        <v/>
      </c>
      <c r="AV225" s="49" t="str">
        <f t="shared" ref="AV225" si="264">IFERROR(IF($D224="□",($AN224/$AO$6),($AN224/$AO$8)),"")</f>
        <v/>
      </c>
      <c r="AX225" s="49" t="str">
        <f>IFERROR(IF($D224="□",(VLOOKUP(F224,'ますた君 '!$C:$E,3,FALSE)/($AK$6*4)),(VLOOKUP(F224,'ますた君 '!$C:$E,3,FALSE)/($AK$8*4))),"")</f>
        <v/>
      </c>
      <c r="AY225" s="49" t="str">
        <f>IFERROR(IF($D224="□",(VLOOKUP(F224,'ますた君 '!$C:$E,3,FALSE)/$AO$6),(VLOOKUP(F224,'ますた君 '!$C:$E,3,FALSE)/$AO$8)),"")</f>
        <v/>
      </c>
    </row>
    <row r="226" spans="1:51" s="3" customFormat="1" ht="12" customHeight="1">
      <c r="A226" s="278"/>
      <c r="B226" s="281"/>
      <c r="C226" s="350"/>
      <c r="D226" s="287"/>
      <c r="E226" s="171"/>
      <c r="F226" s="295"/>
      <c r="G226" s="296"/>
      <c r="H226" s="102" t="s">
        <v>106</v>
      </c>
      <c r="I226" s="190" t="str">
        <f>IFERROR(VLOOKUP(I224,シフト記号表!$B:$AP,31,FALSE),"")</f>
        <v/>
      </c>
      <c r="J226" s="190" t="str">
        <f>IFERROR(VLOOKUP(J224,シフト記号表!$B:$AP,31,FALSE),"")</f>
        <v/>
      </c>
      <c r="K226" s="190" t="str">
        <f>IFERROR(VLOOKUP(K224,シフト記号表!$B:$AP,31,FALSE),"")</f>
        <v/>
      </c>
      <c r="L226" s="190" t="str">
        <f>IFERROR(VLOOKUP(L224,シフト記号表!$B:$AP,31,FALSE),"")</f>
        <v/>
      </c>
      <c r="M226" s="190" t="str">
        <f>IFERROR(VLOOKUP(M224,シフト記号表!$B:$AP,31,FALSE),"")</f>
        <v/>
      </c>
      <c r="N226" s="190" t="str">
        <f>IFERROR(VLOOKUP(N224,シフト記号表!$B:$AP,31,FALSE),"")</f>
        <v/>
      </c>
      <c r="O226" s="190" t="str">
        <f>IFERROR(VLOOKUP(O224,シフト記号表!$B:$AP,31,FALSE),"")</f>
        <v/>
      </c>
      <c r="P226" s="190" t="str">
        <f>IFERROR(VLOOKUP(P224,シフト記号表!$B:$AP,31,FALSE),"")</f>
        <v/>
      </c>
      <c r="Q226" s="190" t="str">
        <f>IFERROR(VLOOKUP(Q224,シフト記号表!$B:$AP,31,FALSE),"")</f>
        <v/>
      </c>
      <c r="R226" s="190" t="str">
        <f>IFERROR(VLOOKUP(R224,シフト記号表!$B:$AP,31,FALSE),"")</f>
        <v/>
      </c>
      <c r="S226" s="190" t="str">
        <f>IFERROR(VLOOKUP(S224,シフト記号表!$B:$AP,31,FALSE),"")</f>
        <v/>
      </c>
      <c r="T226" s="190" t="str">
        <f>IFERROR(VLOOKUP(T224,シフト記号表!$B:$AP,31,FALSE),"")</f>
        <v/>
      </c>
      <c r="U226" s="190" t="str">
        <f>IFERROR(VLOOKUP(U224,シフト記号表!$B:$AP,31,FALSE),"")</f>
        <v/>
      </c>
      <c r="V226" s="190" t="str">
        <f>IFERROR(VLOOKUP(V224,シフト記号表!$B:$AP,31,FALSE),"")</f>
        <v/>
      </c>
      <c r="W226" s="190" t="str">
        <f>IFERROR(VLOOKUP(W224,シフト記号表!$B:$AP,31,FALSE),"")</f>
        <v/>
      </c>
      <c r="X226" s="190" t="str">
        <f>IFERROR(VLOOKUP(X224,シフト記号表!$B:$AP,31,FALSE),"")</f>
        <v/>
      </c>
      <c r="Y226" s="190" t="str">
        <f>IFERROR(VLOOKUP(Y224,シフト記号表!$B:$AP,31,FALSE),"")</f>
        <v/>
      </c>
      <c r="Z226" s="190" t="str">
        <f>IFERROR(VLOOKUP(Z224,シフト記号表!$B:$AP,31,FALSE),"")</f>
        <v/>
      </c>
      <c r="AA226" s="190" t="str">
        <f>IFERROR(VLOOKUP(AA224,シフト記号表!$B:$AP,31,FALSE),"")</f>
        <v/>
      </c>
      <c r="AB226" s="190" t="str">
        <f>IFERROR(VLOOKUP(AB224,シフト記号表!$B:$AP,31,FALSE),"")</f>
        <v/>
      </c>
      <c r="AC226" s="190" t="str">
        <f>IFERROR(VLOOKUP(AC224,シフト記号表!$B:$AP,31,FALSE),"")</f>
        <v/>
      </c>
      <c r="AD226" s="190" t="str">
        <f>IFERROR(VLOOKUP(AD224,シフト記号表!$B:$AP,31,FALSE),"")</f>
        <v/>
      </c>
      <c r="AE226" s="190" t="str">
        <f>IFERROR(VLOOKUP(AE224,シフト記号表!$B:$AP,31,FALSE),"")</f>
        <v/>
      </c>
      <c r="AF226" s="190" t="str">
        <f>IFERROR(VLOOKUP(AF224,シフト記号表!$B:$AP,31,FALSE),"")</f>
        <v/>
      </c>
      <c r="AG226" s="190" t="str">
        <f>IFERROR(VLOOKUP(AG224,シフト記号表!$B:$AP,31,FALSE),"")</f>
        <v/>
      </c>
      <c r="AH226" s="190" t="str">
        <f>IFERROR(VLOOKUP(AH224,シフト記号表!$B:$AP,31,FALSE),"")</f>
        <v/>
      </c>
      <c r="AI226" s="190" t="str">
        <f>IFERROR(VLOOKUP(AI224,シフト記号表!$B:$AP,31,FALSE),"")</f>
        <v/>
      </c>
      <c r="AJ226" s="190" t="str">
        <f>IFERROR(VLOOKUP(AJ224,シフト記号表!$B:$AP,31,FALSE),"")</f>
        <v/>
      </c>
      <c r="AK226" s="190" t="str">
        <f>IFERROR(VLOOKUP(AK224,シフト記号表!$B:$AP,31,FALSE),"")</f>
        <v/>
      </c>
      <c r="AL226" s="190" t="str">
        <f>IFERROR(VLOOKUP(AL224,シフト記号表!$B:$AP,31,FALSE),"")</f>
        <v/>
      </c>
      <c r="AM226" s="190" t="str">
        <f>IFERROR(VLOOKUP(AM224,シフト記号表!$B:$AP,31,FALSE),"")</f>
        <v/>
      </c>
      <c r="AN226" s="290"/>
      <c r="AO226" s="268"/>
      <c r="AP226" s="346"/>
      <c r="AQ226" s="347"/>
      <c r="AR226" s="268"/>
      <c r="AS226" s="268"/>
      <c r="AT226" s="265"/>
      <c r="AU226" s="50"/>
      <c r="AV226" s="50"/>
      <c r="AX226" s="50"/>
      <c r="AY226" s="50"/>
    </row>
    <row r="227" spans="1:51" s="3" customFormat="1" ht="12" customHeight="1">
      <c r="A227" s="276">
        <v>69</v>
      </c>
      <c r="B227" s="279"/>
      <c r="C227" s="282"/>
      <c r="D227" s="285" t="s">
        <v>113</v>
      </c>
      <c r="E227" s="170"/>
      <c r="F227" s="291"/>
      <c r="G227" s="292"/>
      <c r="H227" s="103" t="s">
        <v>80</v>
      </c>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288">
        <f>+SUM(I228:AM229)</f>
        <v>0</v>
      </c>
      <c r="AO227" s="266">
        <f>IF($AN$3="４週",AN227/4,AN227/(DAY(EOMONTH($I$21,0))/7))</f>
        <v>0</v>
      </c>
      <c r="AP227" s="342"/>
      <c r="AQ227" s="343"/>
      <c r="AR227" s="266" t="str">
        <f t="shared" ref="AR227" si="265">IF($AN$3="４週",AU228,AV228)</f>
        <v/>
      </c>
      <c r="AS227" s="266"/>
      <c r="AT227" s="265" t="str">
        <f t="shared" ref="AT227" si="266">IF(AX228&lt;=1.1,"",IF(AY228&lt;=1.1,"",IF(F227="","","勤務時間"&amp;CHAR(10)&amp;"OVER")))</f>
        <v/>
      </c>
      <c r="AU227" s="48" t="s">
        <v>192</v>
      </c>
      <c r="AV227" s="48" t="s">
        <v>107</v>
      </c>
      <c r="AX227" s="48" t="s">
        <v>136</v>
      </c>
      <c r="AY227" s="48" t="s">
        <v>137</v>
      </c>
    </row>
    <row r="228" spans="1:51" s="3" customFormat="1" ht="12" customHeight="1">
      <c r="A228" s="277"/>
      <c r="B228" s="280"/>
      <c r="C228" s="283"/>
      <c r="D228" s="286"/>
      <c r="E228" s="171"/>
      <c r="F228" s="293"/>
      <c r="G228" s="294"/>
      <c r="H228" s="100" t="s">
        <v>105</v>
      </c>
      <c r="I228" s="101" t="str">
        <f>IFERROR(VLOOKUP(I227,シフト記号表!$B:$AP,41,FALSE),"")</f>
        <v/>
      </c>
      <c r="J228" s="101" t="str">
        <f>IFERROR(VLOOKUP(J227,シフト記号表!$B:$AP,41,FALSE),"")</f>
        <v/>
      </c>
      <c r="K228" s="101" t="str">
        <f>IFERROR(VLOOKUP(K227,シフト記号表!$B:$AP,41,FALSE),"")</f>
        <v/>
      </c>
      <c r="L228" s="101" t="str">
        <f>IFERROR(VLOOKUP(L227,シフト記号表!$B:$AP,41,FALSE),"")</f>
        <v/>
      </c>
      <c r="M228" s="101" t="str">
        <f>IFERROR(VLOOKUP(M227,シフト記号表!$B:$AP,41,FALSE),"")</f>
        <v/>
      </c>
      <c r="N228" s="101" t="str">
        <f>IFERROR(VLOOKUP(N227,シフト記号表!$B:$AP,41,FALSE),"")</f>
        <v/>
      </c>
      <c r="O228" s="101" t="str">
        <f>IFERROR(VLOOKUP(O227,シフト記号表!$B:$AP,41,FALSE),"")</f>
        <v/>
      </c>
      <c r="P228" s="101" t="str">
        <f>IFERROR(VLOOKUP(P227,シフト記号表!$B:$AP,41,FALSE),"")</f>
        <v/>
      </c>
      <c r="Q228" s="101" t="str">
        <f>IFERROR(VLOOKUP(Q227,シフト記号表!$B:$AP,41,FALSE),"")</f>
        <v/>
      </c>
      <c r="R228" s="101" t="str">
        <f>IFERROR(VLOOKUP(R227,シフト記号表!$B:$AP,41,FALSE),"")</f>
        <v/>
      </c>
      <c r="S228" s="101" t="str">
        <f>IFERROR(VLOOKUP(S227,シフト記号表!$B:$AP,41,FALSE),"")</f>
        <v/>
      </c>
      <c r="T228" s="101" t="str">
        <f>IFERROR(VLOOKUP(T227,シフト記号表!$B:$AP,41,FALSE),"")</f>
        <v/>
      </c>
      <c r="U228" s="101" t="str">
        <f>IFERROR(VLOOKUP(U227,シフト記号表!$B:$AP,41,FALSE),"")</f>
        <v/>
      </c>
      <c r="V228" s="101" t="str">
        <f>IFERROR(VLOOKUP(V227,シフト記号表!$B:$AP,41,FALSE),"")</f>
        <v/>
      </c>
      <c r="W228" s="101" t="str">
        <f>IFERROR(VLOOKUP(W227,シフト記号表!$B:$AP,41,FALSE),"")</f>
        <v/>
      </c>
      <c r="X228" s="101" t="str">
        <f>IFERROR(VLOOKUP(X227,シフト記号表!$B:$AP,41,FALSE),"")</f>
        <v/>
      </c>
      <c r="Y228" s="101" t="str">
        <f>IFERROR(VLOOKUP(Y227,シフト記号表!$B:$AP,41,FALSE),"")</f>
        <v/>
      </c>
      <c r="Z228" s="101" t="str">
        <f>IFERROR(VLOOKUP(Z227,シフト記号表!$B:$AP,41,FALSE),"")</f>
        <v/>
      </c>
      <c r="AA228" s="101" t="str">
        <f>IFERROR(VLOOKUP(AA227,シフト記号表!$B:$AP,41,FALSE),"")</f>
        <v/>
      </c>
      <c r="AB228" s="101" t="str">
        <f>IFERROR(VLOOKUP(AB227,シフト記号表!$B:$AP,41,FALSE),"")</f>
        <v/>
      </c>
      <c r="AC228" s="101" t="str">
        <f>IFERROR(VLOOKUP(AC227,シフト記号表!$B:$AP,41,FALSE),"")</f>
        <v/>
      </c>
      <c r="AD228" s="101" t="str">
        <f>IFERROR(VLOOKUP(AD227,シフト記号表!$B:$AP,41,FALSE),"")</f>
        <v/>
      </c>
      <c r="AE228" s="101" t="str">
        <f>IFERROR(VLOOKUP(AE227,シフト記号表!$B:$AP,41,FALSE),"")</f>
        <v/>
      </c>
      <c r="AF228" s="101" t="str">
        <f>IFERROR(VLOOKUP(AF227,シフト記号表!$B:$AP,41,FALSE),"")</f>
        <v/>
      </c>
      <c r="AG228" s="101" t="str">
        <f>IFERROR(VLOOKUP(AG227,シフト記号表!$B:$AP,41,FALSE),"")</f>
        <v/>
      </c>
      <c r="AH228" s="101" t="str">
        <f>IFERROR(VLOOKUP(AH227,シフト記号表!$B:$AP,41,FALSE),"")</f>
        <v/>
      </c>
      <c r="AI228" s="101" t="str">
        <f>IFERROR(VLOOKUP(AI227,シフト記号表!$B:$AP,41,FALSE),"")</f>
        <v/>
      </c>
      <c r="AJ228" s="101" t="str">
        <f>IFERROR(VLOOKUP(AJ227,シフト記号表!$B:$AP,41,FALSE),"")</f>
        <v/>
      </c>
      <c r="AK228" s="101" t="str">
        <f>IFERROR(VLOOKUP(AK227,シフト記号表!$B:$AP,41,FALSE),"")</f>
        <v/>
      </c>
      <c r="AL228" s="101" t="str">
        <f>IFERROR(VLOOKUP(AL227,シフト記号表!$B:$AP,41,FALSE),"")</f>
        <v/>
      </c>
      <c r="AM228" s="101" t="str">
        <f>IFERROR(VLOOKUP(AM227,シフト記号表!$B:$AP,41,FALSE),"")</f>
        <v/>
      </c>
      <c r="AN228" s="289"/>
      <c r="AO228" s="267"/>
      <c r="AP228" s="344"/>
      <c r="AQ228" s="345"/>
      <c r="AR228" s="267"/>
      <c r="AS228" s="267"/>
      <c r="AT228" s="265"/>
      <c r="AU228" s="49" t="str">
        <f t="shared" ref="AU228" si="267">IFERROR(IF($D227="□",($AO227/$AK$6),($AO227/$AK$8)),"")</f>
        <v/>
      </c>
      <c r="AV228" s="49" t="str">
        <f t="shared" ref="AV228" si="268">IFERROR(IF($D227="□",($AN227/$AO$6),($AN227/$AO$8)),"")</f>
        <v/>
      </c>
      <c r="AX228" s="49" t="str">
        <f>IFERROR(IF($D227="□",(VLOOKUP(F227,'ますた君 '!$C:$E,3,FALSE)/($AK$6*4)),(VLOOKUP(F227,'ますた君 '!$C:$E,3,FALSE)/($AK$8*4))),"")</f>
        <v/>
      </c>
      <c r="AY228" s="49" t="str">
        <f>IFERROR(IF($D227="□",(VLOOKUP(F227,'ますた君 '!$C:$E,3,FALSE)/$AO$6),(VLOOKUP(F227,'ますた君 '!$C:$E,3,FALSE)/$AO$8)),"")</f>
        <v/>
      </c>
    </row>
    <row r="229" spans="1:51" s="3" customFormat="1" ht="12" customHeight="1">
      <c r="A229" s="278"/>
      <c r="B229" s="281"/>
      <c r="C229" s="284"/>
      <c r="D229" s="287"/>
      <c r="E229" s="171"/>
      <c r="F229" s="295"/>
      <c r="G229" s="296"/>
      <c r="H229" s="102" t="s">
        <v>106</v>
      </c>
      <c r="I229" s="190" t="str">
        <f>IFERROR(VLOOKUP(I227,シフト記号表!$B:$AP,31,FALSE),"")</f>
        <v/>
      </c>
      <c r="J229" s="190" t="str">
        <f>IFERROR(VLOOKUP(J227,シフト記号表!$B:$AP,31,FALSE),"")</f>
        <v/>
      </c>
      <c r="K229" s="190" t="str">
        <f>IFERROR(VLOOKUP(K227,シフト記号表!$B:$AP,31,FALSE),"")</f>
        <v/>
      </c>
      <c r="L229" s="190" t="str">
        <f>IFERROR(VLOOKUP(L227,シフト記号表!$B:$AP,31,FALSE),"")</f>
        <v/>
      </c>
      <c r="M229" s="190" t="str">
        <f>IFERROR(VLOOKUP(M227,シフト記号表!$B:$AP,31,FALSE),"")</f>
        <v/>
      </c>
      <c r="N229" s="190" t="str">
        <f>IFERROR(VLOOKUP(N227,シフト記号表!$B:$AP,31,FALSE),"")</f>
        <v/>
      </c>
      <c r="O229" s="190" t="str">
        <f>IFERROR(VLOOKUP(O227,シフト記号表!$B:$AP,31,FALSE),"")</f>
        <v/>
      </c>
      <c r="P229" s="190" t="str">
        <f>IFERROR(VLOOKUP(P227,シフト記号表!$B:$AP,31,FALSE),"")</f>
        <v/>
      </c>
      <c r="Q229" s="190" t="str">
        <f>IFERROR(VLOOKUP(Q227,シフト記号表!$B:$AP,31,FALSE),"")</f>
        <v/>
      </c>
      <c r="R229" s="190" t="str">
        <f>IFERROR(VLOOKUP(R227,シフト記号表!$B:$AP,31,FALSE),"")</f>
        <v/>
      </c>
      <c r="S229" s="190" t="str">
        <f>IFERROR(VLOOKUP(S227,シフト記号表!$B:$AP,31,FALSE),"")</f>
        <v/>
      </c>
      <c r="T229" s="190" t="str">
        <f>IFERROR(VLOOKUP(T227,シフト記号表!$B:$AP,31,FALSE),"")</f>
        <v/>
      </c>
      <c r="U229" s="190" t="str">
        <f>IFERROR(VLOOKUP(U227,シフト記号表!$B:$AP,31,FALSE),"")</f>
        <v/>
      </c>
      <c r="V229" s="190" t="str">
        <f>IFERROR(VLOOKUP(V227,シフト記号表!$B:$AP,31,FALSE),"")</f>
        <v/>
      </c>
      <c r="W229" s="190" t="str">
        <f>IFERROR(VLOOKUP(W227,シフト記号表!$B:$AP,31,FALSE),"")</f>
        <v/>
      </c>
      <c r="X229" s="190" t="str">
        <f>IFERROR(VLOOKUP(X227,シフト記号表!$B:$AP,31,FALSE),"")</f>
        <v/>
      </c>
      <c r="Y229" s="190" t="str">
        <f>IFERROR(VLOOKUP(Y227,シフト記号表!$B:$AP,31,FALSE),"")</f>
        <v/>
      </c>
      <c r="Z229" s="190" t="str">
        <f>IFERROR(VLOOKUP(Z227,シフト記号表!$B:$AP,31,FALSE),"")</f>
        <v/>
      </c>
      <c r="AA229" s="190" t="str">
        <f>IFERROR(VLOOKUP(AA227,シフト記号表!$B:$AP,31,FALSE),"")</f>
        <v/>
      </c>
      <c r="AB229" s="190" t="str">
        <f>IFERROR(VLOOKUP(AB227,シフト記号表!$B:$AP,31,FALSE),"")</f>
        <v/>
      </c>
      <c r="AC229" s="190" t="str">
        <f>IFERROR(VLOOKUP(AC227,シフト記号表!$B:$AP,31,FALSE),"")</f>
        <v/>
      </c>
      <c r="AD229" s="190" t="str">
        <f>IFERROR(VLOOKUP(AD227,シフト記号表!$B:$AP,31,FALSE),"")</f>
        <v/>
      </c>
      <c r="AE229" s="190" t="str">
        <f>IFERROR(VLOOKUP(AE227,シフト記号表!$B:$AP,31,FALSE),"")</f>
        <v/>
      </c>
      <c r="AF229" s="190" t="str">
        <f>IFERROR(VLOOKUP(AF227,シフト記号表!$B:$AP,31,FALSE),"")</f>
        <v/>
      </c>
      <c r="AG229" s="190" t="str">
        <f>IFERROR(VLOOKUP(AG227,シフト記号表!$B:$AP,31,FALSE),"")</f>
        <v/>
      </c>
      <c r="AH229" s="190" t="str">
        <f>IFERROR(VLOOKUP(AH227,シフト記号表!$B:$AP,31,FALSE),"")</f>
        <v/>
      </c>
      <c r="AI229" s="190" t="str">
        <f>IFERROR(VLOOKUP(AI227,シフト記号表!$B:$AP,31,FALSE),"")</f>
        <v/>
      </c>
      <c r="AJ229" s="190" t="str">
        <f>IFERROR(VLOOKUP(AJ227,シフト記号表!$B:$AP,31,FALSE),"")</f>
        <v/>
      </c>
      <c r="AK229" s="190" t="str">
        <f>IFERROR(VLOOKUP(AK227,シフト記号表!$B:$AP,31,FALSE),"")</f>
        <v/>
      </c>
      <c r="AL229" s="190" t="str">
        <f>IFERROR(VLOOKUP(AL227,シフト記号表!$B:$AP,31,FALSE),"")</f>
        <v/>
      </c>
      <c r="AM229" s="190" t="str">
        <f>IFERROR(VLOOKUP(AM227,シフト記号表!$B:$AP,31,FALSE),"")</f>
        <v/>
      </c>
      <c r="AN229" s="290"/>
      <c r="AO229" s="268"/>
      <c r="AP229" s="346"/>
      <c r="AQ229" s="347"/>
      <c r="AR229" s="268"/>
      <c r="AS229" s="268"/>
      <c r="AT229" s="265"/>
      <c r="AU229" s="50"/>
      <c r="AV229" s="50"/>
      <c r="AX229" s="50"/>
      <c r="AY229" s="50"/>
    </row>
    <row r="230" spans="1:51" s="3" customFormat="1" ht="12" customHeight="1">
      <c r="A230" s="276">
        <v>70</v>
      </c>
      <c r="B230" s="279"/>
      <c r="C230" s="282"/>
      <c r="D230" s="285" t="s">
        <v>113</v>
      </c>
      <c r="E230" s="170"/>
      <c r="F230" s="291"/>
      <c r="G230" s="292"/>
      <c r="H230" s="103" t="s">
        <v>80</v>
      </c>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288">
        <f>+SUM(I231:AM232)</f>
        <v>0</v>
      </c>
      <c r="AO230" s="266">
        <f>IF($AN$3="４週",AN230/4,AN230/(DAY(EOMONTH($I$21,0))/7))</f>
        <v>0</v>
      </c>
      <c r="AP230" s="342"/>
      <c r="AQ230" s="343"/>
      <c r="AR230" s="266" t="str">
        <f t="shared" ref="AR230" si="269">IF($AN$3="４週",AU231,AV231)</f>
        <v/>
      </c>
      <c r="AS230" s="266"/>
      <c r="AT230" s="265" t="str">
        <f t="shared" ref="AT230" si="270">IF(AX231&lt;=1.1,"",IF(AY231&lt;=1.1,"",IF(F230="","","勤務時間"&amp;CHAR(10)&amp;"OVER")))</f>
        <v/>
      </c>
      <c r="AU230" s="48" t="s">
        <v>192</v>
      </c>
      <c r="AV230" s="48" t="s">
        <v>107</v>
      </c>
      <c r="AX230" s="48" t="s">
        <v>136</v>
      </c>
      <c r="AY230" s="48" t="s">
        <v>137</v>
      </c>
    </row>
    <row r="231" spans="1:51" s="3" customFormat="1" ht="12" customHeight="1">
      <c r="A231" s="277"/>
      <c r="B231" s="280"/>
      <c r="C231" s="283"/>
      <c r="D231" s="286"/>
      <c r="E231" s="171"/>
      <c r="F231" s="293"/>
      <c r="G231" s="294"/>
      <c r="H231" s="100" t="s">
        <v>105</v>
      </c>
      <c r="I231" s="101" t="str">
        <f>IFERROR(VLOOKUP(I230,シフト記号表!$B:$AP,41,FALSE),"")</f>
        <v/>
      </c>
      <c r="J231" s="101" t="str">
        <f>IFERROR(VLOOKUP(J230,シフト記号表!$B:$AP,41,FALSE),"")</f>
        <v/>
      </c>
      <c r="K231" s="101" t="str">
        <f>IFERROR(VLOOKUP(K230,シフト記号表!$B:$AP,41,FALSE),"")</f>
        <v/>
      </c>
      <c r="L231" s="101" t="str">
        <f>IFERROR(VLOOKUP(L230,シフト記号表!$B:$AP,41,FALSE),"")</f>
        <v/>
      </c>
      <c r="M231" s="101" t="str">
        <f>IFERROR(VLOOKUP(M230,シフト記号表!$B:$AP,41,FALSE),"")</f>
        <v/>
      </c>
      <c r="N231" s="101" t="str">
        <f>IFERROR(VLOOKUP(N230,シフト記号表!$B:$AP,41,FALSE),"")</f>
        <v/>
      </c>
      <c r="O231" s="101" t="str">
        <f>IFERROR(VLOOKUP(O230,シフト記号表!$B:$AP,41,FALSE),"")</f>
        <v/>
      </c>
      <c r="P231" s="101" t="str">
        <f>IFERROR(VLOOKUP(P230,シフト記号表!$B:$AP,41,FALSE),"")</f>
        <v/>
      </c>
      <c r="Q231" s="101" t="str">
        <f>IFERROR(VLOOKUP(Q230,シフト記号表!$B:$AP,41,FALSE),"")</f>
        <v/>
      </c>
      <c r="R231" s="101" t="str">
        <f>IFERROR(VLOOKUP(R230,シフト記号表!$B:$AP,41,FALSE),"")</f>
        <v/>
      </c>
      <c r="S231" s="101" t="str">
        <f>IFERROR(VLOOKUP(S230,シフト記号表!$B:$AP,41,FALSE),"")</f>
        <v/>
      </c>
      <c r="T231" s="101" t="str">
        <f>IFERROR(VLOOKUP(T230,シフト記号表!$B:$AP,41,FALSE),"")</f>
        <v/>
      </c>
      <c r="U231" s="101" t="str">
        <f>IFERROR(VLOOKUP(U230,シフト記号表!$B:$AP,41,FALSE),"")</f>
        <v/>
      </c>
      <c r="V231" s="101" t="str">
        <f>IFERROR(VLOOKUP(V230,シフト記号表!$B:$AP,41,FALSE),"")</f>
        <v/>
      </c>
      <c r="W231" s="101" t="str">
        <f>IFERROR(VLOOKUP(W230,シフト記号表!$B:$AP,41,FALSE),"")</f>
        <v/>
      </c>
      <c r="X231" s="101" t="str">
        <f>IFERROR(VLOOKUP(X230,シフト記号表!$B:$AP,41,FALSE),"")</f>
        <v/>
      </c>
      <c r="Y231" s="101" t="str">
        <f>IFERROR(VLOOKUP(Y230,シフト記号表!$B:$AP,41,FALSE),"")</f>
        <v/>
      </c>
      <c r="Z231" s="101" t="str">
        <f>IFERROR(VLOOKUP(Z230,シフト記号表!$B:$AP,41,FALSE),"")</f>
        <v/>
      </c>
      <c r="AA231" s="101" t="str">
        <f>IFERROR(VLOOKUP(AA230,シフト記号表!$B:$AP,41,FALSE),"")</f>
        <v/>
      </c>
      <c r="AB231" s="101" t="str">
        <f>IFERROR(VLOOKUP(AB230,シフト記号表!$B:$AP,41,FALSE),"")</f>
        <v/>
      </c>
      <c r="AC231" s="101" t="str">
        <f>IFERROR(VLOOKUP(AC230,シフト記号表!$B:$AP,41,FALSE),"")</f>
        <v/>
      </c>
      <c r="AD231" s="101" t="str">
        <f>IFERROR(VLOOKUP(AD230,シフト記号表!$B:$AP,41,FALSE),"")</f>
        <v/>
      </c>
      <c r="AE231" s="101" t="str">
        <f>IFERROR(VLOOKUP(AE230,シフト記号表!$B:$AP,41,FALSE),"")</f>
        <v/>
      </c>
      <c r="AF231" s="101" t="str">
        <f>IFERROR(VLOOKUP(AF230,シフト記号表!$B:$AP,41,FALSE),"")</f>
        <v/>
      </c>
      <c r="AG231" s="101" t="str">
        <f>IFERROR(VLOOKUP(AG230,シフト記号表!$B:$AP,41,FALSE),"")</f>
        <v/>
      </c>
      <c r="AH231" s="101" t="str">
        <f>IFERROR(VLOOKUP(AH230,シフト記号表!$B:$AP,41,FALSE),"")</f>
        <v/>
      </c>
      <c r="AI231" s="101" t="str">
        <f>IFERROR(VLOOKUP(AI230,シフト記号表!$B:$AP,41,FALSE),"")</f>
        <v/>
      </c>
      <c r="AJ231" s="101" t="str">
        <f>IFERROR(VLOOKUP(AJ230,シフト記号表!$B:$AP,41,FALSE),"")</f>
        <v/>
      </c>
      <c r="AK231" s="101" t="str">
        <f>IFERROR(VLOOKUP(AK230,シフト記号表!$B:$AP,41,FALSE),"")</f>
        <v/>
      </c>
      <c r="AL231" s="101" t="str">
        <f>IFERROR(VLOOKUP(AL230,シフト記号表!$B:$AP,41,FALSE),"")</f>
        <v/>
      </c>
      <c r="AM231" s="101" t="str">
        <f>IFERROR(VLOOKUP(AM230,シフト記号表!$B:$AP,41,FALSE),"")</f>
        <v/>
      </c>
      <c r="AN231" s="289"/>
      <c r="AO231" s="267"/>
      <c r="AP231" s="344"/>
      <c r="AQ231" s="345"/>
      <c r="AR231" s="267"/>
      <c r="AS231" s="267"/>
      <c r="AT231" s="265"/>
      <c r="AU231" s="49" t="str">
        <f t="shared" ref="AU231" si="271">IFERROR(IF($D230="□",($AO230/$AK$6),($AO230/$AK$8)),"")</f>
        <v/>
      </c>
      <c r="AV231" s="49" t="str">
        <f t="shared" ref="AV231" si="272">IFERROR(IF($D230="□",($AN230/$AO$6),($AN230/$AO$8)),"")</f>
        <v/>
      </c>
      <c r="AX231" s="49" t="str">
        <f>IFERROR(IF($D230="□",(VLOOKUP(F230,'ますた君 '!$C:$E,3,FALSE)/($AK$6*4)),(VLOOKUP(F230,'ますた君 '!$C:$E,3,FALSE)/($AK$8*4))),"")</f>
        <v/>
      </c>
      <c r="AY231" s="49" t="str">
        <f>IFERROR(IF($D230="□",(VLOOKUP(F230,'ますた君 '!$C:$E,3,FALSE)/$AO$6),(VLOOKUP(F230,'ますた君 '!$C:$E,3,FALSE)/$AO$8)),"")</f>
        <v/>
      </c>
    </row>
    <row r="232" spans="1:51" s="3" customFormat="1" ht="12" customHeight="1">
      <c r="A232" s="278"/>
      <c r="B232" s="281"/>
      <c r="C232" s="284"/>
      <c r="D232" s="287"/>
      <c r="E232" s="171"/>
      <c r="F232" s="295"/>
      <c r="G232" s="296"/>
      <c r="H232" s="102" t="s">
        <v>106</v>
      </c>
      <c r="I232" s="190" t="str">
        <f>IFERROR(VLOOKUP(I230,シフト記号表!$B:$AP,31,FALSE),"")</f>
        <v/>
      </c>
      <c r="J232" s="190" t="str">
        <f>IFERROR(VLOOKUP(J230,シフト記号表!$B:$AP,31,FALSE),"")</f>
        <v/>
      </c>
      <c r="K232" s="190" t="str">
        <f>IFERROR(VLOOKUP(K230,シフト記号表!$B:$AP,31,FALSE),"")</f>
        <v/>
      </c>
      <c r="L232" s="190" t="str">
        <f>IFERROR(VLOOKUP(L230,シフト記号表!$B:$AP,31,FALSE),"")</f>
        <v/>
      </c>
      <c r="M232" s="190" t="str">
        <f>IFERROR(VLOOKUP(M230,シフト記号表!$B:$AP,31,FALSE),"")</f>
        <v/>
      </c>
      <c r="N232" s="190" t="str">
        <f>IFERROR(VLOOKUP(N230,シフト記号表!$B:$AP,31,FALSE),"")</f>
        <v/>
      </c>
      <c r="O232" s="190" t="str">
        <f>IFERROR(VLOOKUP(O230,シフト記号表!$B:$AP,31,FALSE),"")</f>
        <v/>
      </c>
      <c r="P232" s="190" t="str">
        <f>IFERROR(VLOOKUP(P230,シフト記号表!$B:$AP,31,FALSE),"")</f>
        <v/>
      </c>
      <c r="Q232" s="190" t="str">
        <f>IFERROR(VLOOKUP(Q230,シフト記号表!$B:$AP,31,FALSE),"")</f>
        <v/>
      </c>
      <c r="R232" s="190" t="str">
        <f>IFERROR(VLOOKUP(R230,シフト記号表!$B:$AP,31,FALSE),"")</f>
        <v/>
      </c>
      <c r="S232" s="190" t="str">
        <f>IFERROR(VLOOKUP(S230,シフト記号表!$B:$AP,31,FALSE),"")</f>
        <v/>
      </c>
      <c r="T232" s="190" t="str">
        <f>IFERROR(VLOOKUP(T230,シフト記号表!$B:$AP,31,FALSE),"")</f>
        <v/>
      </c>
      <c r="U232" s="190" t="str">
        <f>IFERROR(VLOOKUP(U230,シフト記号表!$B:$AP,31,FALSE),"")</f>
        <v/>
      </c>
      <c r="V232" s="190" t="str">
        <f>IFERROR(VLOOKUP(V230,シフト記号表!$B:$AP,31,FALSE),"")</f>
        <v/>
      </c>
      <c r="W232" s="190" t="str">
        <f>IFERROR(VLOOKUP(W230,シフト記号表!$B:$AP,31,FALSE),"")</f>
        <v/>
      </c>
      <c r="X232" s="190" t="str">
        <f>IFERROR(VLOOKUP(X230,シフト記号表!$B:$AP,31,FALSE),"")</f>
        <v/>
      </c>
      <c r="Y232" s="190" t="str">
        <f>IFERROR(VLOOKUP(Y230,シフト記号表!$B:$AP,31,FALSE),"")</f>
        <v/>
      </c>
      <c r="Z232" s="190" t="str">
        <f>IFERROR(VLOOKUP(Z230,シフト記号表!$B:$AP,31,FALSE),"")</f>
        <v/>
      </c>
      <c r="AA232" s="190" t="str">
        <f>IFERROR(VLOOKUP(AA230,シフト記号表!$B:$AP,31,FALSE),"")</f>
        <v/>
      </c>
      <c r="AB232" s="190" t="str">
        <f>IFERROR(VLOOKUP(AB230,シフト記号表!$B:$AP,31,FALSE),"")</f>
        <v/>
      </c>
      <c r="AC232" s="190" t="str">
        <f>IFERROR(VLOOKUP(AC230,シフト記号表!$B:$AP,31,FALSE),"")</f>
        <v/>
      </c>
      <c r="AD232" s="190" t="str">
        <f>IFERROR(VLOOKUP(AD230,シフト記号表!$B:$AP,31,FALSE),"")</f>
        <v/>
      </c>
      <c r="AE232" s="190" t="str">
        <f>IFERROR(VLOOKUP(AE230,シフト記号表!$B:$AP,31,FALSE),"")</f>
        <v/>
      </c>
      <c r="AF232" s="190" t="str">
        <f>IFERROR(VLOOKUP(AF230,シフト記号表!$B:$AP,31,FALSE),"")</f>
        <v/>
      </c>
      <c r="AG232" s="190" t="str">
        <f>IFERROR(VLOOKUP(AG230,シフト記号表!$B:$AP,31,FALSE),"")</f>
        <v/>
      </c>
      <c r="AH232" s="190" t="str">
        <f>IFERROR(VLOOKUP(AH230,シフト記号表!$B:$AP,31,FALSE),"")</f>
        <v/>
      </c>
      <c r="AI232" s="190" t="str">
        <f>IFERROR(VLOOKUP(AI230,シフト記号表!$B:$AP,31,FALSE),"")</f>
        <v/>
      </c>
      <c r="AJ232" s="190" t="str">
        <f>IFERROR(VLOOKUP(AJ230,シフト記号表!$B:$AP,31,FALSE),"")</f>
        <v/>
      </c>
      <c r="AK232" s="190" t="str">
        <f>IFERROR(VLOOKUP(AK230,シフト記号表!$B:$AP,31,FALSE),"")</f>
        <v/>
      </c>
      <c r="AL232" s="190" t="str">
        <f>IFERROR(VLOOKUP(AL230,シフト記号表!$B:$AP,31,FALSE),"")</f>
        <v/>
      </c>
      <c r="AM232" s="190" t="str">
        <f>IFERROR(VLOOKUP(AM230,シフト記号表!$B:$AP,31,FALSE),"")</f>
        <v/>
      </c>
      <c r="AN232" s="290"/>
      <c r="AO232" s="268"/>
      <c r="AP232" s="346"/>
      <c r="AQ232" s="347"/>
      <c r="AR232" s="268"/>
      <c r="AS232" s="268"/>
      <c r="AT232" s="265"/>
      <c r="AU232" s="50"/>
      <c r="AV232" s="50"/>
      <c r="AX232" s="50"/>
      <c r="AY232" s="50"/>
    </row>
    <row r="233" spans="1:51" s="3" customFormat="1" ht="12" customHeight="1">
      <c r="A233" s="276">
        <v>71</v>
      </c>
      <c r="B233" s="279"/>
      <c r="C233" s="282"/>
      <c r="D233" s="285" t="s">
        <v>113</v>
      </c>
      <c r="E233" s="170"/>
      <c r="F233" s="291"/>
      <c r="G233" s="292"/>
      <c r="H233" s="103" t="s">
        <v>80</v>
      </c>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288">
        <f>+SUM(I234:AM235)</f>
        <v>0</v>
      </c>
      <c r="AO233" s="266">
        <f>IF($AN$3="４週",AN233/4,AN233/(DAY(EOMONTH($I$21,0))/7))</f>
        <v>0</v>
      </c>
      <c r="AP233" s="342"/>
      <c r="AQ233" s="343"/>
      <c r="AR233" s="266" t="str">
        <f t="shared" ref="AR233" si="273">IF($AN$3="４週",AU234,AV234)</f>
        <v/>
      </c>
      <c r="AS233" s="266"/>
      <c r="AT233" s="265" t="str">
        <f t="shared" ref="AT233" si="274">IF(AX234&lt;=1.1,"",IF(AY234&lt;=1.1,"",IF(F233="","","勤務時間"&amp;CHAR(10)&amp;"OVER")))</f>
        <v/>
      </c>
      <c r="AU233" s="48" t="s">
        <v>192</v>
      </c>
      <c r="AV233" s="48" t="s">
        <v>107</v>
      </c>
      <c r="AX233" s="48" t="s">
        <v>136</v>
      </c>
      <c r="AY233" s="48" t="s">
        <v>137</v>
      </c>
    </row>
    <row r="234" spans="1:51" s="3" customFormat="1" ht="12" customHeight="1">
      <c r="A234" s="277"/>
      <c r="B234" s="280"/>
      <c r="C234" s="283"/>
      <c r="D234" s="286"/>
      <c r="E234" s="171"/>
      <c r="F234" s="293"/>
      <c r="G234" s="294"/>
      <c r="H234" s="100" t="s">
        <v>105</v>
      </c>
      <c r="I234" s="101" t="str">
        <f>IFERROR(VLOOKUP(I233,シフト記号表!$B:$AP,41,FALSE),"")</f>
        <v/>
      </c>
      <c r="J234" s="101" t="str">
        <f>IFERROR(VLOOKUP(J233,シフト記号表!$B:$AP,41,FALSE),"")</f>
        <v/>
      </c>
      <c r="K234" s="101" t="str">
        <f>IFERROR(VLOOKUP(K233,シフト記号表!$B:$AP,41,FALSE),"")</f>
        <v/>
      </c>
      <c r="L234" s="101" t="str">
        <f>IFERROR(VLOOKUP(L233,シフト記号表!$B:$AP,41,FALSE),"")</f>
        <v/>
      </c>
      <c r="M234" s="101" t="str">
        <f>IFERROR(VLOOKUP(M233,シフト記号表!$B:$AP,41,FALSE),"")</f>
        <v/>
      </c>
      <c r="N234" s="101" t="str">
        <f>IFERROR(VLOOKUP(N233,シフト記号表!$B:$AP,41,FALSE),"")</f>
        <v/>
      </c>
      <c r="O234" s="101" t="str">
        <f>IFERROR(VLOOKUP(O233,シフト記号表!$B:$AP,41,FALSE),"")</f>
        <v/>
      </c>
      <c r="P234" s="101" t="str">
        <f>IFERROR(VLOOKUP(P233,シフト記号表!$B:$AP,41,FALSE),"")</f>
        <v/>
      </c>
      <c r="Q234" s="101" t="str">
        <f>IFERROR(VLOOKUP(Q233,シフト記号表!$B:$AP,41,FALSE),"")</f>
        <v/>
      </c>
      <c r="R234" s="101" t="str">
        <f>IFERROR(VLOOKUP(R233,シフト記号表!$B:$AP,41,FALSE),"")</f>
        <v/>
      </c>
      <c r="S234" s="101" t="str">
        <f>IFERROR(VLOOKUP(S233,シフト記号表!$B:$AP,41,FALSE),"")</f>
        <v/>
      </c>
      <c r="T234" s="101" t="str">
        <f>IFERROR(VLOOKUP(T233,シフト記号表!$B:$AP,41,FALSE),"")</f>
        <v/>
      </c>
      <c r="U234" s="101" t="str">
        <f>IFERROR(VLOOKUP(U233,シフト記号表!$B:$AP,41,FALSE),"")</f>
        <v/>
      </c>
      <c r="V234" s="101" t="str">
        <f>IFERROR(VLOOKUP(V233,シフト記号表!$B:$AP,41,FALSE),"")</f>
        <v/>
      </c>
      <c r="W234" s="101" t="str">
        <f>IFERROR(VLOOKUP(W233,シフト記号表!$B:$AP,41,FALSE),"")</f>
        <v/>
      </c>
      <c r="X234" s="101" t="str">
        <f>IFERROR(VLOOKUP(X233,シフト記号表!$B:$AP,41,FALSE),"")</f>
        <v/>
      </c>
      <c r="Y234" s="101" t="str">
        <f>IFERROR(VLOOKUP(Y233,シフト記号表!$B:$AP,41,FALSE),"")</f>
        <v/>
      </c>
      <c r="Z234" s="101" t="str">
        <f>IFERROR(VLOOKUP(Z233,シフト記号表!$B:$AP,41,FALSE),"")</f>
        <v/>
      </c>
      <c r="AA234" s="101" t="str">
        <f>IFERROR(VLOOKUP(AA233,シフト記号表!$B:$AP,41,FALSE),"")</f>
        <v/>
      </c>
      <c r="AB234" s="101" t="str">
        <f>IFERROR(VLOOKUP(AB233,シフト記号表!$B:$AP,41,FALSE),"")</f>
        <v/>
      </c>
      <c r="AC234" s="101" t="str">
        <f>IFERROR(VLOOKUP(AC233,シフト記号表!$B:$AP,41,FALSE),"")</f>
        <v/>
      </c>
      <c r="AD234" s="101" t="str">
        <f>IFERROR(VLOOKUP(AD233,シフト記号表!$B:$AP,41,FALSE),"")</f>
        <v/>
      </c>
      <c r="AE234" s="101" t="str">
        <f>IFERROR(VLOOKUP(AE233,シフト記号表!$B:$AP,41,FALSE),"")</f>
        <v/>
      </c>
      <c r="AF234" s="101" t="str">
        <f>IFERROR(VLOOKUP(AF233,シフト記号表!$B:$AP,41,FALSE),"")</f>
        <v/>
      </c>
      <c r="AG234" s="101" t="str">
        <f>IFERROR(VLOOKUP(AG233,シフト記号表!$B:$AP,41,FALSE),"")</f>
        <v/>
      </c>
      <c r="AH234" s="101" t="str">
        <f>IFERROR(VLOOKUP(AH233,シフト記号表!$B:$AP,41,FALSE),"")</f>
        <v/>
      </c>
      <c r="AI234" s="101" t="str">
        <f>IFERROR(VLOOKUP(AI233,シフト記号表!$B:$AP,41,FALSE),"")</f>
        <v/>
      </c>
      <c r="AJ234" s="101" t="str">
        <f>IFERROR(VLOOKUP(AJ233,シフト記号表!$B:$AP,41,FALSE),"")</f>
        <v/>
      </c>
      <c r="AK234" s="101" t="str">
        <f>IFERROR(VLOOKUP(AK233,シフト記号表!$B:$AP,41,FALSE),"")</f>
        <v/>
      </c>
      <c r="AL234" s="101" t="str">
        <f>IFERROR(VLOOKUP(AL233,シフト記号表!$B:$AP,41,FALSE),"")</f>
        <v/>
      </c>
      <c r="AM234" s="101" t="str">
        <f>IFERROR(VLOOKUP(AM233,シフト記号表!$B:$AP,41,FALSE),"")</f>
        <v/>
      </c>
      <c r="AN234" s="289"/>
      <c r="AO234" s="267"/>
      <c r="AP234" s="344"/>
      <c r="AQ234" s="345"/>
      <c r="AR234" s="267"/>
      <c r="AS234" s="267"/>
      <c r="AT234" s="265"/>
      <c r="AU234" s="49" t="str">
        <f t="shared" ref="AU234" si="275">IFERROR(IF($D233="□",($AO233/$AK$6),($AO233/$AK$8)),"")</f>
        <v/>
      </c>
      <c r="AV234" s="49" t="str">
        <f t="shared" ref="AV234" si="276">IFERROR(IF($D233="□",($AN233/$AO$6),($AN233/$AO$8)),"")</f>
        <v/>
      </c>
      <c r="AX234" s="49" t="str">
        <f>IFERROR(IF($D233="□",(VLOOKUP(F233,'ますた君 '!$C:$E,3,FALSE)/($AK$6*4)),(VLOOKUP(F233,'ますた君 '!$C:$E,3,FALSE)/($AK$8*4))),"")</f>
        <v/>
      </c>
      <c r="AY234" s="49" t="str">
        <f>IFERROR(IF($D233="□",(VLOOKUP(F233,'ますた君 '!$C:$E,3,FALSE)/$AO$6),(VLOOKUP(F233,'ますた君 '!$C:$E,3,FALSE)/$AO$8)),"")</f>
        <v/>
      </c>
    </row>
    <row r="235" spans="1:51" s="3" customFormat="1" ht="12" customHeight="1">
      <c r="A235" s="278"/>
      <c r="B235" s="281"/>
      <c r="C235" s="284"/>
      <c r="D235" s="287"/>
      <c r="E235" s="171"/>
      <c r="F235" s="295"/>
      <c r="G235" s="296"/>
      <c r="H235" s="102" t="s">
        <v>106</v>
      </c>
      <c r="I235" s="190" t="str">
        <f>IFERROR(VLOOKUP(I233,シフト記号表!$B:$AP,31,FALSE),"")</f>
        <v/>
      </c>
      <c r="J235" s="190" t="str">
        <f>IFERROR(VLOOKUP(J233,シフト記号表!$B:$AP,31,FALSE),"")</f>
        <v/>
      </c>
      <c r="K235" s="190" t="str">
        <f>IFERROR(VLOOKUP(K233,シフト記号表!$B:$AP,31,FALSE),"")</f>
        <v/>
      </c>
      <c r="L235" s="190" t="str">
        <f>IFERROR(VLOOKUP(L233,シフト記号表!$B:$AP,31,FALSE),"")</f>
        <v/>
      </c>
      <c r="M235" s="190" t="str">
        <f>IFERROR(VLOOKUP(M233,シフト記号表!$B:$AP,31,FALSE),"")</f>
        <v/>
      </c>
      <c r="N235" s="190" t="str">
        <f>IFERROR(VLOOKUP(N233,シフト記号表!$B:$AP,31,FALSE),"")</f>
        <v/>
      </c>
      <c r="O235" s="190" t="str">
        <f>IFERROR(VLOOKUP(O233,シフト記号表!$B:$AP,31,FALSE),"")</f>
        <v/>
      </c>
      <c r="P235" s="190" t="str">
        <f>IFERROR(VLOOKUP(P233,シフト記号表!$B:$AP,31,FALSE),"")</f>
        <v/>
      </c>
      <c r="Q235" s="190" t="str">
        <f>IFERROR(VLOOKUP(Q233,シフト記号表!$B:$AP,31,FALSE),"")</f>
        <v/>
      </c>
      <c r="R235" s="190" t="str">
        <f>IFERROR(VLOOKUP(R233,シフト記号表!$B:$AP,31,FALSE),"")</f>
        <v/>
      </c>
      <c r="S235" s="190" t="str">
        <f>IFERROR(VLOOKUP(S233,シフト記号表!$B:$AP,31,FALSE),"")</f>
        <v/>
      </c>
      <c r="T235" s="190" t="str">
        <f>IFERROR(VLOOKUP(T233,シフト記号表!$B:$AP,31,FALSE),"")</f>
        <v/>
      </c>
      <c r="U235" s="190" t="str">
        <f>IFERROR(VLOOKUP(U233,シフト記号表!$B:$AP,31,FALSE),"")</f>
        <v/>
      </c>
      <c r="V235" s="190" t="str">
        <f>IFERROR(VLOOKUP(V233,シフト記号表!$B:$AP,31,FALSE),"")</f>
        <v/>
      </c>
      <c r="W235" s="190" t="str">
        <f>IFERROR(VLOOKUP(W233,シフト記号表!$B:$AP,31,FALSE),"")</f>
        <v/>
      </c>
      <c r="X235" s="190" t="str">
        <f>IFERROR(VLOOKUP(X233,シフト記号表!$B:$AP,31,FALSE),"")</f>
        <v/>
      </c>
      <c r="Y235" s="190" t="str">
        <f>IFERROR(VLOOKUP(Y233,シフト記号表!$B:$AP,31,FALSE),"")</f>
        <v/>
      </c>
      <c r="Z235" s="190" t="str">
        <f>IFERROR(VLOOKUP(Z233,シフト記号表!$B:$AP,31,FALSE),"")</f>
        <v/>
      </c>
      <c r="AA235" s="190" t="str">
        <f>IFERROR(VLOOKUP(AA233,シフト記号表!$B:$AP,31,FALSE),"")</f>
        <v/>
      </c>
      <c r="AB235" s="190" t="str">
        <f>IFERROR(VLOOKUP(AB233,シフト記号表!$B:$AP,31,FALSE),"")</f>
        <v/>
      </c>
      <c r="AC235" s="190" t="str">
        <f>IFERROR(VLOOKUP(AC233,シフト記号表!$B:$AP,31,FALSE),"")</f>
        <v/>
      </c>
      <c r="AD235" s="190" t="str">
        <f>IFERROR(VLOOKUP(AD233,シフト記号表!$B:$AP,31,FALSE),"")</f>
        <v/>
      </c>
      <c r="AE235" s="190" t="str">
        <f>IFERROR(VLOOKUP(AE233,シフト記号表!$B:$AP,31,FALSE),"")</f>
        <v/>
      </c>
      <c r="AF235" s="190" t="str">
        <f>IFERROR(VLOOKUP(AF233,シフト記号表!$B:$AP,31,FALSE),"")</f>
        <v/>
      </c>
      <c r="AG235" s="190" t="str">
        <f>IFERROR(VLOOKUP(AG233,シフト記号表!$B:$AP,31,FALSE),"")</f>
        <v/>
      </c>
      <c r="AH235" s="190" t="str">
        <f>IFERROR(VLOOKUP(AH233,シフト記号表!$B:$AP,31,FALSE),"")</f>
        <v/>
      </c>
      <c r="AI235" s="190" t="str">
        <f>IFERROR(VLOOKUP(AI233,シフト記号表!$B:$AP,31,FALSE),"")</f>
        <v/>
      </c>
      <c r="AJ235" s="190" t="str">
        <f>IFERROR(VLOOKUP(AJ233,シフト記号表!$B:$AP,31,FALSE),"")</f>
        <v/>
      </c>
      <c r="AK235" s="190" t="str">
        <f>IFERROR(VLOOKUP(AK233,シフト記号表!$B:$AP,31,FALSE),"")</f>
        <v/>
      </c>
      <c r="AL235" s="190" t="str">
        <f>IFERROR(VLOOKUP(AL233,シフト記号表!$B:$AP,31,FALSE),"")</f>
        <v/>
      </c>
      <c r="AM235" s="190" t="str">
        <f>IFERROR(VLOOKUP(AM233,シフト記号表!$B:$AP,31,FALSE),"")</f>
        <v/>
      </c>
      <c r="AN235" s="290"/>
      <c r="AO235" s="268"/>
      <c r="AP235" s="346"/>
      <c r="AQ235" s="347"/>
      <c r="AR235" s="268"/>
      <c r="AS235" s="268"/>
      <c r="AT235" s="265"/>
      <c r="AU235" s="50"/>
      <c r="AV235" s="50"/>
      <c r="AX235" s="50"/>
      <c r="AY235" s="50"/>
    </row>
    <row r="236" spans="1:51" s="3" customFormat="1" ht="12" customHeight="1">
      <c r="A236" s="276">
        <v>72</v>
      </c>
      <c r="B236" s="279"/>
      <c r="C236" s="282"/>
      <c r="D236" s="285" t="s">
        <v>113</v>
      </c>
      <c r="E236" s="170"/>
      <c r="F236" s="291"/>
      <c r="G236" s="292"/>
      <c r="H236" s="103" t="s">
        <v>80</v>
      </c>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288">
        <f>+SUM(I237:AM238)</f>
        <v>0</v>
      </c>
      <c r="AO236" s="266">
        <f>IF($AN$3="４週",AN236/4,AN236/(DAY(EOMONTH($I$21,0))/7))</f>
        <v>0</v>
      </c>
      <c r="AP236" s="342"/>
      <c r="AQ236" s="343"/>
      <c r="AR236" s="266" t="str">
        <f t="shared" ref="AR236" si="277">IF($AN$3="４週",AU237,AV237)</f>
        <v/>
      </c>
      <c r="AS236" s="266"/>
      <c r="AT236" s="265" t="str">
        <f t="shared" ref="AT236" si="278">IF(AX237&lt;=1.1,"",IF(AY237&lt;=1.1,"",IF(F236="","","勤務時間"&amp;CHAR(10)&amp;"OVER")))</f>
        <v/>
      </c>
      <c r="AU236" s="48" t="s">
        <v>192</v>
      </c>
      <c r="AV236" s="48" t="s">
        <v>107</v>
      </c>
      <c r="AX236" s="48" t="s">
        <v>136</v>
      </c>
      <c r="AY236" s="48" t="s">
        <v>137</v>
      </c>
    </row>
    <row r="237" spans="1:51" s="3" customFormat="1" ht="12" customHeight="1">
      <c r="A237" s="277"/>
      <c r="B237" s="280"/>
      <c r="C237" s="283"/>
      <c r="D237" s="286"/>
      <c r="E237" s="171"/>
      <c r="F237" s="293"/>
      <c r="G237" s="294"/>
      <c r="H237" s="100" t="s">
        <v>105</v>
      </c>
      <c r="I237" s="101" t="str">
        <f>IFERROR(VLOOKUP(I236,シフト記号表!$B:$AP,41,FALSE),"")</f>
        <v/>
      </c>
      <c r="J237" s="101" t="str">
        <f>IFERROR(VLOOKUP(J236,シフト記号表!$B:$AP,41,FALSE),"")</f>
        <v/>
      </c>
      <c r="K237" s="101" t="str">
        <f>IFERROR(VLOOKUP(K236,シフト記号表!$B:$AP,41,FALSE),"")</f>
        <v/>
      </c>
      <c r="L237" s="101" t="str">
        <f>IFERROR(VLOOKUP(L236,シフト記号表!$B:$AP,41,FALSE),"")</f>
        <v/>
      </c>
      <c r="M237" s="101" t="str">
        <f>IFERROR(VLOOKUP(M236,シフト記号表!$B:$AP,41,FALSE),"")</f>
        <v/>
      </c>
      <c r="N237" s="101" t="str">
        <f>IFERROR(VLOOKUP(N236,シフト記号表!$B:$AP,41,FALSE),"")</f>
        <v/>
      </c>
      <c r="O237" s="101" t="str">
        <f>IFERROR(VLOOKUP(O236,シフト記号表!$B:$AP,41,FALSE),"")</f>
        <v/>
      </c>
      <c r="P237" s="101" t="str">
        <f>IFERROR(VLOOKUP(P236,シフト記号表!$B:$AP,41,FALSE),"")</f>
        <v/>
      </c>
      <c r="Q237" s="101" t="str">
        <f>IFERROR(VLOOKUP(Q236,シフト記号表!$B:$AP,41,FALSE),"")</f>
        <v/>
      </c>
      <c r="R237" s="101" t="str">
        <f>IFERROR(VLOOKUP(R236,シフト記号表!$B:$AP,41,FALSE),"")</f>
        <v/>
      </c>
      <c r="S237" s="101" t="str">
        <f>IFERROR(VLOOKUP(S236,シフト記号表!$B:$AP,41,FALSE),"")</f>
        <v/>
      </c>
      <c r="T237" s="101" t="str">
        <f>IFERROR(VLOOKUP(T236,シフト記号表!$B:$AP,41,FALSE),"")</f>
        <v/>
      </c>
      <c r="U237" s="101" t="str">
        <f>IFERROR(VLOOKUP(U236,シフト記号表!$B:$AP,41,FALSE),"")</f>
        <v/>
      </c>
      <c r="V237" s="101" t="str">
        <f>IFERROR(VLOOKUP(V236,シフト記号表!$B:$AP,41,FALSE),"")</f>
        <v/>
      </c>
      <c r="W237" s="101" t="str">
        <f>IFERROR(VLOOKUP(W236,シフト記号表!$B:$AP,41,FALSE),"")</f>
        <v/>
      </c>
      <c r="X237" s="101" t="str">
        <f>IFERROR(VLOOKUP(X236,シフト記号表!$B:$AP,41,FALSE),"")</f>
        <v/>
      </c>
      <c r="Y237" s="101" t="str">
        <f>IFERROR(VLOOKUP(Y236,シフト記号表!$B:$AP,41,FALSE),"")</f>
        <v/>
      </c>
      <c r="Z237" s="101" t="str">
        <f>IFERROR(VLOOKUP(Z236,シフト記号表!$B:$AP,41,FALSE),"")</f>
        <v/>
      </c>
      <c r="AA237" s="101" t="str">
        <f>IFERROR(VLOOKUP(AA236,シフト記号表!$B:$AP,41,FALSE),"")</f>
        <v/>
      </c>
      <c r="AB237" s="101" t="str">
        <f>IFERROR(VLOOKUP(AB236,シフト記号表!$B:$AP,41,FALSE),"")</f>
        <v/>
      </c>
      <c r="AC237" s="101" t="str">
        <f>IFERROR(VLOOKUP(AC236,シフト記号表!$B:$AP,41,FALSE),"")</f>
        <v/>
      </c>
      <c r="AD237" s="101" t="str">
        <f>IFERROR(VLOOKUP(AD236,シフト記号表!$B:$AP,41,FALSE),"")</f>
        <v/>
      </c>
      <c r="AE237" s="101" t="str">
        <f>IFERROR(VLOOKUP(AE236,シフト記号表!$B:$AP,41,FALSE),"")</f>
        <v/>
      </c>
      <c r="AF237" s="101" t="str">
        <f>IFERROR(VLOOKUP(AF236,シフト記号表!$B:$AP,41,FALSE),"")</f>
        <v/>
      </c>
      <c r="AG237" s="101" t="str">
        <f>IFERROR(VLOOKUP(AG236,シフト記号表!$B:$AP,41,FALSE),"")</f>
        <v/>
      </c>
      <c r="AH237" s="101" t="str">
        <f>IFERROR(VLOOKUP(AH236,シフト記号表!$B:$AP,41,FALSE),"")</f>
        <v/>
      </c>
      <c r="AI237" s="101" t="str">
        <f>IFERROR(VLOOKUP(AI236,シフト記号表!$B:$AP,41,FALSE),"")</f>
        <v/>
      </c>
      <c r="AJ237" s="101" t="str">
        <f>IFERROR(VLOOKUP(AJ236,シフト記号表!$B:$AP,41,FALSE),"")</f>
        <v/>
      </c>
      <c r="AK237" s="101" t="str">
        <f>IFERROR(VLOOKUP(AK236,シフト記号表!$B:$AP,41,FALSE),"")</f>
        <v/>
      </c>
      <c r="AL237" s="101" t="str">
        <f>IFERROR(VLOOKUP(AL236,シフト記号表!$B:$AP,41,FALSE),"")</f>
        <v/>
      </c>
      <c r="AM237" s="101" t="str">
        <f>IFERROR(VLOOKUP(AM236,シフト記号表!$B:$AP,41,FALSE),"")</f>
        <v/>
      </c>
      <c r="AN237" s="289"/>
      <c r="AO237" s="267"/>
      <c r="AP237" s="344"/>
      <c r="AQ237" s="345"/>
      <c r="AR237" s="267"/>
      <c r="AS237" s="267"/>
      <c r="AT237" s="265"/>
      <c r="AU237" s="49" t="str">
        <f>IFERROR(IF($D236="□",($AO236/$AK$6),($AO236/$AK$8)),"")</f>
        <v/>
      </c>
      <c r="AV237" s="49" t="str">
        <f>IFERROR(IF($D236="□",($AN236/$AO$6),($AN236/$AO$8)),"")</f>
        <v/>
      </c>
      <c r="AX237" s="49" t="str">
        <f>IFERROR(IF($D236="□",(VLOOKUP(F236,'ますた君 '!$C:$E,3,FALSE)/($AK$6*4)),(VLOOKUP(F236,'ますた君 '!$C:$E,3,FALSE)/($AK$8*4))),"")</f>
        <v/>
      </c>
      <c r="AY237" s="49" t="str">
        <f>IFERROR(IF($D236="□",(VLOOKUP(F236,'ますた君 '!$C:$E,3,FALSE)/$AO$6),(VLOOKUP(F236,'ますた君 '!$C:$E,3,FALSE)/$AO$8)),"")</f>
        <v/>
      </c>
    </row>
    <row r="238" spans="1:51" s="3" customFormat="1" ht="12" customHeight="1">
      <c r="A238" s="278"/>
      <c r="B238" s="281"/>
      <c r="C238" s="284"/>
      <c r="D238" s="287"/>
      <c r="E238" s="171"/>
      <c r="F238" s="295"/>
      <c r="G238" s="296"/>
      <c r="H238" s="102" t="s">
        <v>106</v>
      </c>
      <c r="I238" s="190" t="str">
        <f>IFERROR(VLOOKUP(I236,シフト記号表!$B:$AP,31,FALSE),"")</f>
        <v/>
      </c>
      <c r="J238" s="190" t="str">
        <f>IFERROR(VLOOKUP(J236,シフト記号表!$B:$AP,31,FALSE),"")</f>
        <v/>
      </c>
      <c r="K238" s="190" t="str">
        <f>IFERROR(VLOOKUP(K236,シフト記号表!$B:$AP,31,FALSE),"")</f>
        <v/>
      </c>
      <c r="L238" s="190" t="str">
        <f>IFERROR(VLOOKUP(L236,シフト記号表!$B:$AP,31,FALSE),"")</f>
        <v/>
      </c>
      <c r="M238" s="190" t="str">
        <f>IFERROR(VLOOKUP(M236,シフト記号表!$B:$AP,31,FALSE),"")</f>
        <v/>
      </c>
      <c r="N238" s="190" t="str">
        <f>IFERROR(VLOOKUP(N236,シフト記号表!$B:$AP,31,FALSE),"")</f>
        <v/>
      </c>
      <c r="O238" s="190" t="str">
        <f>IFERROR(VLOOKUP(O236,シフト記号表!$B:$AP,31,FALSE),"")</f>
        <v/>
      </c>
      <c r="P238" s="190" t="str">
        <f>IFERROR(VLOOKUP(P236,シフト記号表!$B:$AP,31,FALSE),"")</f>
        <v/>
      </c>
      <c r="Q238" s="190" t="str">
        <f>IFERROR(VLOOKUP(Q236,シフト記号表!$B:$AP,31,FALSE),"")</f>
        <v/>
      </c>
      <c r="R238" s="190" t="str">
        <f>IFERROR(VLOOKUP(R236,シフト記号表!$B:$AP,31,FALSE),"")</f>
        <v/>
      </c>
      <c r="S238" s="190" t="str">
        <f>IFERROR(VLOOKUP(S236,シフト記号表!$B:$AP,31,FALSE),"")</f>
        <v/>
      </c>
      <c r="T238" s="190" t="str">
        <f>IFERROR(VLOOKUP(T236,シフト記号表!$B:$AP,31,FALSE),"")</f>
        <v/>
      </c>
      <c r="U238" s="190" t="str">
        <f>IFERROR(VLOOKUP(U236,シフト記号表!$B:$AP,31,FALSE),"")</f>
        <v/>
      </c>
      <c r="V238" s="190" t="str">
        <f>IFERROR(VLOOKUP(V236,シフト記号表!$B:$AP,31,FALSE),"")</f>
        <v/>
      </c>
      <c r="W238" s="190" t="str">
        <f>IFERROR(VLOOKUP(W236,シフト記号表!$B:$AP,31,FALSE),"")</f>
        <v/>
      </c>
      <c r="X238" s="190" t="str">
        <f>IFERROR(VLOOKUP(X236,シフト記号表!$B:$AP,31,FALSE),"")</f>
        <v/>
      </c>
      <c r="Y238" s="190" t="str">
        <f>IFERROR(VLOOKUP(Y236,シフト記号表!$B:$AP,31,FALSE),"")</f>
        <v/>
      </c>
      <c r="Z238" s="190" t="str">
        <f>IFERROR(VLOOKUP(Z236,シフト記号表!$B:$AP,31,FALSE),"")</f>
        <v/>
      </c>
      <c r="AA238" s="190" t="str">
        <f>IFERROR(VLOOKUP(AA236,シフト記号表!$B:$AP,31,FALSE),"")</f>
        <v/>
      </c>
      <c r="AB238" s="190" t="str">
        <f>IFERROR(VLOOKUP(AB236,シフト記号表!$B:$AP,31,FALSE),"")</f>
        <v/>
      </c>
      <c r="AC238" s="190" t="str">
        <f>IFERROR(VLOOKUP(AC236,シフト記号表!$B:$AP,31,FALSE),"")</f>
        <v/>
      </c>
      <c r="AD238" s="190" t="str">
        <f>IFERROR(VLOOKUP(AD236,シフト記号表!$B:$AP,31,FALSE),"")</f>
        <v/>
      </c>
      <c r="AE238" s="190" t="str">
        <f>IFERROR(VLOOKUP(AE236,シフト記号表!$B:$AP,31,FALSE),"")</f>
        <v/>
      </c>
      <c r="AF238" s="190" t="str">
        <f>IFERROR(VLOOKUP(AF236,シフト記号表!$B:$AP,31,FALSE),"")</f>
        <v/>
      </c>
      <c r="AG238" s="190" t="str">
        <f>IFERROR(VLOOKUP(AG236,シフト記号表!$B:$AP,31,FALSE),"")</f>
        <v/>
      </c>
      <c r="AH238" s="190" t="str">
        <f>IFERROR(VLOOKUP(AH236,シフト記号表!$B:$AP,31,FALSE),"")</f>
        <v/>
      </c>
      <c r="AI238" s="190" t="str">
        <f>IFERROR(VLOOKUP(AI236,シフト記号表!$B:$AP,31,FALSE),"")</f>
        <v/>
      </c>
      <c r="AJ238" s="190" t="str">
        <f>IFERROR(VLOOKUP(AJ236,シフト記号表!$B:$AP,31,FALSE),"")</f>
        <v/>
      </c>
      <c r="AK238" s="190" t="str">
        <f>IFERROR(VLOOKUP(AK236,シフト記号表!$B:$AP,31,FALSE),"")</f>
        <v/>
      </c>
      <c r="AL238" s="190" t="str">
        <f>IFERROR(VLOOKUP(AL236,シフト記号表!$B:$AP,31,FALSE),"")</f>
        <v/>
      </c>
      <c r="AM238" s="190" t="str">
        <f>IFERROR(VLOOKUP(AM236,シフト記号表!$B:$AP,31,FALSE),"")</f>
        <v/>
      </c>
      <c r="AN238" s="290"/>
      <c r="AO238" s="268"/>
      <c r="AP238" s="346"/>
      <c r="AQ238" s="347"/>
      <c r="AR238" s="268"/>
      <c r="AS238" s="268"/>
      <c r="AT238" s="265"/>
      <c r="AU238" s="50"/>
      <c r="AV238" s="50"/>
      <c r="AX238" s="50"/>
      <c r="AY238" s="50"/>
    </row>
    <row r="239" spans="1:51" s="3" customFormat="1" ht="12" customHeight="1">
      <c r="A239" s="276">
        <v>73</v>
      </c>
      <c r="B239" s="279"/>
      <c r="C239" s="282"/>
      <c r="D239" s="285" t="s">
        <v>113</v>
      </c>
      <c r="E239" s="170"/>
      <c r="F239" s="291"/>
      <c r="G239" s="292"/>
      <c r="H239" s="103" t="s">
        <v>80</v>
      </c>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288">
        <f>+SUM(I240:AM241)</f>
        <v>0</v>
      </c>
      <c r="AO239" s="266">
        <f>IF($AN$3="４週",AN239/4,AN239/(DAY(EOMONTH($I$21,0))/7))</f>
        <v>0</v>
      </c>
      <c r="AP239" s="342"/>
      <c r="AQ239" s="343"/>
      <c r="AR239" s="266" t="str">
        <f t="shared" ref="AR239" si="279">IF($AN$3="４週",AU240,AV240)</f>
        <v/>
      </c>
      <c r="AS239" s="266"/>
      <c r="AT239" s="265" t="str">
        <f t="shared" ref="AT239" si="280">IF(AX240&lt;=1.1,"",IF(AY240&lt;=1.1,"",IF(F239="","","勤務時間"&amp;CHAR(10)&amp;"OVER")))</f>
        <v/>
      </c>
      <c r="AU239" s="48" t="s">
        <v>192</v>
      </c>
      <c r="AV239" s="48" t="s">
        <v>107</v>
      </c>
      <c r="AX239" s="48" t="s">
        <v>136</v>
      </c>
      <c r="AY239" s="48" t="s">
        <v>137</v>
      </c>
    </row>
    <row r="240" spans="1:51" s="3" customFormat="1" ht="12" customHeight="1">
      <c r="A240" s="277"/>
      <c r="B240" s="280"/>
      <c r="C240" s="283"/>
      <c r="D240" s="286"/>
      <c r="E240" s="171"/>
      <c r="F240" s="293"/>
      <c r="G240" s="294"/>
      <c r="H240" s="100" t="s">
        <v>105</v>
      </c>
      <c r="I240" s="101" t="str">
        <f>IFERROR(VLOOKUP(I239,シフト記号表!$B:$AP,41,FALSE),"")</f>
        <v/>
      </c>
      <c r="J240" s="101" t="str">
        <f>IFERROR(VLOOKUP(J239,シフト記号表!$B:$AP,41,FALSE),"")</f>
        <v/>
      </c>
      <c r="K240" s="101" t="str">
        <f>IFERROR(VLOOKUP(K239,シフト記号表!$B:$AP,41,FALSE),"")</f>
        <v/>
      </c>
      <c r="L240" s="101" t="str">
        <f>IFERROR(VLOOKUP(L239,シフト記号表!$B:$AP,41,FALSE),"")</f>
        <v/>
      </c>
      <c r="M240" s="101" t="str">
        <f>IFERROR(VLOOKUP(M239,シフト記号表!$B:$AP,41,FALSE),"")</f>
        <v/>
      </c>
      <c r="N240" s="101" t="str">
        <f>IFERROR(VLOOKUP(N239,シフト記号表!$B:$AP,41,FALSE),"")</f>
        <v/>
      </c>
      <c r="O240" s="101" t="str">
        <f>IFERROR(VLOOKUP(O239,シフト記号表!$B:$AP,41,FALSE),"")</f>
        <v/>
      </c>
      <c r="P240" s="101" t="str">
        <f>IFERROR(VLOOKUP(P239,シフト記号表!$B:$AP,41,FALSE),"")</f>
        <v/>
      </c>
      <c r="Q240" s="101" t="str">
        <f>IFERROR(VLOOKUP(Q239,シフト記号表!$B:$AP,41,FALSE),"")</f>
        <v/>
      </c>
      <c r="R240" s="101" t="str">
        <f>IFERROR(VLOOKUP(R239,シフト記号表!$B:$AP,41,FALSE),"")</f>
        <v/>
      </c>
      <c r="S240" s="101" t="str">
        <f>IFERROR(VLOOKUP(S239,シフト記号表!$B:$AP,41,FALSE),"")</f>
        <v/>
      </c>
      <c r="T240" s="101" t="str">
        <f>IFERROR(VLOOKUP(T239,シフト記号表!$B:$AP,41,FALSE),"")</f>
        <v/>
      </c>
      <c r="U240" s="101" t="str">
        <f>IFERROR(VLOOKUP(U239,シフト記号表!$B:$AP,41,FALSE),"")</f>
        <v/>
      </c>
      <c r="V240" s="101" t="str">
        <f>IFERROR(VLOOKUP(V239,シフト記号表!$B:$AP,41,FALSE),"")</f>
        <v/>
      </c>
      <c r="W240" s="101" t="str">
        <f>IFERROR(VLOOKUP(W239,シフト記号表!$B:$AP,41,FALSE),"")</f>
        <v/>
      </c>
      <c r="X240" s="101" t="str">
        <f>IFERROR(VLOOKUP(X239,シフト記号表!$B:$AP,41,FALSE),"")</f>
        <v/>
      </c>
      <c r="Y240" s="101" t="str">
        <f>IFERROR(VLOOKUP(Y239,シフト記号表!$B:$AP,41,FALSE),"")</f>
        <v/>
      </c>
      <c r="Z240" s="101" t="str">
        <f>IFERROR(VLOOKUP(Z239,シフト記号表!$B:$AP,41,FALSE),"")</f>
        <v/>
      </c>
      <c r="AA240" s="101" t="str">
        <f>IFERROR(VLOOKUP(AA239,シフト記号表!$B:$AP,41,FALSE),"")</f>
        <v/>
      </c>
      <c r="AB240" s="101" t="str">
        <f>IFERROR(VLOOKUP(AB239,シフト記号表!$B:$AP,41,FALSE),"")</f>
        <v/>
      </c>
      <c r="AC240" s="101" t="str">
        <f>IFERROR(VLOOKUP(AC239,シフト記号表!$B:$AP,41,FALSE),"")</f>
        <v/>
      </c>
      <c r="AD240" s="101" t="str">
        <f>IFERROR(VLOOKUP(AD239,シフト記号表!$B:$AP,41,FALSE),"")</f>
        <v/>
      </c>
      <c r="AE240" s="101" t="str">
        <f>IFERROR(VLOOKUP(AE239,シフト記号表!$B:$AP,41,FALSE),"")</f>
        <v/>
      </c>
      <c r="AF240" s="101" t="str">
        <f>IFERROR(VLOOKUP(AF239,シフト記号表!$B:$AP,41,FALSE),"")</f>
        <v/>
      </c>
      <c r="AG240" s="101" t="str">
        <f>IFERROR(VLOOKUP(AG239,シフト記号表!$B:$AP,41,FALSE),"")</f>
        <v/>
      </c>
      <c r="AH240" s="101" t="str">
        <f>IFERROR(VLOOKUP(AH239,シフト記号表!$B:$AP,41,FALSE),"")</f>
        <v/>
      </c>
      <c r="AI240" s="101" t="str">
        <f>IFERROR(VLOOKUP(AI239,シフト記号表!$B:$AP,41,FALSE),"")</f>
        <v/>
      </c>
      <c r="AJ240" s="101" t="str">
        <f>IFERROR(VLOOKUP(AJ239,シフト記号表!$B:$AP,41,FALSE),"")</f>
        <v/>
      </c>
      <c r="AK240" s="101" t="str">
        <f>IFERROR(VLOOKUP(AK239,シフト記号表!$B:$AP,41,FALSE),"")</f>
        <v/>
      </c>
      <c r="AL240" s="101" t="str">
        <f>IFERROR(VLOOKUP(AL239,シフト記号表!$B:$AP,41,FALSE),"")</f>
        <v/>
      </c>
      <c r="AM240" s="101" t="str">
        <f>IFERROR(VLOOKUP(AM239,シフト記号表!$B:$AP,41,FALSE),"")</f>
        <v/>
      </c>
      <c r="AN240" s="289"/>
      <c r="AO240" s="267"/>
      <c r="AP240" s="344"/>
      <c r="AQ240" s="345"/>
      <c r="AR240" s="267"/>
      <c r="AS240" s="267"/>
      <c r="AT240" s="265"/>
      <c r="AU240" s="49" t="str">
        <f t="shared" ref="AU240" si="281">IFERROR(IF($D239="□",($AO239/$AK$6),($AO239/$AK$8)),"")</f>
        <v/>
      </c>
      <c r="AV240" s="49" t="str">
        <f t="shared" ref="AV240" si="282">IFERROR(IF($D239="□",($AN239/$AO$6),($AN239/$AO$8)),"")</f>
        <v/>
      </c>
      <c r="AX240" s="49" t="str">
        <f>IFERROR(IF($D239="□",(VLOOKUP(F239,'ますた君 '!$C:$E,3,FALSE)/($AK$6*4)),(VLOOKUP(F239,'ますた君 '!$C:$E,3,FALSE)/($AK$8*4))),"")</f>
        <v/>
      </c>
      <c r="AY240" s="49" t="str">
        <f>IFERROR(IF($D239="□",(VLOOKUP(F239,'ますた君 '!$C:$E,3,FALSE)/$AO$6),(VLOOKUP(F239,'ますた君 '!$C:$E,3,FALSE)/$AO$8)),"")</f>
        <v/>
      </c>
    </row>
    <row r="241" spans="1:51" s="3" customFormat="1" ht="12" customHeight="1">
      <c r="A241" s="278"/>
      <c r="B241" s="281"/>
      <c r="C241" s="284"/>
      <c r="D241" s="287"/>
      <c r="E241" s="171"/>
      <c r="F241" s="295"/>
      <c r="G241" s="296"/>
      <c r="H241" s="102" t="s">
        <v>106</v>
      </c>
      <c r="I241" s="190" t="str">
        <f>IFERROR(VLOOKUP(I239,シフト記号表!$B:$AP,31,FALSE),"")</f>
        <v/>
      </c>
      <c r="J241" s="190" t="str">
        <f>IFERROR(VLOOKUP(J239,シフト記号表!$B:$AP,31,FALSE),"")</f>
        <v/>
      </c>
      <c r="K241" s="190" t="str">
        <f>IFERROR(VLOOKUP(K239,シフト記号表!$B:$AP,31,FALSE),"")</f>
        <v/>
      </c>
      <c r="L241" s="190" t="str">
        <f>IFERROR(VLOOKUP(L239,シフト記号表!$B:$AP,31,FALSE),"")</f>
        <v/>
      </c>
      <c r="M241" s="190" t="str">
        <f>IFERROR(VLOOKUP(M239,シフト記号表!$B:$AP,31,FALSE),"")</f>
        <v/>
      </c>
      <c r="N241" s="190" t="str">
        <f>IFERROR(VLOOKUP(N239,シフト記号表!$B:$AP,31,FALSE),"")</f>
        <v/>
      </c>
      <c r="O241" s="190" t="str">
        <f>IFERROR(VLOOKUP(O239,シフト記号表!$B:$AP,31,FALSE),"")</f>
        <v/>
      </c>
      <c r="P241" s="190" t="str">
        <f>IFERROR(VLOOKUP(P239,シフト記号表!$B:$AP,31,FALSE),"")</f>
        <v/>
      </c>
      <c r="Q241" s="190" t="str">
        <f>IFERROR(VLOOKUP(Q239,シフト記号表!$B:$AP,31,FALSE),"")</f>
        <v/>
      </c>
      <c r="R241" s="190" t="str">
        <f>IFERROR(VLOOKUP(R239,シフト記号表!$B:$AP,31,FALSE),"")</f>
        <v/>
      </c>
      <c r="S241" s="190" t="str">
        <f>IFERROR(VLOOKUP(S239,シフト記号表!$B:$AP,31,FALSE),"")</f>
        <v/>
      </c>
      <c r="T241" s="190" t="str">
        <f>IFERROR(VLOOKUP(T239,シフト記号表!$B:$AP,31,FALSE),"")</f>
        <v/>
      </c>
      <c r="U241" s="190" t="str">
        <f>IFERROR(VLOOKUP(U239,シフト記号表!$B:$AP,31,FALSE),"")</f>
        <v/>
      </c>
      <c r="V241" s="190" t="str">
        <f>IFERROR(VLOOKUP(V239,シフト記号表!$B:$AP,31,FALSE),"")</f>
        <v/>
      </c>
      <c r="W241" s="190" t="str">
        <f>IFERROR(VLOOKUP(W239,シフト記号表!$B:$AP,31,FALSE),"")</f>
        <v/>
      </c>
      <c r="X241" s="190" t="str">
        <f>IFERROR(VLOOKUP(X239,シフト記号表!$B:$AP,31,FALSE),"")</f>
        <v/>
      </c>
      <c r="Y241" s="190" t="str">
        <f>IFERROR(VLOOKUP(Y239,シフト記号表!$B:$AP,31,FALSE),"")</f>
        <v/>
      </c>
      <c r="Z241" s="190" t="str">
        <f>IFERROR(VLOOKUP(Z239,シフト記号表!$B:$AP,31,FALSE),"")</f>
        <v/>
      </c>
      <c r="AA241" s="190" t="str">
        <f>IFERROR(VLOOKUP(AA239,シフト記号表!$B:$AP,31,FALSE),"")</f>
        <v/>
      </c>
      <c r="AB241" s="190" t="str">
        <f>IFERROR(VLOOKUP(AB239,シフト記号表!$B:$AP,31,FALSE),"")</f>
        <v/>
      </c>
      <c r="AC241" s="190" t="str">
        <f>IFERROR(VLOOKUP(AC239,シフト記号表!$B:$AP,31,FALSE),"")</f>
        <v/>
      </c>
      <c r="AD241" s="190" t="str">
        <f>IFERROR(VLOOKUP(AD239,シフト記号表!$B:$AP,31,FALSE),"")</f>
        <v/>
      </c>
      <c r="AE241" s="190" t="str">
        <f>IFERROR(VLOOKUP(AE239,シフト記号表!$B:$AP,31,FALSE),"")</f>
        <v/>
      </c>
      <c r="AF241" s="190" t="str">
        <f>IFERROR(VLOOKUP(AF239,シフト記号表!$B:$AP,31,FALSE),"")</f>
        <v/>
      </c>
      <c r="AG241" s="190" t="str">
        <f>IFERROR(VLOOKUP(AG239,シフト記号表!$B:$AP,31,FALSE),"")</f>
        <v/>
      </c>
      <c r="AH241" s="190" t="str">
        <f>IFERROR(VLOOKUP(AH239,シフト記号表!$B:$AP,31,FALSE),"")</f>
        <v/>
      </c>
      <c r="AI241" s="190" t="str">
        <f>IFERROR(VLOOKUP(AI239,シフト記号表!$B:$AP,31,FALSE),"")</f>
        <v/>
      </c>
      <c r="AJ241" s="190" t="str">
        <f>IFERROR(VLOOKUP(AJ239,シフト記号表!$B:$AP,31,FALSE),"")</f>
        <v/>
      </c>
      <c r="AK241" s="190" t="str">
        <f>IFERROR(VLOOKUP(AK239,シフト記号表!$B:$AP,31,FALSE),"")</f>
        <v/>
      </c>
      <c r="AL241" s="190" t="str">
        <f>IFERROR(VLOOKUP(AL239,シフト記号表!$B:$AP,31,FALSE),"")</f>
        <v/>
      </c>
      <c r="AM241" s="190" t="str">
        <f>IFERROR(VLOOKUP(AM239,シフト記号表!$B:$AP,31,FALSE),"")</f>
        <v/>
      </c>
      <c r="AN241" s="290"/>
      <c r="AO241" s="268"/>
      <c r="AP241" s="346"/>
      <c r="AQ241" s="347"/>
      <c r="AR241" s="268"/>
      <c r="AS241" s="268"/>
      <c r="AT241" s="265"/>
      <c r="AU241" s="50"/>
      <c r="AV241" s="50"/>
      <c r="AX241" s="50"/>
      <c r="AY241" s="50"/>
    </row>
    <row r="242" spans="1:51" s="3" customFormat="1" ht="12" customHeight="1">
      <c r="A242" s="276">
        <v>74</v>
      </c>
      <c r="B242" s="279"/>
      <c r="C242" s="282"/>
      <c r="D242" s="285" t="s">
        <v>113</v>
      </c>
      <c r="E242" s="170"/>
      <c r="F242" s="291"/>
      <c r="G242" s="292"/>
      <c r="H242" s="103" t="s">
        <v>80</v>
      </c>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288">
        <f>+SUM(I243:AM244)</f>
        <v>0</v>
      </c>
      <c r="AO242" s="266">
        <f>IF($AN$3="４週",AN242/4,AN242/(DAY(EOMONTH($I$21,0))/7))</f>
        <v>0</v>
      </c>
      <c r="AP242" s="342"/>
      <c r="AQ242" s="343"/>
      <c r="AR242" s="266" t="str">
        <f t="shared" ref="AR242" si="283">IF($AN$3="４週",AU243,AV243)</f>
        <v/>
      </c>
      <c r="AS242" s="266"/>
      <c r="AT242" s="265" t="str">
        <f t="shared" ref="AT242" si="284">IF(AX243&lt;=1.1,"",IF(AY243&lt;=1.1,"",IF(F242="","","勤務時間"&amp;CHAR(10)&amp;"OVER")))</f>
        <v/>
      </c>
      <c r="AU242" s="48" t="s">
        <v>192</v>
      </c>
      <c r="AV242" s="48" t="s">
        <v>107</v>
      </c>
      <c r="AX242" s="48" t="s">
        <v>136</v>
      </c>
      <c r="AY242" s="48" t="s">
        <v>137</v>
      </c>
    </row>
    <row r="243" spans="1:51" s="3" customFormat="1" ht="12" customHeight="1">
      <c r="A243" s="277"/>
      <c r="B243" s="280"/>
      <c r="C243" s="283"/>
      <c r="D243" s="286"/>
      <c r="E243" s="171"/>
      <c r="F243" s="293"/>
      <c r="G243" s="294"/>
      <c r="H243" s="100" t="s">
        <v>105</v>
      </c>
      <c r="I243" s="101" t="str">
        <f>IFERROR(VLOOKUP(I242,シフト記号表!$B:$AP,41,FALSE),"")</f>
        <v/>
      </c>
      <c r="J243" s="101" t="str">
        <f>IFERROR(VLOOKUP(J242,シフト記号表!$B:$AP,41,FALSE),"")</f>
        <v/>
      </c>
      <c r="K243" s="101" t="str">
        <f>IFERROR(VLOOKUP(K242,シフト記号表!$B:$AP,41,FALSE),"")</f>
        <v/>
      </c>
      <c r="L243" s="101" t="str">
        <f>IFERROR(VLOOKUP(L242,シフト記号表!$B:$AP,41,FALSE),"")</f>
        <v/>
      </c>
      <c r="M243" s="101" t="str">
        <f>IFERROR(VLOOKUP(M242,シフト記号表!$B:$AP,41,FALSE),"")</f>
        <v/>
      </c>
      <c r="N243" s="101" t="str">
        <f>IFERROR(VLOOKUP(N242,シフト記号表!$B:$AP,41,FALSE),"")</f>
        <v/>
      </c>
      <c r="O243" s="101" t="str">
        <f>IFERROR(VLOOKUP(O242,シフト記号表!$B:$AP,41,FALSE),"")</f>
        <v/>
      </c>
      <c r="P243" s="101" t="str">
        <f>IFERROR(VLOOKUP(P242,シフト記号表!$B:$AP,41,FALSE),"")</f>
        <v/>
      </c>
      <c r="Q243" s="101" t="str">
        <f>IFERROR(VLOOKUP(Q242,シフト記号表!$B:$AP,41,FALSE),"")</f>
        <v/>
      </c>
      <c r="R243" s="101" t="str">
        <f>IFERROR(VLOOKUP(R242,シフト記号表!$B:$AP,41,FALSE),"")</f>
        <v/>
      </c>
      <c r="S243" s="101" t="str">
        <f>IFERROR(VLOOKUP(S242,シフト記号表!$B:$AP,41,FALSE),"")</f>
        <v/>
      </c>
      <c r="T243" s="101" t="str">
        <f>IFERROR(VLOOKUP(T242,シフト記号表!$B:$AP,41,FALSE),"")</f>
        <v/>
      </c>
      <c r="U243" s="101" t="str">
        <f>IFERROR(VLOOKUP(U242,シフト記号表!$B:$AP,41,FALSE),"")</f>
        <v/>
      </c>
      <c r="V243" s="101" t="str">
        <f>IFERROR(VLOOKUP(V242,シフト記号表!$B:$AP,41,FALSE),"")</f>
        <v/>
      </c>
      <c r="W243" s="101" t="str">
        <f>IFERROR(VLOOKUP(W242,シフト記号表!$B:$AP,41,FALSE),"")</f>
        <v/>
      </c>
      <c r="X243" s="101" t="str">
        <f>IFERROR(VLOOKUP(X242,シフト記号表!$B:$AP,41,FALSE),"")</f>
        <v/>
      </c>
      <c r="Y243" s="101" t="str">
        <f>IFERROR(VLOOKUP(Y242,シフト記号表!$B:$AP,41,FALSE),"")</f>
        <v/>
      </c>
      <c r="Z243" s="101" t="str">
        <f>IFERROR(VLOOKUP(Z242,シフト記号表!$B:$AP,41,FALSE),"")</f>
        <v/>
      </c>
      <c r="AA243" s="101" t="str">
        <f>IFERROR(VLOOKUP(AA242,シフト記号表!$B:$AP,41,FALSE),"")</f>
        <v/>
      </c>
      <c r="AB243" s="101" t="str">
        <f>IFERROR(VLOOKUP(AB242,シフト記号表!$B:$AP,41,FALSE),"")</f>
        <v/>
      </c>
      <c r="AC243" s="101" t="str">
        <f>IFERROR(VLOOKUP(AC242,シフト記号表!$B:$AP,41,FALSE),"")</f>
        <v/>
      </c>
      <c r="AD243" s="101" t="str">
        <f>IFERROR(VLOOKUP(AD242,シフト記号表!$B:$AP,41,FALSE),"")</f>
        <v/>
      </c>
      <c r="AE243" s="101" t="str">
        <f>IFERROR(VLOOKUP(AE242,シフト記号表!$B:$AP,41,FALSE),"")</f>
        <v/>
      </c>
      <c r="AF243" s="101" t="str">
        <f>IFERROR(VLOOKUP(AF242,シフト記号表!$B:$AP,41,FALSE),"")</f>
        <v/>
      </c>
      <c r="AG243" s="101" t="str">
        <f>IFERROR(VLOOKUP(AG242,シフト記号表!$B:$AP,41,FALSE),"")</f>
        <v/>
      </c>
      <c r="AH243" s="101" t="str">
        <f>IFERROR(VLOOKUP(AH242,シフト記号表!$B:$AP,41,FALSE),"")</f>
        <v/>
      </c>
      <c r="AI243" s="101" t="str">
        <f>IFERROR(VLOOKUP(AI242,シフト記号表!$B:$AP,41,FALSE),"")</f>
        <v/>
      </c>
      <c r="AJ243" s="101" t="str">
        <f>IFERROR(VLOOKUP(AJ242,シフト記号表!$B:$AP,41,FALSE),"")</f>
        <v/>
      </c>
      <c r="AK243" s="101" t="str">
        <f>IFERROR(VLOOKUP(AK242,シフト記号表!$B:$AP,41,FALSE),"")</f>
        <v/>
      </c>
      <c r="AL243" s="101" t="str">
        <f>IFERROR(VLOOKUP(AL242,シフト記号表!$B:$AP,41,FALSE),"")</f>
        <v/>
      </c>
      <c r="AM243" s="101" t="str">
        <f>IFERROR(VLOOKUP(AM242,シフト記号表!$B:$AP,41,FALSE),"")</f>
        <v/>
      </c>
      <c r="AN243" s="289"/>
      <c r="AO243" s="267"/>
      <c r="AP243" s="344"/>
      <c r="AQ243" s="345"/>
      <c r="AR243" s="267"/>
      <c r="AS243" s="267"/>
      <c r="AT243" s="265"/>
      <c r="AU243" s="49" t="str">
        <f t="shared" ref="AU243" si="285">IFERROR(IF($D242="□",($AO242/$AK$6),($AO242/$AK$8)),"")</f>
        <v/>
      </c>
      <c r="AV243" s="49" t="str">
        <f t="shared" ref="AV243" si="286">IFERROR(IF($D242="□",($AN242/$AO$6),($AN242/$AO$8)),"")</f>
        <v/>
      </c>
      <c r="AX243" s="49" t="str">
        <f>IFERROR(IF($D242="□",(VLOOKUP(F242,'ますた君 '!$C:$E,3,FALSE)/($AK$6*4)),(VLOOKUP(F242,'ますた君 '!$C:$E,3,FALSE)/($AK$8*4))),"")</f>
        <v/>
      </c>
      <c r="AY243" s="49" t="str">
        <f>IFERROR(IF($D242="□",(VLOOKUP(F242,'ますた君 '!$C:$E,3,FALSE)/$AO$6),(VLOOKUP(F242,'ますた君 '!$C:$E,3,FALSE)/$AO$8)),"")</f>
        <v/>
      </c>
    </row>
    <row r="244" spans="1:51" s="3" customFormat="1" ht="12" customHeight="1">
      <c r="A244" s="278"/>
      <c r="B244" s="281"/>
      <c r="C244" s="284"/>
      <c r="D244" s="287"/>
      <c r="E244" s="171"/>
      <c r="F244" s="295"/>
      <c r="G244" s="296"/>
      <c r="H244" s="102" t="s">
        <v>106</v>
      </c>
      <c r="I244" s="190" t="str">
        <f>IFERROR(VLOOKUP(I242,シフト記号表!$B:$AP,31,FALSE),"")</f>
        <v/>
      </c>
      <c r="J244" s="190" t="str">
        <f>IFERROR(VLOOKUP(J242,シフト記号表!$B:$AP,31,FALSE),"")</f>
        <v/>
      </c>
      <c r="K244" s="190" t="str">
        <f>IFERROR(VLOOKUP(K242,シフト記号表!$B:$AP,31,FALSE),"")</f>
        <v/>
      </c>
      <c r="L244" s="190" t="str">
        <f>IFERROR(VLOOKUP(L242,シフト記号表!$B:$AP,31,FALSE),"")</f>
        <v/>
      </c>
      <c r="M244" s="190" t="str">
        <f>IFERROR(VLOOKUP(M242,シフト記号表!$B:$AP,31,FALSE),"")</f>
        <v/>
      </c>
      <c r="N244" s="190" t="str">
        <f>IFERROR(VLOOKUP(N242,シフト記号表!$B:$AP,31,FALSE),"")</f>
        <v/>
      </c>
      <c r="O244" s="190" t="str">
        <f>IFERROR(VLOOKUP(O242,シフト記号表!$B:$AP,31,FALSE),"")</f>
        <v/>
      </c>
      <c r="P244" s="190" t="str">
        <f>IFERROR(VLOOKUP(P242,シフト記号表!$B:$AP,31,FALSE),"")</f>
        <v/>
      </c>
      <c r="Q244" s="190" t="str">
        <f>IFERROR(VLOOKUP(Q242,シフト記号表!$B:$AP,31,FALSE),"")</f>
        <v/>
      </c>
      <c r="R244" s="190" t="str">
        <f>IFERROR(VLOOKUP(R242,シフト記号表!$B:$AP,31,FALSE),"")</f>
        <v/>
      </c>
      <c r="S244" s="190" t="str">
        <f>IFERROR(VLOOKUP(S242,シフト記号表!$B:$AP,31,FALSE),"")</f>
        <v/>
      </c>
      <c r="T244" s="190" t="str">
        <f>IFERROR(VLOOKUP(T242,シフト記号表!$B:$AP,31,FALSE),"")</f>
        <v/>
      </c>
      <c r="U244" s="190" t="str">
        <f>IFERROR(VLOOKUP(U242,シフト記号表!$B:$AP,31,FALSE),"")</f>
        <v/>
      </c>
      <c r="V244" s="190" t="str">
        <f>IFERROR(VLOOKUP(V242,シフト記号表!$B:$AP,31,FALSE),"")</f>
        <v/>
      </c>
      <c r="W244" s="190" t="str">
        <f>IFERROR(VLOOKUP(W242,シフト記号表!$B:$AP,31,FALSE),"")</f>
        <v/>
      </c>
      <c r="X244" s="190" t="str">
        <f>IFERROR(VLOOKUP(X242,シフト記号表!$B:$AP,31,FALSE),"")</f>
        <v/>
      </c>
      <c r="Y244" s="190" t="str">
        <f>IFERROR(VLOOKUP(Y242,シフト記号表!$B:$AP,31,FALSE),"")</f>
        <v/>
      </c>
      <c r="Z244" s="190" t="str">
        <f>IFERROR(VLOOKUP(Z242,シフト記号表!$B:$AP,31,FALSE),"")</f>
        <v/>
      </c>
      <c r="AA244" s="190" t="str">
        <f>IFERROR(VLOOKUP(AA242,シフト記号表!$B:$AP,31,FALSE),"")</f>
        <v/>
      </c>
      <c r="AB244" s="190" t="str">
        <f>IFERROR(VLOOKUP(AB242,シフト記号表!$B:$AP,31,FALSE),"")</f>
        <v/>
      </c>
      <c r="AC244" s="190" t="str">
        <f>IFERROR(VLOOKUP(AC242,シフト記号表!$B:$AP,31,FALSE),"")</f>
        <v/>
      </c>
      <c r="AD244" s="190" t="str">
        <f>IFERROR(VLOOKUP(AD242,シフト記号表!$B:$AP,31,FALSE),"")</f>
        <v/>
      </c>
      <c r="AE244" s="190" t="str">
        <f>IFERROR(VLOOKUP(AE242,シフト記号表!$B:$AP,31,FALSE),"")</f>
        <v/>
      </c>
      <c r="AF244" s="190" t="str">
        <f>IFERROR(VLOOKUP(AF242,シフト記号表!$B:$AP,31,FALSE),"")</f>
        <v/>
      </c>
      <c r="AG244" s="190" t="str">
        <f>IFERROR(VLOOKUP(AG242,シフト記号表!$B:$AP,31,FALSE),"")</f>
        <v/>
      </c>
      <c r="AH244" s="190" t="str">
        <f>IFERROR(VLOOKUP(AH242,シフト記号表!$B:$AP,31,FALSE),"")</f>
        <v/>
      </c>
      <c r="AI244" s="190" t="str">
        <f>IFERROR(VLOOKUP(AI242,シフト記号表!$B:$AP,31,FALSE),"")</f>
        <v/>
      </c>
      <c r="AJ244" s="190" t="str">
        <f>IFERROR(VLOOKUP(AJ242,シフト記号表!$B:$AP,31,FALSE),"")</f>
        <v/>
      </c>
      <c r="AK244" s="190" t="str">
        <f>IFERROR(VLOOKUP(AK242,シフト記号表!$B:$AP,31,FALSE),"")</f>
        <v/>
      </c>
      <c r="AL244" s="190" t="str">
        <f>IFERROR(VLOOKUP(AL242,シフト記号表!$B:$AP,31,FALSE),"")</f>
        <v/>
      </c>
      <c r="AM244" s="190" t="str">
        <f>IFERROR(VLOOKUP(AM242,シフト記号表!$B:$AP,31,FALSE),"")</f>
        <v/>
      </c>
      <c r="AN244" s="290"/>
      <c r="AO244" s="268"/>
      <c r="AP244" s="346"/>
      <c r="AQ244" s="347"/>
      <c r="AR244" s="268"/>
      <c r="AS244" s="268"/>
      <c r="AT244" s="265"/>
      <c r="AU244" s="50"/>
      <c r="AV244" s="50"/>
      <c r="AX244" s="50"/>
      <c r="AY244" s="50"/>
    </row>
    <row r="245" spans="1:51" s="3" customFormat="1" ht="12" customHeight="1">
      <c r="A245" s="276">
        <v>75</v>
      </c>
      <c r="B245" s="279"/>
      <c r="C245" s="282"/>
      <c r="D245" s="285" t="s">
        <v>113</v>
      </c>
      <c r="E245" s="170"/>
      <c r="F245" s="291"/>
      <c r="G245" s="292"/>
      <c r="H245" s="103" t="s">
        <v>80</v>
      </c>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288">
        <f>+SUM(I246:AM247)</f>
        <v>0</v>
      </c>
      <c r="AO245" s="266">
        <f>IF($AN$3="４週",AN245/4,AN245/(DAY(EOMONTH($I$21,0))/7))</f>
        <v>0</v>
      </c>
      <c r="AP245" s="342"/>
      <c r="AQ245" s="343"/>
      <c r="AR245" s="266" t="str">
        <f t="shared" ref="AR245" si="287">IF($AN$3="４週",AU246,AV246)</f>
        <v/>
      </c>
      <c r="AS245" s="266"/>
      <c r="AT245" s="265" t="str">
        <f t="shared" ref="AT245" si="288">IF(AX246&lt;=1.1,"",IF(AY246&lt;=1.1,"",IF(F245="","","勤務時間"&amp;CHAR(10)&amp;"OVER")))</f>
        <v/>
      </c>
      <c r="AU245" s="48" t="s">
        <v>192</v>
      </c>
      <c r="AV245" s="48" t="s">
        <v>107</v>
      </c>
      <c r="AX245" s="48" t="s">
        <v>136</v>
      </c>
      <c r="AY245" s="48" t="s">
        <v>137</v>
      </c>
    </row>
    <row r="246" spans="1:51" s="3" customFormat="1" ht="12" customHeight="1">
      <c r="A246" s="277"/>
      <c r="B246" s="280"/>
      <c r="C246" s="283"/>
      <c r="D246" s="286"/>
      <c r="E246" s="171"/>
      <c r="F246" s="293"/>
      <c r="G246" s="294"/>
      <c r="H246" s="100" t="s">
        <v>105</v>
      </c>
      <c r="I246" s="101" t="str">
        <f>IFERROR(VLOOKUP(I245,シフト記号表!$B:$AP,41,FALSE),"")</f>
        <v/>
      </c>
      <c r="J246" s="101" t="str">
        <f>IFERROR(VLOOKUP(J245,シフト記号表!$B:$AP,41,FALSE),"")</f>
        <v/>
      </c>
      <c r="K246" s="101" t="str">
        <f>IFERROR(VLOOKUP(K245,シフト記号表!$B:$AP,41,FALSE),"")</f>
        <v/>
      </c>
      <c r="L246" s="101" t="str">
        <f>IFERROR(VLOOKUP(L245,シフト記号表!$B:$AP,41,FALSE),"")</f>
        <v/>
      </c>
      <c r="M246" s="101" t="str">
        <f>IFERROR(VLOOKUP(M245,シフト記号表!$B:$AP,41,FALSE),"")</f>
        <v/>
      </c>
      <c r="N246" s="101" t="str">
        <f>IFERROR(VLOOKUP(N245,シフト記号表!$B:$AP,41,FALSE),"")</f>
        <v/>
      </c>
      <c r="O246" s="101" t="str">
        <f>IFERROR(VLOOKUP(O245,シフト記号表!$B:$AP,41,FALSE),"")</f>
        <v/>
      </c>
      <c r="P246" s="101" t="str">
        <f>IFERROR(VLOOKUP(P245,シフト記号表!$B:$AP,41,FALSE),"")</f>
        <v/>
      </c>
      <c r="Q246" s="101" t="str">
        <f>IFERROR(VLOOKUP(Q245,シフト記号表!$B:$AP,41,FALSE),"")</f>
        <v/>
      </c>
      <c r="R246" s="101" t="str">
        <f>IFERROR(VLOOKUP(R245,シフト記号表!$B:$AP,41,FALSE),"")</f>
        <v/>
      </c>
      <c r="S246" s="101" t="str">
        <f>IFERROR(VLOOKUP(S245,シフト記号表!$B:$AP,41,FALSE),"")</f>
        <v/>
      </c>
      <c r="T246" s="101" t="str">
        <f>IFERROR(VLOOKUP(T245,シフト記号表!$B:$AP,41,FALSE),"")</f>
        <v/>
      </c>
      <c r="U246" s="101" t="str">
        <f>IFERROR(VLOOKUP(U245,シフト記号表!$B:$AP,41,FALSE),"")</f>
        <v/>
      </c>
      <c r="V246" s="101" t="str">
        <f>IFERROR(VLOOKUP(V245,シフト記号表!$B:$AP,41,FALSE),"")</f>
        <v/>
      </c>
      <c r="W246" s="101" t="str">
        <f>IFERROR(VLOOKUP(W245,シフト記号表!$B:$AP,41,FALSE),"")</f>
        <v/>
      </c>
      <c r="X246" s="101" t="str">
        <f>IFERROR(VLOOKUP(X245,シフト記号表!$B:$AP,41,FALSE),"")</f>
        <v/>
      </c>
      <c r="Y246" s="101" t="str">
        <f>IFERROR(VLOOKUP(Y245,シフト記号表!$B:$AP,41,FALSE),"")</f>
        <v/>
      </c>
      <c r="Z246" s="101" t="str">
        <f>IFERROR(VLOOKUP(Z245,シフト記号表!$B:$AP,41,FALSE),"")</f>
        <v/>
      </c>
      <c r="AA246" s="101" t="str">
        <f>IFERROR(VLOOKUP(AA245,シフト記号表!$B:$AP,41,FALSE),"")</f>
        <v/>
      </c>
      <c r="AB246" s="101" t="str">
        <f>IFERROR(VLOOKUP(AB245,シフト記号表!$B:$AP,41,FALSE),"")</f>
        <v/>
      </c>
      <c r="AC246" s="101" t="str">
        <f>IFERROR(VLOOKUP(AC245,シフト記号表!$B:$AP,41,FALSE),"")</f>
        <v/>
      </c>
      <c r="AD246" s="101" t="str">
        <f>IFERROR(VLOOKUP(AD245,シフト記号表!$B:$AP,41,FALSE),"")</f>
        <v/>
      </c>
      <c r="AE246" s="101" t="str">
        <f>IFERROR(VLOOKUP(AE245,シフト記号表!$B:$AP,41,FALSE),"")</f>
        <v/>
      </c>
      <c r="AF246" s="101" t="str">
        <f>IFERROR(VLOOKUP(AF245,シフト記号表!$B:$AP,41,FALSE),"")</f>
        <v/>
      </c>
      <c r="AG246" s="101" t="str">
        <f>IFERROR(VLOOKUP(AG245,シフト記号表!$B:$AP,41,FALSE),"")</f>
        <v/>
      </c>
      <c r="AH246" s="101" t="str">
        <f>IFERROR(VLOOKUP(AH245,シフト記号表!$B:$AP,41,FALSE),"")</f>
        <v/>
      </c>
      <c r="AI246" s="101" t="str">
        <f>IFERROR(VLOOKUP(AI245,シフト記号表!$B:$AP,41,FALSE),"")</f>
        <v/>
      </c>
      <c r="AJ246" s="101" t="str">
        <f>IFERROR(VLOOKUP(AJ245,シフト記号表!$B:$AP,41,FALSE),"")</f>
        <v/>
      </c>
      <c r="AK246" s="101" t="str">
        <f>IFERROR(VLOOKUP(AK245,シフト記号表!$B:$AP,41,FALSE),"")</f>
        <v/>
      </c>
      <c r="AL246" s="101" t="str">
        <f>IFERROR(VLOOKUP(AL245,シフト記号表!$B:$AP,41,FALSE),"")</f>
        <v/>
      </c>
      <c r="AM246" s="101" t="str">
        <f>IFERROR(VLOOKUP(AM245,シフト記号表!$B:$AP,41,FALSE),"")</f>
        <v/>
      </c>
      <c r="AN246" s="289"/>
      <c r="AO246" s="267"/>
      <c r="AP246" s="344"/>
      <c r="AQ246" s="345"/>
      <c r="AR246" s="267"/>
      <c r="AS246" s="267"/>
      <c r="AT246" s="265"/>
      <c r="AU246" s="49" t="str">
        <f t="shared" ref="AU246" si="289">IFERROR(IF($D245="□",($AO245/$AK$6),($AO245/$AK$8)),"")</f>
        <v/>
      </c>
      <c r="AV246" s="49" t="str">
        <f t="shared" ref="AV246" si="290">IFERROR(IF($D245="□",($AN245/$AO$6),($AN245/$AO$8)),"")</f>
        <v/>
      </c>
      <c r="AX246" s="49" t="str">
        <f>IFERROR(IF($D245="□",(VLOOKUP(F245,'ますた君 '!$C:$E,3,FALSE)/($AK$6*4)),(VLOOKUP(F245,'ますた君 '!$C:$E,3,FALSE)/($AK$8*4))),"")</f>
        <v/>
      </c>
      <c r="AY246" s="49" t="str">
        <f>IFERROR(IF($D245="□",(VLOOKUP(F245,'ますた君 '!$C:$E,3,FALSE)/$AO$6),(VLOOKUP(F245,'ますた君 '!$C:$E,3,FALSE)/$AO$8)),"")</f>
        <v/>
      </c>
    </row>
    <row r="247" spans="1:51" s="3" customFormat="1" ht="12" customHeight="1">
      <c r="A247" s="278"/>
      <c r="B247" s="281"/>
      <c r="C247" s="284"/>
      <c r="D247" s="287"/>
      <c r="E247" s="171"/>
      <c r="F247" s="295"/>
      <c r="G247" s="296"/>
      <c r="H247" s="102" t="s">
        <v>106</v>
      </c>
      <c r="I247" s="190" t="str">
        <f>IFERROR(VLOOKUP(I245,シフト記号表!$B:$AP,31,FALSE),"")</f>
        <v/>
      </c>
      <c r="J247" s="190" t="str">
        <f>IFERROR(VLOOKUP(J245,シフト記号表!$B:$AP,31,FALSE),"")</f>
        <v/>
      </c>
      <c r="K247" s="190" t="str">
        <f>IFERROR(VLOOKUP(K245,シフト記号表!$B:$AP,31,FALSE),"")</f>
        <v/>
      </c>
      <c r="L247" s="190" t="str">
        <f>IFERROR(VLOOKUP(L245,シフト記号表!$B:$AP,31,FALSE),"")</f>
        <v/>
      </c>
      <c r="M247" s="190" t="str">
        <f>IFERROR(VLOOKUP(M245,シフト記号表!$B:$AP,31,FALSE),"")</f>
        <v/>
      </c>
      <c r="N247" s="190" t="str">
        <f>IFERROR(VLOOKUP(N245,シフト記号表!$B:$AP,31,FALSE),"")</f>
        <v/>
      </c>
      <c r="O247" s="190" t="str">
        <f>IFERROR(VLOOKUP(O245,シフト記号表!$B:$AP,31,FALSE),"")</f>
        <v/>
      </c>
      <c r="P247" s="190" t="str">
        <f>IFERROR(VLOOKUP(P245,シフト記号表!$B:$AP,31,FALSE),"")</f>
        <v/>
      </c>
      <c r="Q247" s="190" t="str">
        <f>IFERROR(VLOOKUP(Q245,シフト記号表!$B:$AP,31,FALSE),"")</f>
        <v/>
      </c>
      <c r="R247" s="190" t="str">
        <f>IFERROR(VLOOKUP(R245,シフト記号表!$B:$AP,31,FALSE),"")</f>
        <v/>
      </c>
      <c r="S247" s="190" t="str">
        <f>IFERROR(VLOOKUP(S245,シフト記号表!$B:$AP,31,FALSE),"")</f>
        <v/>
      </c>
      <c r="T247" s="190" t="str">
        <f>IFERROR(VLOOKUP(T245,シフト記号表!$B:$AP,31,FALSE),"")</f>
        <v/>
      </c>
      <c r="U247" s="190" t="str">
        <f>IFERROR(VLOOKUP(U245,シフト記号表!$B:$AP,31,FALSE),"")</f>
        <v/>
      </c>
      <c r="V247" s="190" t="str">
        <f>IFERROR(VLOOKUP(V245,シフト記号表!$B:$AP,31,FALSE),"")</f>
        <v/>
      </c>
      <c r="W247" s="190" t="str">
        <f>IFERROR(VLOOKUP(W245,シフト記号表!$B:$AP,31,FALSE),"")</f>
        <v/>
      </c>
      <c r="X247" s="190" t="str">
        <f>IFERROR(VLOOKUP(X245,シフト記号表!$B:$AP,31,FALSE),"")</f>
        <v/>
      </c>
      <c r="Y247" s="190" t="str">
        <f>IFERROR(VLOOKUP(Y245,シフト記号表!$B:$AP,31,FALSE),"")</f>
        <v/>
      </c>
      <c r="Z247" s="190" t="str">
        <f>IFERROR(VLOOKUP(Z245,シフト記号表!$B:$AP,31,FALSE),"")</f>
        <v/>
      </c>
      <c r="AA247" s="190" t="str">
        <f>IFERROR(VLOOKUP(AA245,シフト記号表!$B:$AP,31,FALSE),"")</f>
        <v/>
      </c>
      <c r="AB247" s="190" t="str">
        <f>IFERROR(VLOOKUP(AB245,シフト記号表!$B:$AP,31,FALSE),"")</f>
        <v/>
      </c>
      <c r="AC247" s="190" t="str">
        <f>IFERROR(VLOOKUP(AC245,シフト記号表!$B:$AP,31,FALSE),"")</f>
        <v/>
      </c>
      <c r="AD247" s="190" t="str">
        <f>IFERROR(VLOOKUP(AD245,シフト記号表!$B:$AP,31,FALSE),"")</f>
        <v/>
      </c>
      <c r="AE247" s="190" t="str">
        <f>IFERROR(VLOOKUP(AE245,シフト記号表!$B:$AP,31,FALSE),"")</f>
        <v/>
      </c>
      <c r="AF247" s="190" t="str">
        <f>IFERROR(VLOOKUP(AF245,シフト記号表!$B:$AP,31,FALSE),"")</f>
        <v/>
      </c>
      <c r="AG247" s="190" t="str">
        <f>IFERROR(VLOOKUP(AG245,シフト記号表!$B:$AP,31,FALSE),"")</f>
        <v/>
      </c>
      <c r="AH247" s="190" t="str">
        <f>IFERROR(VLOOKUP(AH245,シフト記号表!$B:$AP,31,FALSE),"")</f>
        <v/>
      </c>
      <c r="AI247" s="190" t="str">
        <f>IFERROR(VLOOKUP(AI245,シフト記号表!$B:$AP,31,FALSE),"")</f>
        <v/>
      </c>
      <c r="AJ247" s="190" t="str">
        <f>IFERROR(VLOOKUP(AJ245,シフト記号表!$B:$AP,31,FALSE),"")</f>
        <v/>
      </c>
      <c r="AK247" s="190" t="str">
        <f>IFERROR(VLOOKUP(AK245,シフト記号表!$B:$AP,31,FALSE),"")</f>
        <v/>
      </c>
      <c r="AL247" s="190" t="str">
        <f>IFERROR(VLOOKUP(AL245,シフト記号表!$B:$AP,31,FALSE),"")</f>
        <v/>
      </c>
      <c r="AM247" s="190" t="str">
        <f>IFERROR(VLOOKUP(AM245,シフト記号表!$B:$AP,31,FALSE),"")</f>
        <v/>
      </c>
      <c r="AN247" s="290"/>
      <c r="AO247" s="268"/>
      <c r="AP247" s="346"/>
      <c r="AQ247" s="347"/>
      <c r="AR247" s="268"/>
      <c r="AS247" s="268"/>
      <c r="AT247" s="265"/>
      <c r="AU247" s="50"/>
      <c r="AV247" s="50"/>
      <c r="AX247" s="50"/>
      <c r="AY247" s="50"/>
    </row>
    <row r="248" spans="1:51" s="3" customFormat="1" ht="12" customHeight="1">
      <c r="A248" s="276">
        <v>76</v>
      </c>
      <c r="B248" s="279"/>
      <c r="C248" s="282"/>
      <c r="D248" s="285" t="s">
        <v>113</v>
      </c>
      <c r="E248" s="170"/>
      <c r="F248" s="291"/>
      <c r="G248" s="292"/>
      <c r="H248" s="103" t="s">
        <v>80</v>
      </c>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288">
        <f>+SUM(I249:AM250)</f>
        <v>0</v>
      </c>
      <c r="AO248" s="266">
        <f>IF($AN$3="４週",AN248/4,AN248/(DAY(EOMONTH($I$21,0))/7))</f>
        <v>0</v>
      </c>
      <c r="AP248" s="342"/>
      <c r="AQ248" s="343"/>
      <c r="AR248" s="266" t="str">
        <f t="shared" ref="AR248" si="291">IF($AN$3="４週",AU249,AV249)</f>
        <v/>
      </c>
      <c r="AS248" s="266"/>
      <c r="AT248" s="265" t="str">
        <f t="shared" ref="AT248" si="292">IF(AX249&lt;=1.1,"",IF(AY249&lt;=1.1,"",IF(F248="","","勤務時間"&amp;CHAR(10)&amp;"OVER")))</f>
        <v/>
      </c>
      <c r="AU248" s="48" t="s">
        <v>192</v>
      </c>
      <c r="AV248" s="48" t="s">
        <v>107</v>
      </c>
      <c r="AX248" s="48" t="s">
        <v>136</v>
      </c>
      <c r="AY248" s="48" t="s">
        <v>137</v>
      </c>
    </row>
    <row r="249" spans="1:51" s="3" customFormat="1" ht="12" customHeight="1">
      <c r="A249" s="277"/>
      <c r="B249" s="280"/>
      <c r="C249" s="283"/>
      <c r="D249" s="286"/>
      <c r="E249" s="171"/>
      <c r="F249" s="293"/>
      <c r="G249" s="294"/>
      <c r="H249" s="100" t="s">
        <v>105</v>
      </c>
      <c r="I249" s="101" t="str">
        <f>IFERROR(VLOOKUP(I248,シフト記号表!$B:$AP,41,FALSE),"")</f>
        <v/>
      </c>
      <c r="J249" s="101" t="str">
        <f>IFERROR(VLOOKUP(J248,シフト記号表!$B:$AP,41,FALSE),"")</f>
        <v/>
      </c>
      <c r="K249" s="101" t="str">
        <f>IFERROR(VLOOKUP(K248,シフト記号表!$B:$AP,41,FALSE),"")</f>
        <v/>
      </c>
      <c r="L249" s="101" t="str">
        <f>IFERROR(VLOOKUP(L248,シフト記号表!$B:$AP,41,FALSE),"")</f>
        <v/>
      </c>
      <c r="M249" s="101" t="str">
        <f>IFERROR(VLOOKUP(M248,シフト記号表!$B:$AP,41,FALSE),"")</f>
        <v/>
      </c>
      <c r="N249" s="101" t="str">
        <f>IFERROR(VLOOKUP(N248,シフト記号表!$B:$AP,41,FALSE),"")</f>
        <v/>
      </c>
      <c r="O249" s="101" t="str">
        <f>IFERROR(VLOOKUP(O248,シフト記号表!$B:$AP,41,FALSE),"")</f>
        <v/>
      </c>
      <c r="P249" s="101" t="str">
        <f>IFERROR(VLOOKUP(P248,シフト記号表!$B:$AP,41,FALSE),"")</f>
        <v/>
      </c>
      <c r="Q249" s="101" t="str">
        <f>IFERROR(VLOOKUP(Q248,シフト記号表!$B:$AP,41,FALSE),"")</f>
        <v/>
      </c>
      <c r="R249" s="101" t="str">
        <f>IFERROR(VLOOKUP(R248,シフト記号表!$B:$AP,41,FALSE),"")</f>
        <v/>
      </c>
      <c r="S249" s="101" t="str">
        <f>IFERROR(VLOOKUP(S248,シフト記号表!$B:$AP,41,FALSE),"")</f>
        <v/>
      </c>
      <c r="T249" s="101" t="str">
        <f>IFERROR(VLOOKUP(T248,シフト記号表!$B:$AP,41,FALSE),"")</f>
        <v/>
      </c>
      <c r="U249" s="101" t="str">
        <f>IFERROR(VLOOKUP(U248,シフト記号表!$B:$AP,41,FALSE),"")</f>
        <v/>
      </c>
      <c r="V249" s="101" t="str">
        <f>IFERROR(VLOOKUP(V248,シフト記号表!$B:$AP,41,FALSE),"")</f>
        <v/>
      </c>
      <c r="W249" s="101" t="str">
        <f>IFERROR(VLOOKUP(W248,シフト記号表!$B:$AP,41,FALSE),"")</f>
        <v/>
      </c>
      <c r="X249" s="101" t="str">
        <f>IFERROR(VLOOKUP(X248,シフト記号表!$B:$AP,41,FALSE),"")</f>
        <v/>
      </c>
      <c r="Y249" s="101" t="str">
        <f>IFERROR(VLOOKUP(Y248,シフト記号表!$B:$AP,41,FALSE),"")</f>
        <v/>
      </c>
      <c r="Z249" s="101" t="str">
        <f>IFERROR(VLOOKUP(Z248,シフト記号表!$B:$AP,41,FALSE),"")</f>
        <v/>
      </c>
      <c r="AA249" s="101" t="str">
        <f>IFERROR(VLOOKUP(AA248,シフト記号表!$B:$AP,41,FALSE),"")</f>
        <v/>
      </c>
      <c r="AB249" s="101" t="str">
        <f>IFERROR(VLOOKUP(AB248,シフト記号表!$B:$AP,41,FALSE),"")</f>
        <v/>
      </c>
      <c r="AC249" s="101" t="str">
        <f>IFERROR(VLOOKUP(AC248,シフト記号表!$B:$AP,41,FALSE),"")</f>
        <v/>
      </c>
      <c r="AD249" s="101" t="str">
        <f>IFERROR(VLOOKUP(AD248,シフト記号表!$B:$AP,41,FALSE),"")</f>
        <v/>
      </c>
      <c r="AE249" s="101" t="str">
        <f>IFERROR(VLOOKUP(AE248,シフト記号表!$B:$AP,41,FALSE),"")</f>
        <v/>
      </c>
      <c r="AF249" s="101" t="str">
        <f>IFERROR(VLOOKUP(AF248,シフト記号表!$B:$AP,41,FALSE),"")</f>
        <v/>
      </c>
      <c r="AG249" s="101" t="str">
        <f>IFERROR(VLOOKUP(AG248,シフト記号表!$B:$AP,41,FALSE),"")</f>
        <v/>
      </c>
      <c r="AH249" s="101" t="str">
        <f>IFERROR(VLOOKUP(AH248,シフト記号表!$B:$AP,41,FALSE),"")</f>
        <v/>
      </c>
      <c r="AI249" s="101" t="str">
        <f>IFERROR(VLOOKUP(AI248,シフト記号表!$B:$AP,41,FALSE),"")</f>
        <v/>
      </c>
      <c r="AJ249" s="101" t="str">
        <f>IFERROR(VLOOKUP(AJ248,シフト記号表!$B:$AP,41,FALSE),"")</f>
        <v/>
      </c>
      <c r="AK249" s="101" t="str">
        <f>IFERROR(VLOOKUP(AK248,シフト記号表!$B:$AP,41,FALSE),"")</f>
        <v/>
      </c>
      <c r="AL249" s="101" t="str">
        <f>IFERROR(VLOOKUP(AL248,シフト記号表!$B:$AP,41,FALSE),"")</f>
        <v/>
      </c>
      <c r="AM249" s="101" t="str">
        <f>IFERROR(VLOOKUP(AM248,シフト記号表!$B:$AP,41,FALSE),"")</f>
        <v/>
      </c>
      <c r="AN249" s="289"/>
      <c r="AO249" s="267"/>
      <c r="AP249" s="344"/>
      <c r="AQ249" s="345"/>
      <c r="AR249" s="267"/>
      <c r="AS249" s="267"/>
      <c r="AT249" s="265"/>
      <c r="AU249" s="49" t="str">
        <f t="shared" ref="AU249" si="293">IFERROR(IF($D248="□",($AO248/$AK$6),($AO248/$AK$8)),"")</f>
        <v/>
      </c>
      <c r="AV249" s="49" t="str">
        <f t="shared" ref="AV249" si="294">IFERROR(IF($D248="□",($AN248/$AO$6),($AN248/$AO$8)),"")</f>
        <v/>
      </c>
      <c r="AX249" s="49" t="str">
        <f>IFERROR(IF($D248="□",(VLOOKUP(F248,'ますた君 '!$C:$E,3,FALSE)/($AK$6*4)),(VLOOKUP(F248,'ますた君 '!$C:$E,3,FALSE)/($AK$8*4))),"")</f>
        <v/>
      </c>
      <c r="AY249" s="49" t="str">
        <f>IFERROR(IF($D248="□",(VLOOKUP(F248,'ますた君 '!$C:$E,3,FALSE)/$AO$6),(VLOOKUP(F248,'ますた君 '!$C:$E,3,FALSE)/$AO$8)),"")</f>
        <v/>
      </c>
    </row>
    <row r="250" spans="1:51" s="3" customFormat="1" ht="12" customHeight="1">
      <c r="A250" s="278"/>
      <c r="B250" s="281"/>
      <c r="C250" s="284"/>
      <c r="D250" s="287"/>
      <c r="E250" s="171"/>
      <c r="F250" s="295"/>
      <c r="G250" s="296"/>
      <c r="H250" s="102" t="s">
        <v>106</v>
      </c>
      <c r="I250" s="190" t="str">
        <f>IFERROR(VLOOKUP(I248,シフト記号表!$B:$AP,31,FALSE),"")</f>
        <v/>
      </c>
      <c r="J250" s="190" t="str">
        <f>IFERROR(VLOOKUP(J248,シフト記号表!$B:$AP,31,FALSE),"")</f>
        <v/>
      </c>
      <c r="K250" s="190" t="str">
        <f>IFERROR(VLOOKUP(K248,シフト記号表!$B:$AP,31,FALSE),"")</f>
        <v/>
      </c>
      <c r="L250" s="190" t="str">
        <f>IFERROR(VLOOKUP(L248,シフト記号表!$B:$AP,31,FALSE),"")</f>
        <v/>
      </c>
      <c r="M250" s="190" t="str">
        <f>IFERROR(VLOOKUP(M248,シフト記号表!$B:$AP,31,FALSE),"")</f>
        <v/>
      </c>
      <c r="N250" s="190" t="str">
        <f>IFERROR(VLOOKUP(N248,シフト記号表!$B:$AP,31,FALSE),"")</f>
        <v/>
      </c>
      <c r="O250" s="190" t="str">
        <f>IFERROR(VLOOKUP(O248,シフト記号表!$B:$AP,31,FALSE),"")</f>
        <v/>
      </c>
      <c r="P250" s="190" t="str">
        <f>IFERROR(VLOOKUP(P248,シフト記号表!$B:$AP,31,FALSE),"")</f>
        <v/>
      </c>
      <c r="Q250" s="190" t="str">
        <f>IFERROR(VLOOKUP(Q248,シフト記号表!$B:$AP,31,FALSE),"")</f>
        <v/>
      </c>
      <c r="R250" s="190" t="str">
        <f>IFERROR(VLOOKUP(R248,シフト記号表!$B:$AP,31,FALSE),"")</f>
        <v/>
      </c>
      <c r="S250" s="190" t="str">
        <f>IFERROR(VLOOKUP(S248,シフト記号表!$B:$AP,31,FALSE),"")</f>
        <v/>
      </c>
      <c r="T250" s="190" t="str">
        <f>IFERROR(VLOOKUP(T248,シフト記号表!$B:$AP,31,FALSE),"")</f>
        <v/>
      </c>
      <c r="U250" s="190" t="str">
        <f>IFERROR(VLOOKUP(U248,シフト記号表!$B:$AP,31,FALSE),"")</f>
        <v/>
      </c>
      <c r="V250" s="190" t="str">
        <f>IFERROR(VLOOKUP(V248,シフト記号表!$B:$AP,31,FALSE),"")</f>
        <v/>
      </c>
      <c r="W250" s="190" t="str">
        <f>IFERROR(VLOOKUP(W248,シフト記号表!$B:$AP,31,FALSE),"")</f>
        <v/>
      </c>
      <c r="X250" s="190" t="str">
        <f>IFERROR(VLOOKUP(X248,シフト記号表!$B:$AP,31,FALSE),"")</f>
        <v/>
      </c>
      <c r="Y250" s="190" t="str">
        <f>IFERROR(VLOOKUP(Y248,シフト記号表!$B:$AP,31,FALSE),"")</f>
        <v/>
      </c>
      <c r="Z250" s="190" t="str">
        <f>IFERROR(VLOOKUP(Z248,シフト記号表!$B:$AP,31,FALSE),"")</f>
        <v/>
      </c>
      <c r="AA250" s="190" t="str">
        <f>IFERROR(VLOOKUP(AA248,シフト記号表!$B:$AP,31,FALSE),"")</f>
        <v/>
      </c>
      <c r="AB250" s="190" t="str">
        <f>IFERROR(VLOOKUP(AB248,シフト記号表!$B:$AP,31,FALSE),"")</f>
        <v/>
      </c>
      <c r="AC250" s="190" t="str">
        <f>IFERROR(VLOOKUP(AC248,シフト記号表!$B:$AP,31,FALSE),"")</f>
        <v/>
      </c>
      <c r="AD250" s="190" t="str">
        <f>IFERROR(VLOOKUP(AD248,シフト記号表!$B:$AP,31,FALSE),"")</f>
        <v/>
      </c>
      <c r="AE250" s="190" t="str">
        <f>IFERROR(VLOOKUP(AE248,シフト記号表!$B:$AP,31,FALSE),"")</f>
        <v/>
      </c>
      <c r="AF250" s="190" t="str">
        <f>IFERROR(VLOOKUP(AF248,シフト記号表!$B:$AP,31,FALSE),"")</f>
        <v/>
      </c>
      <c r="AG250" s="190" t="str">
        <f>IFERROR(VLOOKUP(AG248,シフト記号表!$B:$AP,31,FALSE),"")</f>
        <v/>
      </c>
      <c r="AH250" s="190" t="str">
        <f>IFERROR(VLOOKUP(AH248,シフト記号表!$B:$AP,31,FALSE),"")</f>
        <v/>
      </c>
      <c r="AI250" s="190" t="str">
        <f>IFERROR(VLOOKUP(AI248,シフト記号表!$B:$AP,31,FALSE),"")</f>
        <v/>
      </c>
      <c r="AJ250" s="190" t="str">
        <f>IFERROR(VLOOKUP(AJ248,シフト記号表!$B:$AP,31,FALSE),"")</f>
        <v/>
      </c>
      <c r="AK250" s="190" t="str">
        <f>IFERROR(VLOOKUP(AK248,シフト記号表!$B:$AP,31,FALSE),"")</f>
        <v/>
      </c>
      <c r="AL250" s="190" t="str">
        <f>IFERROR(VLOOKUP(AL248,シフト記号表!$B:$AP,31,FALSE),"")</f>
        <v/>
      </c>
      <c r="AM250" s="190" t="str">
        <f>IFERROR(VLOOKUP(AM248,シフト記号表!$B:$AP,31,FALSE),"")</f>
        <v/>
      </c>
      <c r="AN250" s="290"/>
      <c r="AO250" s="268"/>
      <c r="AP250" s="346"/>
      <c r="AQ250" s="347"/>
      <c r="AR250" s="268"/>
      <c r="AS250" s="268"/>
      <c r="AT250" s="265"/>
      <c r="AU250" s="50"/>
      <c r="AV250" s="50"/>
      <c r="AX250" s="50"/>
      <c r="AY250" s="50"/>
    </row>
    <row r="251" spans="1:51" s="3" customFormat="1" ht="12" customHeight="1">
      <c r="A251" s="276">
        <v>77</v>
      </c>
      <c r="B251" s="279"/>
      <c r="C251" s="282"/>
      <c r="D251" s="285" t="s">
        <v>113</v>
      </c>
      <c r="E251" s="170"/>
      <c r="F251" s="291"/>
      <c r="G251" s="292"/>
      <c r="H251" s="103" t="s">
        <v>80</v>
      </c>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288">
        <f>+SUM(I252:AM253)</f>
        <v>0</v>
      </c>
      <c r="AO251" s="266">
        <f>IF($AN$3="４週",AN251/4,AN251/(DAY(EOMONTH($I$21,0))/7))</f>
        <v>0</v>
      </c>
      <c r="AP251" s="342"/>
      <c r="AQ251" s="343"/>
      <c r="AR251" s="266" t="str">
        <f t="shared" ref="AR251" si="295">IF($AN$3="４週",AU252,AV252)</f>
        <v/>
      </c>
      <c r="AS251" s="266"/>
      <c r="AT251" s="265" t="str">
        <f t="shared" ref="AT251" si="296">IF(AX252&lt;=1.1,"",IF(AY252&lt;=1.1,"",IF(F251="","","勤務時間"&amp;CHAR(10)&amp;"OVER")))</f>
        <v/>
      </c>
      <c r="AU251" s="48" t="s">
        <v>192</v>
      </c>
      <c r="AV251" s="48" t="s">
        <v>107</v>
      </c>
      <c r="AX251" s="48" t="s">
        <v>136</v>
      </c>
      <c r="AY251" s="48" t="s">
        <v>137</v>
      </c>
    </row>
    <row r="252" spans="1:51" s="3" customFormat="1" ht="12" customHeight="1">
      <c r="A252" s="277"/>
      <c r="B252" s="280"/>
      <c r="C252" s="283"/>
      <c r="D252" s="286"/>
      <c r="E252" s="171"/>
      <c r="F252" s="293"/>
      <c r="G252" s="294"/>
      <c r="H252" s="100" t="s">
        <v>105</v>
      </c>
      <c r="I252" s="101" t="str">
        <f>IFERROR(VLOOKUP(I251,シフト記号表!$B:$AP,41,FALSE),"")</f>
        <v/>
      </c>
      <c r="J252" s="101" t="str">
        <f>IFERROR(VLOOKUP(J251,シフト記号表!$B:$AP,41,FALSE),"")</f>
        <v/>
      </c>
      <c r="K252" s="101" t="str">
        <f>IFERROR(VLOOKUP(K251,シフト記号表!$B:$AP,41,FALSE),"")</f>
        <v/>
      </c>
      <c r="L252" s="101" t="str">
        <f>IFERROR(VLOOKUP(L251,シフト記号表!$B:$AP,41,FALSE),"")</f>
        <v/>
      </c>
      <c r="M252" s="101" t="str">
        <f>IFERROR(VLOOKUP(M251,シフト記号表!$B:$AP,41,FALSE),"")</f>
        <v/>
      </c>
      <c r="N252" s="101" t="str">
        <f>IFERROR(VLOOKUP(N251,シフト記号表!$B:$AP,41,FALSE),"")</f>
        <v/>
      </c>
      <c r="O252" s="101" t="str">
        <f>IFERROR(VLOOKUP(O251,シフト記号表!$B:$AP,41,FALSE),"")</f>
        <v/>
      </c>
      <c r="P252" s="101" t="str">
        <f>IFERROR(VLOOKUP(P251,シフト記号表!$B:$AP,41,FALSE),"")</f>
        <v/>
      </c>
      <c r="Q252" s="101" t="str">
        <f>IFERROR(VLOOKUP(Q251,シフト記号表!$B:$AP,41,FALSE),"")</f>
        <v/>
      </c>
      <c r="R252" s="101" t="str">
        <f>IFERROR(VLOOKUP(R251,シフト記号表!$B:$AP,41,FALSE),"")</f>
        <v/>
      </c>
      <c r="S252" s="101" t="str">
        <f>IFERROR(VLOOKUP(S251,シフト記号表!$B:$AP,41,FALSE),"")</f>
        <v/>
      </c>
      <c r="T252" s="101" t="str">
        <f>IFERROR(VLOOKUP(T251,シフト記号表!$B:$AP,41,FALSE),"")</f>
        <v/>
      </c>
      <c r="U252" s="101" t="str">
        <f>IFERROR(VLOOKUP(U251,シフト記号表!$B:$AP,41,FALSE),"")</f>
        <v/>
      </c>
      <c r="V252" s="101" t="str">
        <f>IFERROR(VLOOKUP(V251,シフト記号表!$B:$AP,41,FALSE),"")</f>
        <v/>
      </c>
      <c r="W252" s="101" t="str">
        <f>IFERROR(VLOOKUP(W251,シフト記号表!$B:$AP,41,FALSE),"")</f>
        <v/>
      </c>
      <c r="X252" s="101" t="str">
        <f>IFERROR(VLOOKUP(X251,シフト記号表!$B:$AP,41,FALSE),"")</f>
        <v/>
      </c>
      <c r="Y252" s="101" t="str">
        <f>IFERROR(VLOOKUP(Y251,シフト記号表!$B:$AP,41,FALSE),"")</f>
        <v/>
      </c>
      <c r="Z252" s="101" t="str">
        <f>IFERROR(VLOOKUP(Z251,シフト記号表!$B:$AP,41,FALSE),"")</f>
        <v/>
      </c>
      <c r="AA252" s="101" t="str">
        <f>IFERROR(VLOOKUP(AA251,シフト記号表!$B:$AP,41,FALSE),"")</f>
        <v/>
      </c>
      <c r="AB252" s="101" t="str">
        <f>IFERROR(VLOOKUP(AB251,シフト記号表!$B:$AP,41,FALSE),"")</f>
        <v/>
      </c>
      <c r="AC252" s="101" t="str">
        <f>IFERROR(VLOOKUP(AC251,シフト記号表!$B:$AP,41,FALSE),"")</f>
        <v/>
      </c>
      <c r="AD252" s="101" t="str">
        <f>IFERROR(VLOOKUP(AD251,シフト記号表!$B:$AP,41,FALSE),"")</f>
        <v/>
      </c>
      <c r="AE252" s="101" t="str">
        <f>IFERROR(VLOOKUP(AE251,シフト記号表!$B:$AP,41,FALSE),"")</f>
        <v/>
      </c>
      <c r="AF252" s="101" t="str">
        <f>IFERROR(VLOOKUP(AF251,シフト記号表!$B:$AP,41,FALSE),"")</f>
        <v/>
      </c>
      <c r="AG252" s="101" t="str">
        <f>IFERROR(VLOOKUP(AG251,シフト記号表!$B:$AP,41,FALSE),"")</f>
        <v/>
      </c>
      <c r="AH252" s="101" t="str">
        <f>IFERROR(VLOOKUP(AH251,シフト記号表!$B:$AP,41,FALSE),"")</f>
        <v/>
      </c>
      <c r="AI252" s="101" t="str">
        <f>IFERROR(VLOOKUP(AI251,シフト記号表!$B:$AP,41,FALSE),"")</f>
        <v/>
      </c>
      <c r="AJ252" s="101" t="str">
        <f>IFERROR(VLOOKUP(AJ251,シフト記号表!$B:$AP,41,FALSE),"")</f>
        <v/>
      </c>
      <c r="AK252" s="101" t="str">
        <f>IFERROR(VLOOKUP(AK251,シフト記号表!$B:$AP,41,FALSE),"")</f>
        <v/>
      </c>
      <c r="AL252" s="101" t="str">
        <f>IFERROR(VLOOKUP(AL251,シフト記号表!$B:$AP,41,FALSE),"")</f>
        <v/>
      </c>
      <c r="AM252" s="101" t="str">
        <f>IFERROR(VLOOKUP(AM251,シフト記号表!$B:$AP,41,FALSE),"")</f>
        <v/>
      </c>
      <c r="AN252" s="289"/>
      <c r="AO252" s="267"/>
      <c r="AP252" s="344"/>
      <c r="AQ252" s="345"/>
      <c r="AR252" s="267"/>
      <c r="AS252" s="267"/>
      <c r="AT252" s="265"/>
      <c r="AU252" s="49" t="str">
        <f t="shared" ref="AU252" si="297">IFERROR(IF($D251="□",($AO251/$AK$6),($AO251/$AK$8)),"")</f>
        <v/>
      </c>
      <c r="AV252" s="49" t="str">
        <f t="shared" ref="AV252" si="298">IFERROR(IF($D251="□",($AN251/$AO$6),($AN251/$AO$8)),"")</f>
        <v/>
      </c>
      <c r="AX252" s="49" t="str">
        <f>IFERROR(IF($D251="□",(VLOOKUP(F251,'ますた君 '!$C:$E,3,FALSE)/($AK$6*4)),(VLOOKUP(F251,'ますた君 '!$C:$E,3,FALSE)/($AK$8*4))),"")</f>
        <v/>
      </c>
      <c r="AY252" s="49" t="str">
        <f>IFERROR(IF($D251="□",(VLOOKUP(F251,'ますた君 '!$C:$E,3,FALSE)/$AO$6),(VLOOKUP(F251,'ますた君 '!$C:$E,3,FALSE)/$AO$8)),"")</f>
        <v/>
      </c>
    </row>
    <row r="253" spans="1:51" s="3" customFormat="1" ht="12" customHeight="1">
      <c r="A253" s="278"/>
      <c r="B253" s="281"/>
      <c r="C253" s="284"/>
      <c r="D253" s="287"/>
      <c r="E253" s="171"/>
      <c r="F253" s="295"/>
      <c r="G253" s="296"/>
      <c r="H253" s="102" t="s">
        <v>106</v>
      </c>
      <c r="I253" s="190" t="str">
        <f>IFERROR(VLOOKUP(I251,シフト記号表!$B:$AP,31,FALSE),"")</f>
        <v/>
      </c>
      <c r="J253" s="190" t="str">
        <f>IFERROR(VLOOKUP(J251,シフト記号表!$B:$AP,31,FALSE),"")</f>
        <v/>
      </c>
      <c r="K253" s="190" t="str">
        <f>IFERROR(VLOOKUP(K251,シフト記号表!$B:$AP,31,FALSE),"")</f>
        <v/>
      </c>
      <c r="L253" s="190" t="str">
        <f>IFERROR(VLOOKUP(L251,シフト記号表!$B:$AP,31,FALSE),"")</f>
        <v/>
      </c>
      <c r="M253" s="190" t="str">
        <f>IFERROR(VLOOKUP(M251,シフト記号表!$B:$AP,31,FALSE),"")</f>
        <v/>
      </c>
      <c r="N253" s="190" t="str">
        <f>IFERROR(VLOOKUP(N251,シフト記号表!$B:$AP,31,FALSE),"")</f>
        <v/>
      </c>
      <c r="O253" s="190" t="str">
        <f>IFERROR(VLOOKUP(O251,シフト記号表!$B:$AP,31,FALSE),"")</f>
        <v/>
      </c>
      <c r="P253" s="190" t="str">
        <f>IFERROR(VLOOKUP(P251,シフト記号表!$B:$AP,31,FALSE),"")</f>
        <v/>
      </c>
      <c r="Q253" s="190" t="str">
        <f>IFERROR(VLOOKUP(Q251,シフト記号表!$B:$AP,31,FALSE),"")</f>
        <v/>
      </c>
      <c r="R253" s="190" t="str">
        <f>IFERROR(VLOOKUP(R251,シフト記号表!$B:$AP,31,FALSE),"")</f>
        <v/>
      </c>
      <c r="S253" s="190" t="str">
        <f>IFERROR(VLOOKUP(S251,シフト記号表!$B:$AP,31,FALSE),"")</f>
        <v/>
      </c>
      <c r="T253" s="190" t="str">
        <f>IFERROR(VLOOKUP(T251,シフト記号表!$B:$AP,31,FALSE),"")</f>
        <v/>
      </c>
      <c r="U253" s="190" t="str">
        <f>IFERROR(VLOOKUP(U251,シフト記号表!$B:$AP,31,FALSE),"")</f>
        <v/>
      </c>
      <c r="V253" s="190" t="str">
        <f>IFERROR(VLOOKUP(V251,シフト記号表!$B:$AP,31,FALSE),"")</f>
        <v/>
      </c>
      <c r="W253" s="190" t="str">
        <f>IFERROR(VLOOKUP(W251,シフト記号表!$B:$AP,31,FALSE),"")</f>
        <v/>
      </c>
      <c r="X253" s="190" t="str">
        <f>IFERROR(VLOOKUP(X251,シフト記号表!$B:$AP,31,FALSE),"")</f>
        <v/>
      </c>
      <c r="Y253" s="190" t="str">
        <f>IFERROR(VLOOKUP(Y251,シフト記号表!$B:$AP,31,FALSE),"")</f>
        <v/>
      </c>
      <c r="Z253" s="190" t="str">
        <f>IFERROR(VLOOKUP(Z251,シフト記号表!$B:$AP,31,FALSE),"")</f>
        <v/>
      </c>
      <c r="AA253" s="190" t="str">
        <f>IFERROR(VLOOKUP(AA251,シフト記号表!$B:$AP,31,FALSE),"")</f>
        <v/>
      </c>
      <c r="AB253" s="190" t="str">
        <f>IFERROR(VLOOKUP(AB251,シフト記号表!$B:$AP,31,FALSE),"")</f>
        <v/>
      </c>
      <c r="AC253" s="190" t="str">
        <f>IFERROR(VLOOKUP(AC251,シフト記号表!$B:$AP,31,FALSE),"")</f>
        <v/>
      </c>
      <c r="AD253" s="190" t="str">
        <f>IFERROR(VLOOKUP(AD251,シフト記号表!$B:$AP,31,FALSE),"")</f>
        <v/>
      </c>
      <c r="AE253" s="190" t="str">
        <f>IFERROR(VLOOKUP(AE251,シフト記号表!$B:$AP,31,FALSE),"")</f>
        <v/>
      </c>
      <c r="AF253" s="190" t="str">
        <f>IFERROR(VLOOKUP(AF251,シフト記号表!$B:$AP,31,FALSE),"")</f>
        <v/>
      </c>
      <c r="AG253" s="190" t="str">
        <f>IFERROR(VLOOKUP(AG251,シフト記号表!$B:$AP,31,FALSE),"")</f>
        <v/>
      </c>
      <c r="AH253" s="190" t="str">
        <f>IFERROR(VLOOKUP(AH251,シフト記号表!$B:$AP,31,FALSE),"")</f>
        <v/>
      </c>
      <c r="AI253" s="190" t="str">
        <f>IFERROR(VLOOKUP(AI251,シフト記号表!$B:$AP,31,FALSE),"")</f>
        <v/>
      </c>
      <c r="AJ253" s="190" t="str">
        <f>IFERROR(VLOOKUP(AJ251,シフト記号表!$B:$AP,31,FALSE),"")</f>
        <v/>
      </c>
      <c r="AK253" s="190" t="str">
        <f>IFERROR(VLOOKUP(AK251,シフト記号表!$B:$AP,31,FALSE),"")</f>
        <v/>
      </c>
      <c r="AL253" s="190" t="str">
        <f>IFERROR(VLOOKUP(AL251,シフト記号表!$B:$AP,31,FALSE),"")</f>
        <v/>
      </c>
      <c r="AM253" s="190" t="str">
        <f>IFERROR(VLOOKUP(AM251,シフト記号表!$B:$AP,31,FALSE),"")</f>
        <v/>
      </c>
      <c r="AN253" s="290"/>
      <c r="AO253" s="268"/>
      <c r="AP253" s="346"/>
      <c r="AQ253" s="347"/>
      <c r="AR253" s="268"/>
      <c r="AS253" s="268"/>
      <c r="AT253" s="265"/>
      <c r="AU253" s="50"/>
      <c r="AV253" s="50"/>
      <c r="AX253" s="50"/>
      <c r="AY253" s="50"/>
    </row>
    <row r="254" spans="1:51" s="3" customFormat="1" ht="12" customHeight="1">
      <c r="A254" s="276">
        <v>78</v>
      </c>
      <c r="B254" s="279"/>
      <c r="C254" s="282"/>
      <c r="D254" s="285" t="s">
        <v>113</v>
      </c>
      <c r="E254" s="170"/>
      <c r="F254" s="291"/>
      <c r="G254" s="292"/>
      <c r="H254" s="103" t="s">
        <v>80</v>
      </c>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288">
        <f>+SUM(I255:AM256)</f>
        <v>0</v>
      </c>
      <c r="AO254" s="266">
        <f>IF($AN$3="４週",AN254/4,AN254/(DAY(EOMONTH($I$21,0))/7))</f>
        <v>0</v>
      </c>
      <c r="AP254" s="342"/>
      <c r="AQ254" s="343"/>
      <c r="AR254" s="266" t="str">
        <f t="shared" ref="AR254" si="299">IF($AN$3="４週",AU255,AV255)</f>
        <v/>
      </c>
      <c r="AS254" s="266"/>
      <c r="AT254" s="265" t="str">
        <f t="shared" ref="AT254" si="300">IF(AX255&lt;=1.1,"",IF(AY255&lt;=1.1,"",IF(F254="","","勤務時間"&amp;CHAR(10)&amp;"OVER")))</f>
        <v/>
      </c>
      <c r="AU254" s="48" t="s">
        <v>192</v>
      </c>
      <c r="AV254" s="48" t="s">
        <v>107</v>
      </c>
      <c r="AX254" s="48" t="s">
        <v>136</v>
      </c>
      <c r="AY254" s="48" t="s">
        <v>137</v>
      </c>
    </row>
    <row r="255" spans="1:51" s="3" customFormat="1" ht="12" customHeight="1">
      <c r="A255" s="277"/>
      <c r="B255" s="280"/>
      <c r="C255" s="283"/>
      <c r="D255" s="286"/>
      <c r="E255" s="171"/>
      <c r="F255" s="293"/>
      <c r="G255" s="294"/>
      <c r="H255" s="100" t="s">
        <v>105</v>
      </c>
      <c r="I255" s="101" t="str">
        <f>IFERROR(VLOOKUP(I254,シフト記号表!$B:$AP,41,FALSE),"")</f>
        <v/>
      </c>
      <c r="J255" s="101" t="str">
        <f>IFERROR(VLOOKUP(J254,シフト記号表!$B:$AP,41,FALSE),"")</f>
        <v/>
      </c>
      <c r="K255" s="101" t="str">
        <f>IFERROR(VLOOKUP(K254,シフト記号表!$B:$AP,41,FALSE),"")</f>
        <v/>
      </c>
      <c r="L255" s="101" t="str">
        <f>IFERROR(VLOOKUP(L254,シフト記号表!$B:$AP,41,FALSE),"")</f>
        <v/>
      </c>
      <c r="M255" s="101" t="str">
        <f>IFERROR(VLOOKUP(M254,シフト記号表!$B:$AP,41,FALSE),"")</f>
        <v/>
      </c>
      <c r="N255" s="101" t="str">
        <f>IFERROR(VLOOKUP(N254,シフト記号表!$B:$AP,41,FALSE),"")</f>
        <v/>
      </c>
      <c r="O255" s="101" t="str">
        <f>IFERROR(VLOOKUP(O254,シフト記号表!$B:$AP,41,FALSE),"")</f>
        <v/>
      </c>
      <c r="P255" s="101" t="str">
        <f>IFERROR(VLOOKUP(P254,シフト記号表!$B:$AP,41,FALSE),"")</f>
        <v/>
      </c>
      <c r="Q255" s="101" t="str">
        <f>IFERROR(VLOOKUP(Q254,シフト記号表!$B:$AP,41,FALSE),"")</f>
        <v/>
      </c>
      <c r="R255" s="101" t="str">
        <f>IFERROR(VLOOKUP(R254,シフト記号表!$B:$AP,41,FALSE),"")</f>
        <v/>
      </c>
      <c r="S255" s="101" t="str">
        <f>IFERROR(VLOOKUP(S254,シフト記号表!$B:$AP,41,FALSE),"")</f>
        <v/>
      </c>
      <c r="T255" s="101" t="str">
        <f>IFERROR(VLOOKUP(T254,シフト記号表!$B:$AP,41,FALSE),"")</f>
        <v/>
      </c>
      <c r="U255" s="101" t="str">
        <f>IFERROR(VLOOKUP(U254,シフト記号表!$B:$AP,41,FALSE),"")</f>
        <v/>
      </c>
      <c r="V255" s="101" t="str">
        <f>IFERROR(VLOOKUP(V254,シフト記号表!$B:$AP,41,FALSE),"")</f>
        <v/>
      </c>
      <c r="W255" s="101" t="str">
        <f>IFERROR(VLOOKUP(W254,シフト記号表!$B:$AP,41,FALSE),"")</f>
        <v/>
      </c>
      <c r="X255" s="101" t="str">
        <f>IFERROR(VLOOKUP(X254,シフト記号表!$B:$AP,41,FALSE),"")</f>
        <v/>
      </c>
      <c r="Y255" s="101" t="str">
        <f>IFERROR(VLOOKUP(Y254,シフト記号表!$B:$AP,41,FALSE),"")</f>
        <v/>
      </c>
      <c r="Z255" s="101" t="str">
        <f>IFERROR(VLOOKUP(Z254,シフト記号表!$B:$AP,41,FALSE),"")</f>
        <v/>
      </c>
      <c r="AA255" s="101" t="str">
        <f>IFERROR(VLOOKUP(AA254,シフト記号表!$B:$AP,41,FALSE),"")</f>
        <v/>
      </c>
      <c r="AB255" s="101" t="str">
        <f>IFERROR(VLOOKUP(AB254,シフト記号表!$B:$AP,41,FALSE),"")</f>
        <v/>
      </c>
      <c r="AC255" s="101" t="str">
        <f>IFERROR(VLOOKUP(AC254,シフト記号表!$B:$AP,41,FALSE),"")</f>
        <v/>
      </c>
      <c r="AD255" s="101" t="str">
        <f>IFERROR(VLOOKUP(AD254,シフト記号表!$B:$AP,41,FALSE),"")</f>
        <v/>
      </c>
      <c r="AE255" s="101" t="str">
        <f>IFERROR(VLOOKUP(AE254,シフト記号表!$B:$AP,41,FALSE),"")</f>
        <v/>
      </c>
      <c r="AF255" s="101" t="str">
        <f>IFERROR(VLOOKUP(AF254,シフト記号表!$B:$AP,41,FALSE),"")</f>
        <v/>
      </c>
      <c r="AG255" s="101" t="str">
        <f>IFERROR(VLOOKUP(AG254,シフト記号表!$B:$AP,41,FALSE),"")</f>
        <v/>
      </c>
      <c r="AH255" s="101" t="str">
        <f>IFERROR(VLOOKUP(AH254,シフト記号表!$B:$AP,41,FALSE),"")</f>
        <v/>
      </c>
      <c r="AI255" s="101" t="str">
        <f>IFERROR(VLOOKUP(AI254,シフト記号表!$B:$AP,41,FALSE),"")</f>
        <v/>
      </c>
      <c r="AJ255" s="101" t="str">
        <f>IFERROR(VLOOKUP(AJ254,シフト記号表!$B:$AP,41,FALSE),"")</f>
        <v/>
      </c>
      <c r="AK255" s="101" t="str">
        <f>IFERROR(VLOOKUP(AK254,シフト記号表!$B:$AP,41,FALSE),"")</f>
        <v/>
      </c>
      <c r="AL255" s="101" t="str">
        <f>IFERROR(VLOOKUP(AL254,シフト記号表!$B:$AP,41,FALSE),"")</f>
        <v/>
      </c>
      <c r="AM255" s="101" t="str">
        <f>IFERROR(VLOOKUP(AM254,シフト記号表!$B:$AP,41,FALSE),"")</f>
        <v/>
      </c>
      <c r="AN255" s="289"/>
      <c r="AO255" s="267"/>
      <c r="AP255" s="344"/>
      <c r="AQ255" s="345"/>
      <c r="AR255" s="267"/>
      <c r="AS255" s="267"/>
      <c r="AT255" s="265"/>
      <c r="AU255" s="49" t="str">
        <f t="shared" ref="AU255" si="301">IFERROR(IF($D254="□",($AO254/$AK$6),($AO254/$AK$8)),"")</f>
        <v/>
      </c>
      <c r="AV255" s="49" t="str">
        <f t="shared" ref="AV255" si="302">IFERROR(IF($D254="□",($AN254/$AO$6),($AN254/$AO$8)),"")</f>
        <v/>
      </c>
      <c r="AX255" s="49" t="str">
        <f>IFERROR(IF($D254="□",(VLOOKUP(F254,'ますた君 '!$C:$E,3,FALSE)/($AK$6*4)),(VLOOKUP(F254,'ますた君 '!$C:$E,3,FALSE)/($AK$8*4))),"")</f>
        <v/>
      </c>
      <c r="AY255" s="49" t="str">
        <f>IFERROR(IF($D254="□",(VLOOKUP(F254,'ますた君 '!$C:$E,3,FALSE)/$AO$6),(VLOOKUP(F254,'ますた君 '!$C:$E,3,FALSE)/$AO$8)),"")</f>
        <v/>
      </c>
    </row>
    <row r="256" spans="1:51" s="3" customFormat="1" ht="12" customHeight="1">
      <c r="A256" s="278"/>
      <c r="B256" s="281"/>
      <c r="C256" s="284"/>
      <c r="D256" s="287"/>
      <c r="E256" s="171"/>
      <c r="F256" s="295"/>
      <c r="G256" s="296"/>
      <c r="H256" s="102" t="s">
        <v>106</v>
      </c>
      <c r="I256" s="190" t="str">
        <f>IFERROR(VLOOKUP(I254,シフト記号表!$B:$AP,31,FALSE),"")</f>
        <v/>
      </c>
      <c r="J256" s="190" t="str">
        <f>IFERROR(VLOOKUP(J254,シフト記号表!$B:$AP,31,FALSE),"")</f>
        <v/>
      </c>
      <c r="K256" s="190" t="str">
        <f>IFERROR(VLOOKUP(K254,シフト記号表!$B:$AP,31,FALSE),"")</f>
        <v/>
      </c>
      <c r="L256" s="190" t="str">
        <f>IFERROR(VLOOKUP(L254,シフト記号表!$B:$AP,31,FALSE),"")</f>
        <v/>
      </c>
      <c r="M256" s="190" t="str">
        <f>IFERROR(VLOOKUP(M254,シフト記号表!$B:$AP,31,FALSE),"")</f>
        <v/>
      </c>
      <c r="N256" s="190" t="str">
        <f>IFERROR(VLOOKUP(N254,シフト記号表!$B:$AP,31,FALSE),"")</f>
        <v/>
      </c>
      <c r="O256" s="190" t="str">
        <f>IFERROR(VLOOKUP(O254,シフト記号表!$B:$AP,31,FALSE),"")</f>
        <v/>
      </c>
      <c r="P256" s="190" t="str">
        <f>IFERROR(VLOOKUP(P254,シフト記号表!$B:$AP,31,FALSE),"")</f>
        <v/>
      </c>
      <c r="Q256" s="190" t="str">
        <f>IFERROR(VLOOKUP(Q254,シフト記号表!$B:$AP,31,FALSE),"")</f>
        <v/>
      </c>
      <c r="R256" s="190" t="str">
        <f>IFERROR(VLOOKUP(R254,シフト記号表!$B:$AP,31,FALSE),"")</f>
        <v/>
      </c>
      <c r="S256" s="190" t="str">
        <f>IFERROR(VLOOKUP(S254,シフト記号表!$B:$AP,31,FALSE),"")</f>
        <v/>
      </c>
      <c r="T256" s="190" t="str">
        <f>IFERROR(VLOOKUP(T254,シフト記号表!$B:$AP,31,FALSE),"")</f>
        <v/>
      </c>
      <c r="U256" s="190" t="str">
        <f>IFERROR(VLOOKUP(U254,シフト記号表!$B:$AP,31,FALSE),"")</f>
        <v/>
      </c>
      <c r="V256" s="190" t="str">
        <f>IFERROR(VLOOKUP(V254,シフト記号表!$B:$AP,31,FALSE),"")</f>
        <v/>
      </c>
      <c r="W256" s="190" t="str">
        <f>IFERROR(VLOOKUP(W254,シフト記号表!$B:$AP,31,FALSE),"")</f>
        <v/>
      </c>
      <c r="X256" s="190" t="str">
        <f>IFERROR(VLOOKUP(X254,シフト記号表!$B:$AP,31,FALSE),"")</f>
        <v/>
      </c>
      <c r="Y256" s="190" t="str">
        <f>IFERROR(VLOOKUP(Y254,シフト記号表!$B:$AP,31,FALSE),"")</f>
        <v/>
      </c>
      <c r="Z256" s="190" t="str">
        <f>IFERROR(VLOOKUP(Z254,シフト記号表!$B:$AP,31,FALSE),"")</f>
        <v/>
      </c>
      <c r="AA256" s="190" t="str">
        <f>IFERROR(VLOOKUP(AA254,シフト記号表!$B:$AP,31,FALSE),"")</f>
        <v/>
      </c>
      <c r="AB256" s="190" t="str">
        <f>IFERROR(VLOOKUP(AB254,シフト記号表!$B:$AP,31,FALSE),"")</f>
        <v/>
      </c>
      <c r="AC256" s="190" t="str">
        <f>IFERROR(VLOOKUP(AC254,シフト記号表!$B:$AP,31,FALSE),"")</f>
        <v/>
      </c>
      <c r="AD256" s="190" t="str">
        <f>IFERROR(VLOOKUP(AD254,シフト記号表!$B:$AP,31,FALSE),"")</f>
        <v/>
      </c>
      <c r="AE256" s="190" t="str">
        <f>IFERROR(VLOOKUP(AE254,シフト記号表!$B:$AP,31,FALSE),"")</f>
        <v/>
      </c>
      <c r="AF256" s="190" t="str">
        <f>IFERROR(VLOOKUP(AF254,シフト記号表!$B:$AP,31,FALSE),"")</f>
        <v/>
      </c>
      <c r="AG256" s="190" t="str">
        <f>IFERROR(VLOOKUP(AG254,シフト記号表!$B:$AP,31,FALSE),"")</f>
        <v/>
      </c>
      <c r="AH256" s="190" t="str">
        <f>IFERROR(VLOOKUP(AH254,シフト記号表!$B:$AP,31,FALSE),"")</f>
        <v/>
      </c>
      <c r="AI256" s="190" t="str">
        <f>IFERROR(VLOOKUP(AI254,シフト記号表!$B:$AP,31,FALSE),"")</f>
        <v/>
      </c>
      <c r="AJ256" s="190" t="str">
        <f>IFERROR(VLOOKUP(AJ254,シフト記号表!$B:$AP,31,FALSE),"")</f>
        <v/>
      </c>
      <c r="AK256" s="190" t="str">
        <f>IFERROR(VLOOKUP(AK254,シフト記号表!$B:$AP,31,FALSE),"")</f>
        <v/>
      </c>
      <c r="AL256" s="190" t="str">
        <f>IFERROR(VLOOKUP(AL254,シフト記号表!$B:$AP,31,FALSE),"")</f>
        <v/>
      </c>
      <c r="AM256" s="190" t="str">
        <f>IFERROR(VLOOKUP(AM254,シフト記号表!$B:$AP,31,FALSE),"")</f>
        <v/>
      </c>
      <c r="AN256" s="290"/>
      <c r="AO256" s="268"/>
      <c r="AP256" s="346"/>
      <c r="AQ256" s="347"/>
      <c r="AR256" s="268"/>
      <c r="AS256" s="268"/>
      <c r="AT256" s="265"/>
      <c r="AU256" s="50"/>
      <c r="AV256" s="50"/>
      <c r="AX256" s="50"/>
      <c r="AY256" s="50"/>
    </row>
    <row r="257" spans="1:51" s="3" customFormat="1" ht="12" customHeight="1">
      <c r="A257" s="276">
        <v>79</v>
      </c>
      <c r="B257" s="279"/>
      <c r="C257" s="282"/>
      <c r="D257" s="285" t="s">
        <v>113</v>
      </c>
      <c r="E257" s="170"/>
      <c r="F257" s="291"/>
      <c r="G257" s="292"/>
      <c r="H257" s="103" t="s">
        <v>80</v>
      </c>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288">
        <f>+SUM(I258:AM259)</f>
        <v>0</v>
      </c>
      <c r="AO257" s="266">
        <f>IF($AN$3="４週",AN257/4,AN257/(DAY(EOMONTH($I$21,0))/7))</f>
        <v>0</v>
      </c>
      <c r="AP257" s="342"/>
      <c r="AQ257" s="343"/>
      <c r="AR257" s="266" t="str">
        <f t="shared" ref="AR257" si="303">IF($AN$3="４週",AU258,AV258)</f>
        <v/>
      </c>
      <c r="AS257" s="266"/>
      <c r="AT257" s="265" t="str">
        <f t="shared" ref="AT257" si="304">IF(AX258&lt;=1.1,"",IF(AY258&lt;=1.1,"",IF(F257="","","勤務時間"&amp;CHAR(10)&amp;"OVER")))</f>
        <v/>
      </c>
      <c r="AU257" s="48" t="s">
        <v>192</v>
      </c>
      <c r="AV257" s="48" t="s">
        <v>107</v>
      </c>
      <c r="AX257" s="48" t="s">
        <v>136</v>
      </c>
      <c r="AY257" s="48" t="s">
        <v>137</v>
      </c>
    </row>
    <row r="258" spans="1:51" s="3" customFormat="1" ht="12" customHeight="1">
      <c r="A258" s="277"/>
      <c r="B258" s="280"/>
      <c r="C258" s="283"/>
      <c r="D258" s="286"/>
      <c r="E258" s="171"/>
      <c r="F258" s="293"/>
      <c r="G258" s="294"/>
      <c r="H258" s="100" t="s">
        <v>105</v>
      </c>
      <c r="I258" s="101" t="str">
        <f>IFERROR(VLOOKUP(I257,シフト記号表!$B:$AP,41,FALSE),"")</f>
        <v/>
      </c>
      <c r="J258" s="101" t="str">
        <f>IFERROR(VLOOKUP(J257,シフト記号表!$B:$AP,41,FALSE),"")</f>
        <v/>
      </c>
      <c r="K258" s="101" t="str">
        <f>IFERROR(VLOOKUP(K257,シフト記号表!$B:$AP,41,FALSE),"")</f>
        <v/>
      </c>
      <c r="L258" s="101" t="str">
        <f>IFERROR(VLOOKUP(L257,シフト記号表!$B:$AP,41,FALSE),"")</f>
        <v/>
      </c>
      <c r="M258" s="101" t="str">
        <f>IFERROR(VLOOKUP(M257,シフト記号表!$B:$AP,41,FALSE),"")</f>
        <v/>
      </c>
      <c r="N258" s="101" t="str">
        <f>IFERROR(VLOOKUP(N257,シフト記号表!$B:$AP,41,FALSE),"")</f>
        <v/>
      </c>
      <c r="O258" s="101" t="str">
        <f>IFERROR(VLOOKUP(O257,シフト記号表!$B:$AP,41,FALSE),"")</f>
        <v/>
      </c>
      <c r="P258" s="101" t="str">
        <f>IFERROR(VLOOKUP(P257,シフト記号表!$B:$AP,41,FALSE),"")</f>
        <v/>
      </c>
      <c r="Q258" s="101" t="str">
        <f>IFERROR(VLOOKUP(Q257,シフト記号表!$B:$AP,41,FALSE),"")</f>
        <v/>
      </c>
      <c r="R258" s="101" t="str">
        <f>IFERROR(VLOOKUP(R257,シフト記号表!$B:$AP,41,FALSE),"")</f>
        <v/>
      </c>
      <c r="S258" s="101" t="str">
        <f>IFERROR(VLOOKUP(S257,シフト記号表!$B:$AP,41,FALSE),"")</f>
        <v/>
      </c>
      <c r="T258" s="101" t="str">
        <f>IFERROR(VLOOKUP(T257,シフト記号表!$B:$AP,41,FALSE),"")</f>
        <v/>
      </c>
      <c r="U258" s="101" t="str">
        <f>IFERROR(VLOOKUP(U257,シフト記号表!$B:$AP,41,FALSE),"")</f>
        <v/>
      </c>
      <c r="V258" s="101" t="str">
        <f>IFERROR(VLOOKUP(V257,シフト記号表!$B:$AP,41,FALSE),"")</f>
        <v/>
      </c>
      <c r="W258" s="101" t="str">
        <f>IFERROR(VLOOKUP(W257,シフト記号表!$B:$AP,41,FALSE),"")</f>
        <v/>
      </c>
      <c r="X258" s="101" t="str">
        <f>IFERROR(VLOOKUP(X257,シフト記号表!$B:$AP,41,FALSE),"")</f>
        <v/>
      </c>
      <c r="Y258" s="101" t="str">
        <f>IFERROR(VLOOKUP(Y257,シフト記号表!$B:$AP,41,FALSE),"")</f>
        <v/>
      </c>
      <c r="Z258" s="101" t="str">
        <f>IFERROR(VLOOKUP(Z257,シフト記号表!$B:$AP,41,FALSE),"")</f>
        <v/>
      </c>
      <c r="AA258" s="101" t="str">
        <f>IFERROR(VLOOKUP(AA257,シフト記号表!$B:$AP,41,FALSE),"")</f>
        <v/>
      </c>
      <c r="AB258" s="101" t="str">
        <f>IFERROR(VLOOKUP(AB257,シフト記号表!$B:$AP,41,FALSE),"")</f>
        <v/>
      </c>
      <c r="AC258" s="101" t="str">
        <f>IFERROR(VLOOKUP(AC257,シフト記号表!$B:$AP,41,FALSE),"")</f>
        <v/>
      </c>
      <c r="AD258" s="101" t="str">
        <f>IFERROR(VLOOKUP(AD257,シフト記号表!$B:$AP,41,FALSE),"")</f>
        <v/>
      </c>
      <c r="AE258" s="101" t="str">
        <f>IFERROR(VLOOKUP(AE257,シフト記号表!$B:$AP,41,FALSE),"")</f>
        <v/>
      </c>
      <c r="AF258" s="101" t="str">
        <f>IFERROR(VLOOKUP(AF257,シフト記号表!$B:$AP,41,FALSE),"")</f>
        <v/>
      </c>
      <c r="AG258" s="101" t="str">
        <f>IFERROR(VLOOKUP(AG257,シフト記号表!$B:$AP,41,FALSE),"")</f>
        <v/>
      </c>
      <c r="AH258" s="101" t="str">
        <f>IFERROR(VLOOKUP(AH257,シフト記号表!$B:$AP,41,FALSE),"")</f>
        <v/>
      </c>
      <c r="AI258" s="101" t="str">
        <f>IFERROR(VLOOKUP(AI257,シフト記号表!$B:$AP,41,FALSE),"")</f>
        <v/>
      </c>
      <c r="AJ258" s="101" t="str">
        <f>IFERROR(VLOOKUP(AJ257,シフト記号表!$B:$AP,41,FALSE),"")</f>
        <v/>
      </c>
      <c r="AK258" s="101" t="str">
        <f>IFERROR(VLOOKUP(AK257,シフト記号表!$B:$AP,41,FALSE),"")</f>
        <v/>
      </c>
      <c r="AL258" s="101" t="str">
        <f>IFERROR(VLOOKUP(AL257,シフト記号表!$B:$AP,41,FALSE),"")</f>
        <v/>
      </c>
      <c r="AM258" s="101" t="str">
        <f>IFERROR(VLOOKUP(AM257,シフト記号表!$B:$AP,41,FALSE),"")</f>
        <v/>
      </c>
      <c r="AN258" s="289"/>
      <c r="AO258" s="267"/>
      <c r="AP258" s="344"/>
      <c r="AQ258" s="345"/>
      <c r="AR258" s="267"/>
      <c r="AS258" s="267"/>
      <c r="AT258" s="265"/>
      <c r="AU258" s="49" t="str">
        <f t="shared" ref="AU258" si="305">IFERROR(IF($D257="□",($AO257/$AK$6),($AO257/$AK$8)),"")</f>
        <v/>
      </c>
      <c r="AV258" s="49" t="str">
        <f t="shared" ref="AV258" si="306">IFERROR(IF($D257="□",($AN257/$AO$6),($AN257/$AO$8)),"")</f>
        <v/>
      </c>
      <c r="AX258" s="49" t="str">
        <f>IFERROR(IF($D257="□",(VLOOKUP(F257,'ますた君 '!$C:$E,3,FALSE)/($AK$6*4)),(VLOOKUP(F257,'ますた君 '!$C:$E,3,FALSE)/($AK$8*4))),"")</f>
        <v/>
      </c>
      <c r="AY258" s="49" t="str">
        <f>IFERROR(IF($D257="□",(VLOOKUP(F257,'ますた君 '!$C:$E,3,FALSE)/$AO$6),(VLOOKUP(F257,'ますた君 '!$C:$E,3,FALSE)/$AO$8)),"")</f>
        <v/>
      </c>
    </row>
    <row r="259" spans="1:51" s="3" customFormat="1" ht="12" customHeight="1">
      <c r="A259" s="278"/>
      <c r="B259" s="281"/>
      <c r="C259" s="284"/>
      <c r="D259" s="287"/>
      <c r="E259" s="171"/>
      <c r="F259" s="295"/>
      <c r="G259" s="296"/>
      <c r="H259" s="102" t="s">
        <v>106</v>
      </c>
      <c r="I259" s="190" t="str">
        <f>IFERROR(VLOOKUP(I257,シフト記号表!$B:$AP,31,FALSE),"")</f>
        <v/>
      </c>
      <c r="J259" s="190" t="str">
        <f>IFERROR(VLOOKUP(J257,シフト記号表!$B:$AP,31,FALSE),"")</f>
        <v/>
      </c>
      <c r="K259" s="190" t="str">
        <f>IFERROR(VLOOKUP(K257,シフト記号表!$B:$AP,31,FALSE),"")</f>
        <v/>
      </c>
      <c r="L259" s="190" t="str">
        <f>IFERROR(VLOOKUP(L257,シフト記号表!$B:$AP,31,FALSE),"")</f>
        <v/>
      </c>
      <c r="M259" s="190" t="str">
        <f>IFERROR(VLOOKUP(M257,シフト記号表!$B:$AP,31,FALSE),"")</f>
        <v/>
      </c>
      <c r="N259" s="190" t="str">
        <f>IFERROR(VLOOKUP(N257,シフト記号表!$B:$AP,31,FALSE),"")</f>
        <v/>
      </c>
      <c r="O259" s="190" t="str">
        <f>IFERROR(VLOOKUP(O257,シフト記号表!$B:$AP,31,FALSE),"")</f>
        <v/>
      </c>
      <c r="P259" s="190" t="str">
        <f>IFERROR(VLOOKUP(P257,シフト記号表!$B:$AP,31,FALSE),"")</f>
        <v/>
      </c>
      <c r="Q259" s="190" t="str">
        <f>IFERROR(VLOOKUP(Q257,シフト記号表!$B:$AP,31,FALSE),"")</f>
        <v/>
      </c>
      <c r="R259" s="190" t="str">
        <f>IFERROR(VLOOKUP(R257,シフト記号表!$B:$AP,31,FALSE),"")</f>
        <v/>
      </c>
      <c r="S259" s="190" t="str">
        <f>IFERROR(VLOOKUP(S257,シフト記号表!$B:$AP,31,FALSE),"")</f>
        <v/>
      </c>
      <c r="T259" s="190" t="str">
        <f>IFERROR(VLOOKUP(T257,シフト記号表!$B:$AP,31,FALSE),"")</f>
        <v/>
      </c>
      <c r="U259" s="190" t="str">
        <f>IFERROR(VLOOKUP(U257,シフト記号表!$B:$AP,31,FALSE),"")</f>
        <v/>
      </c>
      <c r="V259" s="190" t="str">
        <f>IFERROR(VLOOKUP(V257,シフト記号表!$B:$AP,31,FALSE),"")</f>
        <v/>
      </c>
      <c r="W259" s="190" t="str">
        <f>IFERROR(VLOOKUP(W257,シフト記号表!$B:$AP,31,FALSE),"")</f>
        <v/>
      </c>
      <c r="X259" s="190" t="str">
        <f>IFERROR(VLOOKUP(X257,シフト記号表!$B:$AP,31,FALSE),"")</f>
        <v/>
      </c>
      <c r="Y259" s="190" t="str">
        <f>IFERROR(VLOOKUP(Y257,シフト記号表!$B:$AP,31,FALSE),"")</f>
        <v/>
      </c>
      <c r="Z259" s="190" t="str">
        <f>IFERROR(VLOOKUP(Z257,シフト記号表!$B:$AP,31,FALSE),"")</f>
        <v/>
      </c>
      <c r="AA259" s="190" t="str">
        <f>IFERROR(VLOOKUP(AA257,シフト記号表!$B:$AP,31,FALSE),"")</f>
        <v/>
      </c>
      <c r="AB259" s="190" t="str">
        <f>IFERROR(VLOOKUP(AB257,シフト記号表!$B:$AP,31,FALSE),"")</f>
        <v/>
      </c>
      <c r="AC259" s="190" t="str">
        <f>IFERROR(VLOOKUP(AC257,シフト記号表!$B:$AP,31,FALSE),"")</f>
        <v/>
      </c>
      <c r="AD259" s="190" t="str">
        <f>IFERROR(VLOOKUP(AD257,シフト記号表!$B:$AP,31,FALSE),"")</f>
        <v/>
      </c>
      <c r="AE259" s="190" t="str">
        <f>IFERROR(VLOOKUP(AE257,シフト記号表!$B:$AP,31,FALSE),"")</f>
        <v/>
      </c>
      <c r="AF259" s="190" t="str">
        <f>IFERROR(VLOOKUP(AF257,シフト記号表!$B:$AP,31,FALSE),"")</f>
        <v/>
      </c>
      <c r="AG259" s="190" t="str">
        <f>IFERROR(VLOOKUP(AG257,シフト記号表!$B:$AP,31,FALSE),"")</f>
        <v/>
      </c>
      <c r="AH259" s="190" t="str">
        <f>IFERROR(VLOOKUP(AH257,シフト記号表!$B:$AP,31,FALSE),"")</f>
        <v/>
      </c>
      <c r="AI259" s="190" t="str">
        <f>IFERROR(VLOOKUP(AI257,シフト記号表!$B:$AP,31,FALSE),"")</f>
        <v/>
      </c>
      <c r="AJ259" s="190" t="str">
        <f>IFERROR(VLOOKUP(AJ257,シフト記号表!$B:$AP,31,FALSE),"")</f>
        <v/>
      </c>
      <c r="AK259" s="190" t="str">
        <f>IFERROR(VLOOKUP(AK257,シフト記号表!$B:$AP,31,FALSE),"")</f>
        <v/>
      </c>
      <c r="AL259" s="190" t="str">
        <f>IFERROR(VLOOKUP(AL257,シフト記号表!$B:$AP,31,FALSE),"")</f>
        <v/>
      </c>
      <c r="AM259" s="190" t="str">
        <f>IFERROR(VLOOKUP(AM257,シフト記号表!$B:$AP,31,FALSE),"")</f>
        <v/>
      </c>
      <c r="AN259" s="290"/>
      <c r="AO259" s="268"/>
      <c r="AP259" s="346"/>
      <c r="AQ259" s="347"/>
      <c r="AR259" s="268"/>
      <c r="AS259" s="268"/>
      <c r="AT259" s="265"/>
      <c r="AU259" s="50"/>
      <c r="AV259" s="50"/>
      <c r="AX259" s="50"/>
      <c r="AY259" s="50"/>
    </row>
    <row r="260" spans="1:51" s="3" customFormat="1" ht="12" customHeight="1">
      <c r="A260" s="276">
        <v>80</v>
      </c>
      <c r="B260" s="279"/>
      <c r="C260" s="282"/>
      <c r="D260" s="285" t="s">
        <v>113</v>
      </c>
      <c r="E260" s="170"/>
      <c r="F260" s="291"/>
      <c r="G260" s="292"/>
      <c r="H260" s="103" t="s">
        <v>80</v>
      </c>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288">
        <f>+SUM(I261:AM262)</f>
        <v>0</v>
      </c>
      <c r="AO260" s="266">
        <f>IF($AN$3="４週",AN260/4,AN260/(DAY(EOMONTH($I$21,0))/7))</f>
        <v>0</v>
      </c>
      <c r="AP260" s="342"/>
      <c r="AQ260" s="343"/>
      <c r="AR260" s="266" t="str">
        <f t="shared" ref="AR260" si="307">IF($AN$3="４週",AU261,AV261)</f>
        <v/>
      </c>
      <c r="AS260" s="266"/>
      <c r="AT260" s="265" t="str">
        <f t="shared" ref="AT260" si="308">IF(AX261&lt;=1.1,"",IF(AY261&lt;=1.1,"",IF(F260="","","勤務時間"&amp;CHAR(10)&amp;"OVER")))</f>
        <v/>
      </c>
      <c r="AU260" s="48" t="s">
        <v>192</v>
      </c>
      <c r="AV260" s="48" t="s">
        <v>107</v>
      </c>
      <c r="AX260" s="48" t="s">
        <v>136</v>
      </c>
      <c r="AY260" s="48" t="s">
        <v>137</v>
      </c>
    </row>
    <row r="261" spans="1:51" s="3" customFormat="1" ht="12" customHeight="1">
      <c r="A261" s="277"/>
      <c r="B261" s="280"/>
      <c r="C261" s="283"/>
      <c r="D261" s="286"/>
      <c r="E261" s="171"/>
      <c r="F261" s="293"/>
      <c r="G261" s="294"/>
      <c r="H261" s="100" t="s">
        <v>105</v>
      </c>
      <c r="I261" s="101" t="str">
        <f>IFERROR(VLOOKUP(I260,シフト記号表!$B:$AP,41,FALSE),"")</f>
        <v/>
      </c>
      <c r="J261" s="101" t="str">
        <f>IFERROR(VLOOKUP(J260,シフト記号表!$B:$AP,41,FALSE),"")</f>
        <v/>
      </c>
      <c r="K261" s="101" t="str">
        <f>IFERROR(VLOOKUP(K260,シフト記号表!$B:$AP,41,FALSE),"")</f>
        <v/>
      </c>
      <c r="L261" s="101" t="str">
        <f>IFERROR(VLOOKUP(L260,シフト記号表!$B:$AP,41,FALSE),"")</f>
        <v/>
      </c>
      <c r="M261" s="101" t="str">
        <f>IFERROR(VLOOKUP(M260,シフト記号表!$B:$AP,41,FALSE),"")</f>
        <v/>
      </c>
      <c r="N261" s="101" t="str">
        <f>IFERROR(VLOOKUP(N260,シフト記号表!$B:$AP,41,FALSE),"")</f>
        <v/>
      </c>
      <c r="O261" s="101" t="str">
        <f>IFERROR(VLOOKUP(O260,シフト記号表!$B:$AP,41,FALSE),"")</f>
        <v/>
      </c>
      <c r="P261" s="101" t="str">
        <f>IFERROR(VLOOKUP(P260,シフト記号表!$B:$AP,41,FALSE),"")</f>
        <v/>
      </c>
      <c r="Q261" s="101" t="str">
        <f>IFERROR(VLOOKUP(Q260,シフト記号表!$B:$AP,41,FALSE),"")</f>
        <v/>
      </c>
      <c r="R261" s="101" t="str">
        <f>IFERROR(VLOOKUP(R260,シフト記号表!$B:$AP,41,FALSE),"")</f>
        <v/>
      </c>
      <c r="S261" s="101" t="str">
        <f>IFERROR(VLOOKUP(S260,シフト記号表!$B:$AP,41,FALSE),"")</f>
        <v/>
      </c>
      <c r="T261" s="101" t="str">
        <f>IFERROR(VLOOKUP(T260,シフト記号表!$B:$AP,41,FALSE),"")</f>
        <v/>
      </c>
      <c r="U261" s="101" t="str">
        <f>IFERROR(VLOOKUP(U260,シフト記号表!$B:$AP,41,FALSE),"")</f>
        <v/>
      </c>
      <c r="V261" s="101" t="str">
        <f>IFERROR(VLOOKUP(V260,シフト記号表!$B:$AP,41,FALSE),"")</f>
        <v/>
      </c>
      <c r="W261" s="101" t="str">
        <f>IFERROR(VLOOKUP(W260,シフト記号表!$B:$AP,41,FALSE),"")</f>
        <v/>
      </c>
      <c r="X261" s="101" t="str">
        <f>IFERROR(VLOOKUP(X260,シフト記号表!$B:$AP,41,FALSE),"")</f>
        <v/>
      </c>
      <c r="Y261" s="101" t="str">
        <f>IFERROR(VLOOKUP(Y260,シフト記号表!$B:$AP,41,FALSE),"")</f>
        <v/>
      </c>
      <c r="Z261" s="101" t="str">
        <f>IFERROR(VLOOKUP(Z260,シフト記号表!$B:$AP,41,FALSE),"")</f>
        <v/>
      </c>
      <c r="AA261" s="101" t="str">
        <f>IFERROR(VLOOKUP(AA260,シフト記号表!$B:$AP,41,FALSE),"")</f>
        <v/>
      </c>
      <c r="AB261" s="101" t="str">
        <f>IFERROR(VLOOKUP(AB260,シフト記号表!$B:$AP,41,FALSE),"")</f>
        <v/>
      </c>
      <c r="AC261" s="101" t="str">
        <f>IFERROR(VLOOKUP(AC260,シフト記号表!$B:$AP,41,FALSE),"")</f>
        <v/>
      </c>
      <c r="AD261" s="101" t="str">
        <f>IFERROR(VLOOKUP(AD260,シフト記号表!$B:$AP,41,FALSE),"")</f>
        <v/>
      </c>
      <c r="AE261" s="101" t="str">
        <f>IFERROR(VLOOKUP(AE260,シフト記号表!$B:$AP,41,FALSE),"")</f>
        <v/>
      </c>
      <c r="AF261" s="101" t="str">
        <f>IFERROR(VLOOKUP(AF260,シフト記号表!$B:$AP,41,FALSE),"")</f>
        <v/>
      </c>
      <c r="AG261" s="101" t="str">
        <f>IFERROR(VLOOKUP(AG260,シフト記号表!$B:$AP,41,FALSE),"")</f>
        <v/>
      </c>
      <c r="AH261" s="101" t="str">
        <f>IFERROR(VLOOKUP(AH260,シフト記号表!$B:$AP,41,FALSE),"")</f>
        <v/>
      </c>
      <c r="AI261" s="101" t="str">
        <f>IFERROR(VLOOKUP(AI260,シフト記号表!$B:$AP,41,FALSE),"")</f>
        <v/>
      </c>
      <c r="AJ261" s="101" t="str">
        <f>IFERROR(VLOOKUP(AJ260,シフト記号表!$B:$AP,41,FALSE),"")</f>
        <v/>
      </c>
      <c r="AK261" s="101" t="str">
        <f>IFERROR(VLOOKUP(AK260,シフト記号表!$B:$AP,41,FALSE),"")</f>
        <v/>
      </c>
      <c r="AL261" s="101" t="str">
        <f>IFERROR(VLOOKUP(AL260,シフト記号表!$B:$AP,41,FALSE),"")</f>
        <v/>
      </c>
      <c r="AM261" s="101" t="str">
        <f>IFERROR(VLOOKUP(AM260,シフト記号表!$B:$AP,41,FALSE),"")</f>
        <v/>
      </c>
      <c r="AN261" s="289"/>
      <c r="AO261" s="267"/>
      <c r="AP261" s="344"/>
      <c r="AQ261" s="345"/>
      <c r="AR261" s="267"/>
      <c r="AS261" s="267"/>
      <c r="AT261" s="265"/>
      <c r="AU261" s="49" t="str">
        <f t="shared" ref="AU261" si="309">IFERROR(IF($D260="□",($AO260/$AK$6),($AO260/$AK$8)),"")</f>
        <v/>
      </c>
      <c r="AV261" s="49" t="str">
        <f t="shared" ref="AV261" si="310">IFERROR(IF($D260="□",($AN260/$AO$6),($AN260/$AO$8)),"")</f>
        <v/>
      </c>
      <c r="AX261" s="49" t="str">
        <f>IFERROR(IF($D260="□",(VLOOKUP(F260,'ますた君 '!$C:$E,3,FALSE)/($AK$6*4)),(VLOOKUP(F260,'ますた君 '!$C:$E,3,FALSE)/($AK$8*4))),"")</f>
        <v/>
      </c>
      <c r="AY261" s="49" t="str">
        <f>IFERROR(IF($D260="□",(VLOOKUP(F260,'ますた君 '!$C:$E,3,FALSE)/$AO$6),(VLOOKUP(F260,'ますた君 '!$C:$E,3,FALSE)/$AO$8)),"")</f>
        <v/>
      </c>
    </row>
    <row r="262" spans="1:51" s="3" customFormat="1" ht="12" customHeight="1">
      <c r="A262" s="278"/>
      <c r="B262" s="281"/>
      <c r="C262" s="284"/>
      <c r="D262" s="287"/>
      <c r="E262" s="171"/>
      <c r="F262" s="295"/>
      <c r="G262" s="296"/>
      <c r="H262" s="102" t="s">
        <v>106</v>
      </c>
      <c r="I262" s="190" t="str">
        <f>IFERROR(VLOOKUP(I260,シフト記号表!$B:$AP,31,FALSE),"")</f>
        <v/>
      </c>
      <c r="J262" s="190" t="str">
        <f>IFERROR(VLOOKUP(J260,シフト記号表!$B:$AP,31,FALSE),"")</f>
        <v/>
      </c>
      <c r="K262" s="190" t="str">
        <f>IFERROR(VLOOKUP(K260,シフト記号表!$B:$AP,31,FALSE),"")</f>
        <v/>
      </c>
      <c r="L262" s="190" t="str">
        <f>IFERROR(VLOOKUP(L260,シフト記号表!$B:$AP,31,FALSE),"")</f>
        <v/>
      </c>
      <c r="M262" s="190" t="str">
        <f>IFERROR(VLOOKUP(M260,シフト記号表!$B:$AP,31,FALSE),"")</f>
        <v/>
      </c>
      <c r="N262" s="190" t="str">
        <f>IFERROR(VLOOKUP(N260,シフト記号表!$B:$AP,31,FALSE),"")</f>
        <v/>
      </c>
      <c r="O262" s="190" t="str">
        <f>IFERROR(VLOOKUP(O260,シフト記号表!$B:$AP,31,FALSE),"")</f>
        <v/>
      </c>
      <c r="P262" s="190" t="str">
        <f>IFERROR(VLOOKUP(P260,シフト記号表!$B:$AP,31,FALSE),"")</f>
        <v/>
      </c>
      <c r="Q262" s="190" t="str">
        <f>IFERROR(VLOOKUP(Q260,シフト記号表!$B:$AP,31,FALSE),"")</f>
        <v/>
      </c>
      <c r="R262" s="190" t="str">
        <f>IFERROR(VLOOKUP(R260,シフト記号表!$B:$AP,31,FALSE),"")</f>
        <v/>
      </c>
      <c r="S262" s="190" t="str">
        <f>IFERROR(VLOOKUP(S260,シフト記号表!$B:$AP,31,FALSE),"")</f>
        <v/>
      </c>
      <c r="T262" s="190" t="str">
        <f>IFERROR(VLOOKUP(T260,シフト記号表!$B:$AP,31,FALSE),"")</f>
        <v/>
      </c>
      <c r="U262" s="190" t="str">
        <f>IFERROR(VLOOKUP(U260,シフト記号表!$B:$AP,31,FALSE),"")</f>
        <v/>
      </c>
      <c r="V262" s="190" t="str">
        <f>IFERROR(VLOOKUP(V260,シフト記号表!$B:$AP,31,FALSE),"")</f>
        <v/>
      </c>
      <c r="W262" s="190" t="str">
        <f>IFERROR(VLOOKUP(W260,シフト記号表!$B:$AP,31,FALSE),"")</f>
        <v/>
      </c>
      <c r="X262" s="190" t="str">
        <f>IFERROR(VLOOKUP(X260,シフト記号表!$B:$AP,31,FALSE),"")</f>
        <v/>
      </c>
      <c r="Y262" s="190" t="str">
        <f>IFERROR(VLOOKUP(Y260,シフト記号表!$B:$AP,31,FALSE),"")</f>
        <v/>
      </c>
      <c r="Z262" s="190" t="str">
        <f>IFERROR(VLOOKUP(Z260,シフト記号表!$B:$AP,31,FALSE),"")</f>
        <v/>
      </c>
      <c r="AA262" s="190" t="str">
        <f>IFERROR(VLOOKUP(AA260,シフト記号表!$B:$AP,31,FALSE),"")</f>
        <v/>
      </c>
      <c r="AB262" s="190" t="str">
        <f>IFERROR(VLOOKUP(AB260,シフト記号表!$B:$AP,31,FALSE),"")</f>
        <v/>
      </c>
      <c r="AC262" s="190" t="str">
        <f>IFERROR(VLOOKUP(AC260,シフト記号表!$B:$AP,31,FALSE),"")</f>
        <v/>
      </c>
      <c r="AD262" s="190" t="str">
        <f>IFERROR(VLOOKUP(AD260,シフト記号表!$B:$AP,31,FALSE),"")</f>
        <v/>
      </c>
      <c r="AE262" s="190" t="str">
        <f>IFERROR(VLOOKUP(AE260,シフト記号表!$B:$AP,31,FALSE),"")</f>
        <v/>
      </c>
      <c r="AF262" s="190" t="str">
        <f>IFERROR(VLOOKUP(AF260,シフト記号表!$B:$AP,31,FALSE),"")</f>
        <v/>
      </c>
      <c r="AG262" s="190" t="str">
        <f>IFERROR(VLOOKUP(AG260,シフト記号表!$B:$AP,31,FALSE),"")</f>
        <v/>
      </c>
      <c r="AH262" s="190" t="str">
        <f>IFERROR(VLOOKUP(AH260,シフト記号表!$B:$AP,31,FALSE),"")</f>
        <v/>
      </c>
      <c r="AI262" s="190" t="str">
        <f>IFERROR(VLOOKUP(AI260,シフト記号表!$B:$AP,31,FALSE),"")</f>
        <v/>
      </c>
      <c r="AJ262" s="190" t="str">
        <f>IFERROR(VLOOKUP(AJ260,シフト記号表!$B:$AP,31,FALSE),"")</f>
        <v/>
      </c>
      <c r="AK262" s="190" t="str">
        <f>IFERROR(VLOOKUP(AK260,シフト記号表!$B:$AP,31,FALSE),"")</f>
        <v/>
      </c>
      <c r="AL262" s="190" t="str">
        <f>IFERROR(VLOOKUP(AL260,シフト記号表!$B:$AP,31,FALSE),"")</f>
        <v/>
      </c>
      <c r="AM262" s="190" t="str">
        <f>IFERROR(VLOOKUP(AM260,シフト記号表!$B:$AP,31,FALSE),"")</f>
        <v/>
      </c>
      <c r="AN262" s="290"/>
      <c r="AO262" s="268"/>
      <c r="AP262" s="346"/>
      <c r="AQ262" s="347"/>
      <c r="AR262" s="268"/>
      <c r="AS262" s="268"/>
      <c r="AT262" s="265"/>
      <c r="AU262" s="50"/>
      <c r="AV262" s="50"/>
      <c r="AX262" s="50"/>
      <c r="AY262" s="50"/>
    </row>
    <row r="263" spans="1:51" s="3" customFormat="1" ht="12" customHeight="1">
      <c r="A263" s="276">
        <v>81</v>
      </c>
      <c r="B263" s="279"/>
      <c r="C263" s="282"/>
      <c r="D263" s="285" t="s">
        <v>113</v>
      </c>
      <c r="E263" s="170"/>
      <c r="F263" s="291"/>
      <c r="G263" s="292"/>
      <c r="H263" s="103" t="s">
        <v>80</v>
      </c>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288">
        <f>+SUM(I264:AM265)</f>
        <v>0</v>
      </c>
      <c r="AO263" s="266">
        <f>IF($AN$3="４週",AN263/4,AN263/(DAY(EOMONTH($I$21,0))/7))</f>
        <v>0</v>
      </c>
      <c r="AP263" s="342"/>
      <c r="AQ263" s="343"/>
      <c r="AR263" s="266" t="str">
        <f t="shared" ref="AR263" si="311">IF($AN$3="４週",AU264,AV264)</f>
        <v/>
      </c>
      <c r="AS263" s="266"/>
      <c r="AT263" s="265" t="str">
        <f t="shared" ref="AT263" si="312">IF(AX264&lt;=1.1,"",IF(AY264&lt;=1.1,"",IF(F263="","","勤務時間"&amp;CHAR(10)&amp;"OVER")))</f>
        <v/>
      </c>
      <c r="AU263" s="48" t="s">
        <v>192</v>
      </c>
      <c r="AV263" s="48" t="s">
        <v>107</v>
      </c>
      <c r="AX263" s="48" t="s">
        <v>136</v>
      </c>
      <c r="AY263" s="48" t="s">
        <v>137</v>
      </c>
    </row>
    <row r="264" spans="1:51" s="3" customFormat="1" ht="12" customHeight="1">
      <c r="A264" s="277"/>
      <c r="B264" s="280"/>
      <c r="C264" s="283"/>
      <c r="D264" s="286"/>
      <c r="E264" s="171"/>
      <c r="F264" s="293"/>
      <c r="G264" s="294"/>
      <c r="H264" s="100" t="s">
        <v>105</v>
      </c>
      <c r="I264" s="101" t="str">
        <f>IFERROR(VLOOKUP(I263,シフト記号表!$B:$AP,41,FALSE),"")</f>
        <v/>
      </c>
      <c r="J264" s="101" t="str">
        <f>IFERROR(VLOOKUP(J263,シフト記号表!$B:$AP,41,FALSE),"")</f>
        <v/>
      </c>
      <c r="K264" s="101" t="str">
        <f>IFERROR(VLOOKUP(K263,シフト記号表!$B:$AP,41,FALSE),"")</f>
        <v/>
      </c>
      <c r="L264" s="101" t="str">
        <f>IFERROR(VLOOKUP(L263,シフト記号表!$B:$AP,41,FALSE),"")</f>
        <v/>
      </c>
      <c r="M264" s="101" t="str">
        <f>IFERROR(VLOOKUP(M263,シフト記号表!$B:$AP,41,FALSE),"")</f>
        <v/>
      </c>
      <c r="N264" s="101" t="str">
        <f>IFERROR(VLOOKUP(N263,シフト記号表!$B:$AP,41,FALSE),"")</f>
        <v/>
      </c>
      <c r="O264" s="101" t="str">
        <f>IFERROR(VLOOKUP(O263,シフト記号表!$B:$AP,41,FALSE),"")</f>
        <v/>
      </c>
      <c r="P264" s="101" t="str">
        <f>IFERROR(VLOOKUP(P263,シフト記号表!$B:$AP,41,FALSE),"")</f>
        <v/>
      </c>
      <c r="Q264" s="101" t="str">
        <f>IFERROR(VLOOKUP(Q263,シフト記号表!$B:$AP,41,FALSE),"")</f>
        <v/>
      </c>
      <c r="R264" s="101" t="str">
        <f>IFERROR(VLOOKUP(R263,シフト記号表!$B:$AP,41,FALSE),"")</f>
        <v/>
      </c>
      <c r="S264" s="101" t="str">
        <f>IFERROR(VLOOKUP(S263,シフト記号表!$B:$AP,41,FALSE),"")</f>
        <v/>
      </c>
      <c r="T264" s="101" t="str">
        <f>IFERROR(VLOOKUP(T263,シフト記号表!$B:$AP,41,FALSE),"")</f>
        <v/>
      </c>
      <c r="U264" s="101" t="str">
        <f>IFERROR(VLOOKUP(U263,シフト記号表!$B:$AP,41,FALSE),"")</f>
        <v/>
      </c>
      <c r="V264" s="101" t="str">
        <f>IFERROR(VLOOKUP(V263,シフト記号表!$B:$AP,41,FALSE),"")</f>
        <v/>
      </c>
      <c r="W264" s="101" t="str">
        <f>IFERROR(VLOOKUP(W263,シフト記号表!$B:$AP,41,FALSE),"")</f>
        <v/>
      </c>
      <c r="X264" s="101" t="str">
        <f>IFERROR(VLOOKUP(X263,シフト記号表!$B:$AP,41,FALSE),"")</f>
        <v/>
      </c>
      <c r="Y264" s="101" t="str">
        <f>IFERROR(VLOOKUP(Y263,シフト記号表!$B:$AP,41,FALSE),"")</f>
        <v/>
      </c>
      <c r="Z264" s="101" t="str">
        <f>IFERROR(VLOOKUP(Z263,シフト記号表!$B:$AP,41,FALSE),"")</f>
        <v/>
      </c>
      <c r="AA264" s="101" t="str">
        <f>IFERROR(VLOOKUP(AA263,シフト記号表!$B:$AP,41,FALSE),"")</f>
        <v/>
      </c>
      <c r="AB264" s="101" t="str">
        <f>IFERROR(VLOOKUP(AB263,シフト記号表!$B:$AP,41,FALSE),"")</f>
        <v/>
      </c>
      <c r="AC264" s="101" t="str">
        <f>IFERROR(VLOOKUP(AC263,シフト記号表!$B:$AP,41,FALSE),"")</f>
        <v/>
      </c>
      <c r="AD264" s="101" t="str">
        <f>IFERROR(VLOOKUP(AD263,シフト記号表!$B:$AP,41,FALSE),"")</f>
        <v/>
      </c>
      <c r="AE264" s="101" t="str">
        <f>IFERROR(VLOOKUP(AE263,シフト記号表!$B:$AP,41,FALSE),"")</f>
        <v/>
      </c>
      <c r="AF264" s="101" t="str">
        <f>IFERROR(VLOOKUP(AF263,シフト記号表!$B:$AP,41,FALSE),"")</f>
        <v/>
      </c>
      <c r="AG264" s="101" t="str">
        <f>IFERROR(VLOOKUP(AG263,シフト記号表!$B:$AP,41,FALSE),"")</f>
        <v/>
      </c>
      <c r="AH264" s="101" t="str">
        <f>IFERROR(VLOOKUP(AH263,シフト記号表!$B:$AP,41,FALSE),"")</f>
        <v/>
      </c>
      <c r="AI264" s="101" t="str">
        <f>IFERROR(VLOOKUP(AI263,シフト記号表!$B:$AP,41,FALSE),"")</f>
        <v/>
      </c>
      <c r="AJ264" s="101" t="str">
        <f>IFERROR(VLOOKUP(AJ263,シフト記号表!$B:$AP,41,FALSE),"")</f>
        <v/>
      </c>
      <c r="AK264" s="101" t="str">
        <f>IFERROR(VLOOKUP(AK263,シフト記号表!$B:$AP,41,FALSE),"")</f>
        <v/>
      </c>
      <c r="AL264" s="101" t="str">
        <f>IFERROR(VLOOKUP(AL263,シフト記号表!$B:$AP,41,FALSE),"")</f>
        <v/>
      </c>
      <c r="AM264" s="101" t="str">
        <f>IFERROR(VLOOKUP(AM263,シフト記号表!$B:$AP,41,FALSE),"")</f>
        <v/>
      </c>
      <c r="AN264" s="289"/>
      <c r="AO264" s="267"/>
      <c r="AP264" s="344"/>
      <c r="AQ264" s="345"/>
      <c r="AR264" s="267"/>
      <c r="AS264" s="267"/>
      <c r="AT264" s="265"/>
      <c r="AU264" s="49" t="str">
        <f t="shared" ref="AU264" si="313">IFERROR(IF($D263="□",($AO263/$AK$6),($AO263/$AK$8)),"")</f>
        <v/>
      </c>
      <c r="AV264" s="49" t="str">
        <f t="shared" ref="AV264" si="314">IFERROR(IF($D263="□",($AN263/$AO$6),($AN263/$AO$8)),"")</f>
        <v/>
      </c>
      <c r="AX264" s="49" t="str">
        <f>IFERROR(IF($D263="□",(VLOOKUP(F263,'ますた君 '!$C:$E,3,FALSE)/($AK$6*4)),(VLOOKUP(F263,'ますた君 '!$C:$E,3,FALSE)/($AK$8*4))),"")</f>
        <v/>
      </c>
      <c r="AY264" s="49" t="str">
        <f>IFERROR(IF($D263="□",(VLOOKUP(F263,'ますた君 '!$C:$E,3,FALSE)/$AO$6),(VLOOKUP(F263,'ますた君 '!$C:$E,3,FALSE)/$AO$8)),"")</f>
        <v/>
      </c>
    </row>
    <row r="265" spans="1:51" s="3" customFormat="1" ht="12" customHeight="1">
      <c r="A265" s="278"/>
      <c r="B265" s="281"/>
      <c r="C265" s="284"/>
      <c r="D265" s="287"/>
      <c r="E265" s="171"/>
      <c r="F265" s="295"/>
      <c r="G265" s="296"/>
      <c r="H265" s="102" t="s">
        <v>106</v>
      </c>
      <c r="I265" s="190" t="str">
        <f>IFERROR(VLOOKUP(I263,シフト記号表!$B:$AP,31,FALSE),"")</f>
        <v/>
      </c>
      <c r="J265" s="190" t="str">
        <f>IFERROR(VLOOKUP(J263,シフト記号表!$B:$AP,31,FALSE),"")</f>
        <v/>
      </c>
      <c r="K265" s="190" t="str">
        <f>IFERROR(VLOOKUP(K263,シフト記号表!$B:$AP,31,FALSE),"")</f>
        <v/>
      </c>
      <c r="L265" s="190" t="str">
        <f>IFERROR(VLOOKUP(L263,シフト記号表!$B:$AP,31,FALSE),"")</f>
        <v/>
      </c>
      <c r="M265" s="190" t="str">
        <f>IFERROR(VLOOKUP(M263,シフト記号表!$B:$AP,31,FALSE),"")</f>
        <v/>
      </c>
      <c r="N265" s="190" t="str">
        <f>IFERROR(VLOOKUP(N263,シフト記号表!$B:$AP,31,FALSE),"")</f>
        <v/>
      </c>
      <c r="O265" s="190" t="str">
        <f>IFERROR(VLOOKUP(O263,シフト記号表!$B:$AP,31,FALSE),"")</f>
        <v/>
      </c>
      <c r="P265" s="190" t="str">
        <f>IFERROR(VLOOKUP(P263,シフト記号表!$B:$AP,31,FALSE),"")</f>
        <v/>
      </c>
      <c r="Q265" s="190" t="str">
        <f>IFERROR(VLOOKUP(Q263,シフト記号表!$B:$AP,31,FALSE),"")</f>
        <v/>
      </c>
      <c r="R265" s="190" t="str">
        <f>IFERROR(VLOOKUP(R263,シフト記号表!$B:$AP,31,FALSE),"")</f>
        <v/>
      </c>
      <c r="S265" s="190" t="str">
        <f>IFERROR(VLOOKUP(S263,シフト記号表!$B:$AP,31,FALSE),"")</f>
        <v/>
      </c>
      <c r="T265" s="190" t="str">
        <f>IFERROR(VLOOKUP(T263,シフト記号表!$B:$AP,31,FALSE),"")</f>
        <v/>
      </c>
      <c r="U265" s="190" t="str">
        <f>IFERROR(VLOOKUP(U263,シフト記号表!$B:$AP,31,FALSE),"")</f>
        <v/>
      </c>
      <c r="V265" s="190" t="str">
        <f>IFERROR(VLOOKUP(V263,シフト記号表!$B:$AP,31,FALSE),"")</f>
        <v/>
      </c>
      <c r="W265" s="190" t="str">
        <f>IFERROR(VLOOKUP(W263,シフト記号表!$B:$AP,31,FALSE),"")</f>
        <v/>
      </c>
      <c r="X265" s="190" t="str">
        <f>IFERROR(VLOOKUP(X263,シフト記号表!$B:$AP,31,FALSE),"")</f>
        <v/>
      </c>
      <c r="Y265" s="190" t="str">
        <f>IFERROR(VLOOKUP(Y263,シフト記号表!$B:$AP,31,FALSE),"")</f>
        <v/>
      </c>
      <c r="Z265" s="190" t="str">
        <f>IFERROR(VLOOKUP(Z263,シフト記号表!$B:$AP,31,FALSE),"")</f>
        <v/>
      </c>
      <c r="AA265" s="190" t="str">
        <f>IFERROR(VLOOKUP(AA263,シフト記号表!$B:$AP,31,FALSE),"")</f>
        <v/>
      </c>
      <c r="AB265" s="190" t="str">
        <f>IFERROR(VLOOKUP(AB263,シフト記号表!$B:$AP,31,FALSE),"")</f>
        <v/>
      </c>
      <c r="AC265" s="190" t="str">
        <f>IFERROR(VLOOKUP(AC263,シフト記号表!$B:$AP,31,FALSE),"")</f>
        <v/>
      </c>
      <c r="AD265" s="190" t="str">
        <f>IFERROR(VLOOKUP(AD263,シフト記号表!$B:$AP,31,FALSE),"")</f>
        <v/>
      </c>
      <c r="AE265" s="190" t="str">
        <f>IFERROR(VLOOKUP(AE263,シフト記号表!$B:$AP,31,FALSE),"")</f>
        <v/>
      </c>
      <c r="AF265" s="190" t="str">
        <f>IFERROR(VLOOKUP(AF263,シフト記号表!$B:$AP,31,FALSE),"")</f>
        <v/>
      </c>
      <c r="AG265" s="190" t="str">
        <f>IFERROR(VLOOKUP(AG263,シフト記号表!$B:$AP,31,FALSE),"")</f>
        <v/>
      </c>
      <c r="AH265" s="190" t="str">
        <f>IFERROR(VLOOKUP(AH263,シフト記号表!$B:$AP,31,FALSE),"")</f>
        <v/>
      </c>
      <c r="AI265" s="190" t="str">
        <f>IFERROR(VLOOKUP(AI263,シフト記号表!$B:$AP,31,FALSE),"")</f>
        <v/>
      </c>
      <c r="AJ265" s="190" t="str">
        <f>IFERROR(VLOOKUP(AJ263,シフト記号表!$B:$AP,31,FALSE),"")</f>
        <v/>
      </c>
      <c r="AK265" s="190" t="str">
        <f>IFERROR(VLOOKUP(AK263,シフト記号表!$B:$AP,31,FALSE),"")</f>
        <v/>
      </c>
      <c r="AL265" s="190" t="str">
        <f>IFERROR(VLOOKUP(AL263,シフト記号表!$B:$AP,31,FALSE),"")</f>
        <v/>
      </c>
      <c r="AM265" s="190" t="str">
        <f>IFERROR(VLOOKUP(AM263,シフト記号表!$B:$AP,31,FALSE),"")</f>
        <v/>
      </c>
      <c r="AN265" s="290"/>
      <c r="AO265" s="268"/>
      <c r="AP265" s="346"/>
      <c r="AQ265" s="347"/>
      <c r="AR265" s="268"/>
      <c r="AS265" s="268"/>
      <c r="AT265" s="265"/>
      <c r="AU265" s="50"/>
      <c r="AV265" s="50"/>
      <c r="AX265" s="50"/>
      <c r="AY265" s="50"/>
    </row>
    <row r="266" spans="1:51" s="3" customFormat="1" ht="12" customHeight="1">
      <c r="A266" s="276">
        <v>82</v>
      </c>
      <c r="B266" s="279"/>
      <c r="C266" s="282"/>
      <c r="D266" s="285" t="s">
        <v>113</v>
      </c>
      <c r="E266" s="170"/>
      <c r="F266" s="291"/>
      <c r="G266" s="292"/>
      <c r="H266" s="103"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288">
        <f>+SUM(I267:AM268)</f>
        <v>0</v>
      </c>
      <c r="AO266" s="266">
        <f>IF($AN$3="４週",AN266/4,AN266/(DAY(EOMONTH($I$21,0))/7))</f>
        <v>0</v>
      </c>
      <c r="AP266" s="342"/>
      <c r="AQ266" s="343"/>
      <c r="AR266" s="266" t="str">
        <f t="shared" ref="AR266" si="315">IF($AN$3="４週",AU267,AV267)</f>
        <v/>
      </c>
      <c r="AS266" s="266"/>
      <c r="AT266" s="265" t="str">
        <f t="shared" ref="AT266" si="316">IF(AX267&lt;=1.1,"",IF(AY267&lt;=1.1,"",IF(F266="","","勤務時間"&amp;CHAR(10)&amp;"OVER")))</f>
        <v/>
      </c>
      <c r="AU266" s="48" t="s">
        <v>192</v>
      </c>
      <c r="AV266" s="48" t="s">
        <v>107</v>
      </c>
      <c r="AX266" s="48" t="s">
        <v>136</v>
      </c>
      <c r="AY266" s="48" t="s">
        <v>137</v>
      </c>
    </row>
    <row r="267" spans="1:51" s="3" customFormat="1" ht="12" customHeight="1">
      <c r="A267" s="277"/>
      <c r="B267" s="280"/>
      <c r="C267" s="283"/>
      <c r="D267" s="286"/>
      <c r="E267" s="171"/>
      <c r="F267" s="293"/>
      <c r="G267" s="294"/>
      <c r="H267" s="100" t="s">
        <v>105</v>
      </c>
      <c r="I267" s="101" t="str">
        <f>IFERROR(VLOOKUP(I266,シフト記号表!$B:$AP,41,FALSE),"")</f>
        <v/>
      </c>
      <c r="J267" s="101" t="str">
        <f>IFERROR(VLOOKUP(J266,シフト記号表!$B:$AP,41,FALSE),"")</f>
        <v/>
      </c>
      <c r="K267" s="101" t="str">
        <f>IFERROR(VLOOKUP(K266,シフト記号表!$B:$AP,41,FALSE),"")</f>
        <v/>
      </c>
      <c r="L267" s="101" t="str">
        <f>IFERROR(VLOOKUP(L266,シフト記号表!$B:$AP,41,FALSE),"")</f>
        <v/>
      </c>
      <c r="M267" s="101" t="str">
        <f>IFERROR(VLOOKUP(M266,シフト記号表!$B:$AP,41,FALSE),"")</f>
        <v/>
      </c>
      <c r="N267" s="101" t="str">
        <f>IFERROR(VLOOKUP(N266,シフト記号表!$B:$AP,41,FALSE),"")</f>
        <v/>
      </c>
      <c r="O267" s="101" t="str">
        <f>IFERROR(VLOOKUP(O266,シフト記号表!$B:$AP,41,FALSE),"")</f>
        <v/>
      </c>
      <c r="P267" s="101" t="str">
        <f>IFERROR(VLOOKUP(P266,シフト記号表!$B:$AP,41,FALSE),"")</f>
        <v/>
      </c>
      <c r="Q267" s="101" t="str">
        <f>IFERROR(VLOOKUP(Q266,シフト記号表!$B:$AP,41,FALSE),"")</f>
        <v/>
      </c>
      <c r="R267" s="101" t="str">
        <f>IFERROR(VLOOKUP(R266,シフト記号表!$B:$AP,41,FALSE),"")</f>
        <v/>
      </c>
      <c r="S267" s="101" t="str">
        <f>IFERROR(VLOOKUP(S266,シフト記号表!$B:$AP,41,FALSE),"")</f>
        <v/>
      </c>
      <c r="T267" s="101" t="str">
        <f>IFERROR(VLOOKUP(T266,シフト記号表!$B:$AP,41,FALSE),"")</f>
        <v/>
      </c>
      <c r="U267" s="101" t="str">
        <f>IFERROR(VLOOKUP(U266,シフト記号表!$B:$AP,41,FALSE),"")</f>
        <v/>
      </c>
      <c r="V267" s="101" t="str">
        <f>IFERROR(VLOOKUP(V266,シフト記号表!$B:$AP,41,FALSE),"")</f>
        <v/>
      </c>
      <c r="W267" s="101" t="str">
        <f>IFERROR(VLOOKUP(W266,シフト記号表!$B:$AP,41,FALSE),"")</f>
        <v/>
      </c>
      <c r="X267" s="101" t="str">
        <f>IFERROR(VLOOKUP(X266,シフト記号表!$B:$AP,41,FALSE),"")</f>
        <v/>
      </c>
      <c r="Y267" s="101" t="str">
        <f>IFERROR(VLOOKUP(Y266,シフト記号表!$B:$AP,41,FALSE),"")</f>
        <v/>
      </c>
      <c r="Z267" s="101" t="str">
        <f>IFERROR(VLOOKUP(Z266,シフト記号表!$B:$AP,41,FALSE),"")</f>
        <v/>
      </c>
      <c r="AA267" s="101" t="str">
        <f>IFERROR(VLOOKUP(AA266,シフト記号表!$B:$AP,41,FALSE),"")</f>
        <v/>
      </c>
      <c r="AB267" s="101" t="str">
        <f>IFERROR(VLOOKUP(AB266,シフト記号表!$B:$AP,41,FALSE),"")</f>
        <v/>
      </c>
      <c r="AC267" s="101" t="str">
        <f>IFERROR(VLOOKUP(AC266,シフト記号表!$B:$AP,41,FALSE),"")</f>
        <v/>
      </c>
      <c r="AD267" s="101" t="str">
        <f>IFERROR(VLOOKUP(AD266,シフト記号表!$B:$AP,41,FALSE),"")</f>
        <v/>
      </c>
      <c r="AE267" s="101" t="str">
        <f>IFERROR(VLOOKUP(AE266,シフト記号表!$B:$AP,41,FALSE),"")</f>
        <v/>
      </c>
      <c r="AF267" s="101" t="str">
        <f>IFERROR(VLOOKUP(AF266,シフト記号表!$B:$AP,41,FALSE),"")</f>
        <v/>
      </c>
      <c r="AG267" s="101" t="str">
        <f>IFERROR(VLOOKUP(AG266,シフト記号表!$B:$AP,41,FALSE),"")</f>
        <v/>
      </c>
      <c r="AH267" s="101" t="str">
        <f>IFERROR(VLOOKUP(AH266,シフト記号表!$B:$AP,41,FALSE),"")</f>
        <v/>
      </c>
      <c r="AI267" s="101" t="str">
        <f>IFERROR(VLOOKUP(AI266,シフト記号表!$B:$AP,41,FALSE),"")</f>
        <v/>
      </c>
      <c r="AJ267" s="101" t="str">
        <f>IFERROR(VLOOKUP(AJ266,シフト記号表!$B:$AP,41,FALSE),"")</f>
        <v/>
      </c>
      <c r="AK267" s="101" t="str">
        <f>IFERROR(VLOOKUP(AK266,シフト記号表!$B:$AP,41,FALSE),"")</f>
        <v/>
      </c>
      <c r="AL267" s="101" t="str">
        <f>IFERROR(VLOOKUP(AL266,シフト記号表!$B:$AP,41,FALSE),"")</f>
        <v/>
      </c>
      <c r="AM267" s="101" t="str">
        <f>IFERROR(VLOOKUP(AM266,シフト記号表!$B:$AP,41,FALSE),"")</f>
        <v/>
      </c>
      <c r="AN267" s="289"/>
      <c r="AO267" s="267"/>
      <c r="AP267" s="344"/>
      <c r="AQ267" s="345"/>
      <c r="AR267" s="267"/>
      <c r="AS267" s="267"/>
      <c r="AT267" s="265"/>
      <c r="AU267" s="49" t="str">
        <f t="shared" ref="AU267" si="317">IFERROR(IF($D266="□",($AO266/$AK$6),($AO266/$AK$8)),"")</f>
        <v/>
      </c>
      <c r="AV267" s="49" t="str">
        <f t="shared" ref="AV267" si="318">IFERROR(IF($D266="□",($AN266/$AO$6),($AN266/$AO$8)),"")</f>
        <v/>
      </c>
      <c r="AX267" s="49" t="str">
        <f>IFERROR(IF($D266="□",(VLOOKUP(F266,'ますた君 '!$C:$E,3,FALSE)/($AK$6*4)),(VLOOKUP(F266,'ますた君 '!$C:$E,3,FALSE)/($AK$8*4))),"")</f>
        <v/>
      </c>
      <c r="AY267" s="49" t="str">
        <f>IFERROR(IF($D266="□",(VLOOKUP(F266,'ますた君 '!$C:$E,3,FALSE)/$AO$6),(VLOOKUP(F266,'ますた君 '!$C:$E,3,FALSE)/$AO$8)),"")</f>
        <v/>
      </c>
    </row>
    <row r="268" spans="1:51" s="3" customFormat="1" ht="12" customHeight="1">
      <c r="A268" s="278"/>
      <c r="B268" s="281"/>
      <c r="C268" s="284"/>
      <c r="D268" s="287"/>
      <c r="E268" s="171"/>
      <c r="F268" s="295"/>
      <c r="G268" s="296"/>
      <c r="H268" s="102" t="s">
        <v>106</v>
      </c>
      <c r="I268" s="190" t="str">
        <f>IFERROR(VLOOKUP(I266,シフト記号表!$B:$AP,31,FALSE),"")</f>
        <v/>
      </c>
      <c r="J268" s="190" t="str">
        <f>IFERROR(VLOOKUP(J266,シフト記号表!$B:$AP,31,FALSE),"")</f>
        <v/>
      </c>
      <c r="K268" s="190" t="str">
        <f>IFERROR(VLOOKUP(K266,シフト記号表!$B:$AP,31,FALSE),"")</f>
        <v/>
      </c>
      <c r="L268" s="190" t="str">
        <f>IFERROR(VLOOKUP(L266,シフト記号表!$B:$AP,31,FALSE),"")</f>
        <v/>
      </c>
      <c r="M268" s="190" t="str">
        <f>IFERROR(VLOOKUP(M266,シフト記号表!$B:$AP,31,FALSE),"")</f>
        <v/>
      </c>
      <c r="N268" s="190" t="str">
        <f>IFERROR(VLOOKUP(N266,シフト記号表!$B:$AP,31,FALSE),"")</f>
        <v/>
      </c>
      <c r="O268" s="190" t="str">
        <f>IFERROR(VLOOKUP(O266,シフト記号表!$B:$AP,31,FALSE),"")</f>
        <v/>
      </c>
      <c r="P268" s="190" t="str">
        <f>IFERROR(VLOOKUP(P266,シフト記号表!$B:$AP,31,FALSE),"")</f>
        <v/>
      </c>
      <c r="Q268" s="190" t="str">
        <f>IFERROR(VLOOKUP(Q266,シフト記号表!$B:$AP,31,FALSE),"")</f>
        <v/>
      </c>
      <c r="R268" s="190" t="str">
        <f>IFERROR(VLOOKUP(R266,シフト記号表!$B:$AP,31,FALSE),"")</f>
        <v/>
      </c>
      <c r="S268" s="190" t="str">
        <f>IFERROR(VLOOKUP(S266,シフト記号表!$B:$AP,31,FALSE),"")</f>
        <v/>
      </c>
      <c r="T268" s="190" t="str">
        <f>IFERROR(VLOOKUP(T266,シフト記号表!$B:$AP,31,FALSE),"")</f>
        <v/>
      </c>
      <c r="U268" s="190" t="str">
        <f>IFERROR(VLOOKUP(U266,シフト記号表!$B:$AP,31,FALSE),"")</f>
        <v/>
      </c>
      <c r="V268" s="190" t="str">
        <f>IFERROR(VLOOKUP(V266,シフト記号表!$B:$AP,31,FALSE),"")</f>
        <v/>
      </c>
      <c r="W268" s="190" t="str">
        <f>IFERROR(VLOOKUP(W266,シフト記号表!$B:$AP,31,FALSE),"")</f>
        <v/>
      </c>
      <c r="X268" s="190" t="str">
        <f>IFERROR(VLOOKUP(X266,シフト記号表!$B:$AP,31,FALSE),"")</f>
        <v/>
      </c>
      <c r="Y268" s="190" t="str">
        <f>IFERROR(VLOOKUP(Y266,シフト記号表!$B:$AP,31,FALSE),"")</f>
        <v/>
      </c>
      <c r="Z268" s="190" t="str">
        <f>IFERROR(VLOOKUP(Z266,シフト記号表!$B:$AP,31,FALSE),"")</f>
        <v/>
      </c>
      <c r="AA268" s="190" t="str">
        <f>IFERROR(VLOOKUP(AA266,シフト記号表!$B:$AP,31,FALSE),"")</f>
        <v/>
      </c>
      <c r="AB268" s="190" t="str">
        <f>IFERROR(VLOOKUP(AB266,シフト記号表!$B:$AP,31,FALSE),"")</f>
        <v/>
      </c>
      <c r="AC268" s="190" t="str">
        <f>IFERROR(VLOOKUP(AC266,シフト記号表!$B:$AP,31,FALSE),"")</f>
        <v/>
      </c>
      <c r="AD268" s="190" t="str">
        <f>IFERROR(VLOOKUP(AD266,シフト記号表!$B:$AP,31,FALSE),"")</f>
        <v/>
      </c>
      <c r="AE268" s="190" t="str">
        <f>IFERROR(VLOOKUP(AE266,シフト記号表!$B:$AP,31,FALSE),"")</f>
        <v/>
      </c>
      <c r="AF268" s="190" t="str">
        <f>IFERROR(VLOOKUP(AF266,シフト記号表!$B:$AP,31,FALSE),"")</f>
        <v/>
      </c>
      <c r="AG268" s="190" t="str">
        <f>IFERROR(VLOOKUP(AG266,シフト記号表!$B:$AP,31,FALSE),"")</f>
        <v/>
      </c>
      <c r="AH268" s="190" t="str">
        <f>IFERROR(VLOOKUP(AH266,シフト記号表!$B:$AP,31,FALSE),"")</f>
        <v/>
      </c>
      <c r="AI268" s="190" t="str">
        <f>IFERROR(VLOOKUP(AI266,シフト記号表!$B:$AP,31,FALSE),"")</f>
        <v/>
      </c>
      <c r="AJ268" s="190" t="str">
        <f>IFERROR(VLOOKUP(AJ266,シフト記号表!$B:$AP,31,FALSE),"")</f>
        <v/>
      </c>
      <c r="AK268" s="190" t="str">
        <f>IFERROR(VLOOKUP(AK266,シフト記号表!$B:$AP,31,FALSE),"")</f>
        <v/>
      </c>
      <c r="AL268" s="190" t="str">
        <f>IFERROR(VLOOKUP(AL266,シフト記号表!$B:$AP,31,FALSE),"")</f>
        <v/>
      </c>
      <c r="AM268" s="190" t="str">
        <f>IFERROR(VLOOKUP(AM266,シフト記号表!$B:$AP,31,FALSE),"")</f>
        <v/>
      </c>
      <c r="AN268" s="290"/>
      <c r="AO268" s="268"/>
      <c r="AP268" s="346"/>
      <c r="AQ268" s="347"/>
      <c r="AR268" s="268"/>
      <c r="AS268" s="268"/>
      <c r="AT268" s="265"/>
      <c r="AU268" s="50"/>
      <c r="AV268" s="50"/>
      <c r="AX268" s="50"/>
      <c r="AY268" s="50"/>
    </row>
    <row r="269" spans="1:51" s="3" customFormat="1" ht="12" customHeight="1">
      <c r="A269" s="276">
        <v>83</v>
      </c>
      <c r="B269" s="279"/>
      <c r="C269" s="282"/>
      <c r="D269" s="285" t="s">
        <v>113</v>
      </c>
      <c r="E269" s="170"/>
      <c r="F269" s="291"/>
      <c r="G269" s="292"/>
      <c r="H269" s="103" t="s">
        <v>80</v>
      </c>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288">
        <f>+SUM(I270:AM271)</f>
        <v>0</v>
      </c>
      <c r="AO269" s="266">
        <f>IF($AN$3="４週",AN269/4,AN269/(DAY(EOMONTH($I$21,0))/7))</f>
        <v>0</v>
      </c>
      <c r="AP269" s="342"/>
      <c r="AQ269" s="343"/>
      <c r="AR269" s="266" t="str">
        <f t="shared" ref="AR269" si="319">IF($AN$3="４週",AU270,AV270)</f>
        <v/>
      </c>
      <c r="AS269" s="266"/>
      <c r="AT269" s="265" t="str">
        <f t="shared" ref="AT269" si="320">IF(AX270&lt;=1.1,"",IF(AY270&lt;=1.1,"",IF(F269="","","勤務時間"&amp;CHAR(10)&amp;"OVER")))</f>
        <v/>
      </c>
      <c r="AU269" s="48" t="s">
        <v>192</v>
      </c>
      <c r="AV269" s="48" t="s">
        <v>107</v>
      </c>
      <c r="AX269" s="48" t="s">
        <v>136</v>
      </c>
      <c r="AY269" s="48" t="s">
        <v>137</v>
      </c>
    </row>
    <row r="270" spans="1:51" s="3" customFormat="1" ht="12" customHeight="1">
      <c r="A270" s="277"/>
      <c r="B270" s="280"/>
      <c r="C270" s="283"/>
      <c r="D270" s="286"/>
      <c r="E270" s="171"/>
      <c r="F270" s="293"/>
      <c r="G270" s="294"/>
      <c r="H270" s="100" t="s">
        <v>105</v>
      </c>
      <c r="I270" s="101" t="str">
        <f>IFERROR(VLOOKUP(I269,シフト記号表!$B:$AP,41,FALSE),"")</f>
        <v/>
      </c>
      <c r="J270" s="101" t="str">
        <f>IFERROR(VLOOKUP(J269,シフト記号表!$B:$AP,41,FALSE),"")</f>
        <v/>
      </c>
      <c r="K270" s="101" t="str">
        <f>IFERROR(VLOOKUP(K269,シフト記号表!$B:$AP,41,FALSE),"")</f>
        <v/>
      </c>
      <c r="L270" s="101" t="str">
        <f>IFERROR(VLOOKUP(L269,シフト記号表!$B:$AP,41,FALSE),"")</f>
        <v/>
      </c>
      <c r="M270" s="101" t="str">
        <f>IFERROR(VLOOKUP(M269,シフト記号表!$B:$AP,41,FALSE),"")</f>
        <v/>
      </c>
      <c r="N270" s="101" t="str">
        <f>IFERROR(VLOOKUP(N269,シフト記号表!$B:$AP,41,FALSE),"")</f>
        <v/>
      </c>
      <c r="O270" s="101" t="str">
        <f>IFERROR(VLOOKUP(O269,シフト記号表!$B:$AP,41,FALSE),"")</f>
        <v/>
      </c>
      <c r="P270" s="101" t="str">
        <f>IFERROR(VLOOKUP(P269,シフト記号表!$B:$AP,41,FALSE),"")</f>
        <v/>
      </c>
      <c r="Q270" s="101" t="str">
        <f>IFERROR(VLOOKUP(Q269,シフト記号表!$B:$AP,41,FALSE),"")</f>
        <v/>
      </c>
      <c r="R270" s="101" t="str">
        <f>IFERROR(VLOOKUP(R269,シフト記号表!$B:$AP,41,FALSE),"")</f>
        <v/>
      </c>
      <c r="S270" s="101" t="str">
        <f>IFERROR(VLOOKUP(S269,シフト記号表!$B:$AP,41,FALSE),"")</f>
        <v/>
      </c>
      <c r="T270" s="101" t="str">
        <f>IFERROR(VLOOKUP(T269,シフト記号表!$B:$AP,41,FALSE),"")</f>
        <v/>
      </c>
      <c r="U270" s="101" t="str">
        <f>IFERROR(VLOOKUP(U269,シフト記号表!$B:$AP,41,FALSE),"")</f>
        <v/>
      </c>
      <c r="V270" s="101" t="str">
        <f>IFERROR(VLOOKUP(V269,シフト記号表!$B:$AP,41,FALSE),"")</f>
        <v/>
      </c>
      <c r="W270" s="101" t="str">
        <f>IFERROR(VLOOKUP(W269,シフト記号表!$B:$AP,41,FALSE),"")</f>
        <v/>
      </c>
      <c r="X270" s="101" t="str">
        <f>IFERROR(VLOOKUP(X269,シフト記号表!$B:$AP,41,FALSE),"")</f>
        <v/>
      </c>
      <c r="Y270" s="101" t="str">
        <f>IFERROR(VLOOKUP(Y269,シフト記号表!$B:$AP,41,FALSE),"")</f>
        <v/>
      </c>
      <c r="Z270" s="101" t="str">
        <f>IFERROR(VLOOKUP(Z269,シフト記号表!$B:$AP,41,FALSE),"")</f>
        <v/>
      </c>
      <c r="AA270" s="101" t="str">
        <f>IFERROR(VLOOKUP(AA269,シフト記号表!$B:$AP,41,FALSE),"")</f>
        <v/>
      </c>
      <c r="AB270" s="101" t="str">
        <f>IFERROR(VLOOKUP(AB269,シフト記号表!$B:$AP,41,FALSE),"")</f>
        <v/>
      </c>
      <c r="AC270" s="101" t="str">
        <f>IFERROR(VLOOKUP(AC269,シフト記号表!$B:$AP,41,FALSE),"")</f>
        <v/>
      </c>
      <c r="AD270" s="101" t="str">
        <f>IFERROR(VLOOKUP(AD269,シフト記号表!$B:$AP,41,FALSE),"")</f>
        <v/>
      </c>
      <c r="AE270" s="101" t="str">
        <f>IFERROR(VLOOKUP(AE269,シフト記号表!$B:$AP,41,FALSE),"")</f>
        <v/>
      </c>
      <c r="AF270" s="101" t="str">
        <f>IFERROR(VLOOKUP(AF269,シフト記号表!$B:$AP,41,FALSE),"")</f>
        <v/>
      </c>
      <c r="AG270" s="101" t="str">
        <f>IFERROR(VLOOKUP(AG269,シフト記号表!$B:$AP,41,FALSE),"")</f>
        <v/>
      </c>
      <c r="AH270" s="101" t="str">
        <f>IFERROR(VLOOKUP(AH269,シフト記号表!$B:$AP,41,FALSE),"")</f>
        <v/>
      </c>
      <c r="AI270" s="101" t="str">
        <f>IFERROR(VLOOKUP(AI269,シフト記号表!$B:$AP,41,FALSE),"")</f>
        <v/>
      </c>
      <c r="AJ270" s="101" t="str">
        <f>IFERROR(VLOOKUP(AJ269,シフト記号表!$B:$AP,41,FALSE),"")</f>
        <v/>
      </c>
      <c r="AK270" s="101" t="str">
        <f>IFERROR(VLOOKUP(AK269,シフト記号表!$B:$AP,41,FALSE),"")</f>
        <v/>
      </c>
      <c r="AL270" s="101" t="str">
        <f>IFERROR(VLOOKUP(AL269,シフト記号表!$B:$AP,41,FALSE),"")</f>
        <v/>
      </c>
      <c r="AM270" s="101" t="str">
        <f>IFERROR(VLOOKUP(AM269,シフト記号表!$B:$AP,41,FALSE),"")</f>
        <v/>
      </c>
      <c r="AN270" s="289"/>
      <c r="AO270" s="267"/>
      <c r="AP270" s="344"/>
      <c r="AQ270" s="345"/>
      <c r="AR270" s="267"/>
      <c r="AS270" s="267"/>
      <c r="AT270" s="265"/>
      <c r="AU270" s="49" t="str">
        <f t="shared" ref="AU270" si="321">IFERROR(IF($D269="□",($AO269/$AK$6),($AO269/$AK$8)),"")</f>
        <v/>
      </c>
      <c r="AV270" s="49" t="str">
        <f t="shared" ref="AV270" si="322">IFERROR(IF($D269="□",($AN269/$AO$6),($AN269/$AO$8)),"")</f>
        <v/>
      </c>
      <c r="AX270" s="49" t="str">
        <f>IFERROR(IF($D269="□",(VLOOKUP(F269,'ますた君 '!$C:$E,3,FALSE)/($AK$6*4)),(VLOOKUP(F269,'ますた君 '!$C:$E,3,FALSE)/($AK$8*4))),"")</f>
        <v/>
      </c>
      <c r="AY270" s="49" t="str">
        <f>IFERROR(IF($D269="□",(VLOOKUP(F269,'ますた君 '!$C:$E,3,FALSE)/$AO$6),(VLOOKUP(F269,'ますた君 '!$C:$E,3,FALSE)/$AO$8)),"")</f>
        <v/>
      </c>
    </row>
    <row r="271" spans="1:51" s="3" customFormat="1" ht="12" customHeight="1">
      <c r="A271" s="278"/>
      <c r="B271" s="281"/>
      <c r="C271" s="284"/>
      <c r="D271" s="287"/>
      <c r="E271" s="171"/>
      <c r="F271" s="295"/>
      <c r="G271" s="296"/>
      <c r="H271" s="102" t="s">
        <v>106</v>
      </c>
      <c r="I271" s="190" t="str">
        <f>IFERROR(VLOOKUP(I269,シフト記号表!$B:$AP,31,FALSE),"")</f>
        <v/>
      </c>
      <c r="J271" s="190" t="str">
        <f>IFERROR(VLOOKUP(J269,シフト記号表!$B:$AP,31,FALSE),"")</f>
        <v/>
      </c>
      <c r="K271" s="190" t="str">
        <f>IFERROR(VLOOKUP(K269,シフト記号表!$B:$AP,31,FALSE),"")</f>
        <v/>
      </c>
      <c r="L271" s="190" t="str">
        <f>IFERROR(VLOOKUP(L269,シフト記号表!$B:$AP,31,FALSE),"")</f>
        <v/>
      </c>
      <c r="M271" s="190" t="str">
        <f>IFERROR(VLOOKUP(M269,シフト記号表!$B:$AP,31,FALSE),"")</f>
        <v/>
      </c>
      <c r="N271" s="190" t="str">
        <f>IFERROR(VLOOKUP(N269,シフト記号表!$B:$AP,31,FALSE),"")</f>
        <v/>
      </c>
      <c r="O271" s="190" t="str">
        <f>IFERROR(VLOOKUP(O269,シフト記号表!$B:$AP,31,FALSE),"")</f>
        <v/>
      </c>
      <c r="P271" s="190" t="str">
        <f>IFERROR(VLOOKUP(P269,シフト記号表!$B:$AP,31,FALSE),"")</f>
        <v/>
      </c>
      <c r="Q271" s="190" t="str">
        <f>IFERROR(VLOOKUP(Q269,シフト記号表!$B:$AP,31,FALSE),"")</f>
        <v/>
      </c>
      <c r="R271" s="190" t="str">
        <f>IFERROR(VLOOKUP(R269,シフト記号表!$B:$AP,31,FALSE),"")</f>
        <v/>
      </c>
      <c r="S271" s="190" t="str">
        <f>IFERROR(VLOOKUP(S269,シフト記号表!$B:$AP,31,FALSE),"")</f>
        <v/>
      </c>
      <c r="T271" s="190" t="str">
        <f>IFERROR(VLOOKUP(T269,シフト記号表!$B:$AP,31,FALSE),"")</f>
        <v/>
      </c>
      <c r="U271" s="190" t="str">
        <f>IFERROR(VLOOKUP(U269,シフト記号表!$B:$AP,31,FALSE),"")</f>
        <v/>
      </c>
      <c r="V271" s="190" t="str">
        <f>IFERROR(VLOOKUP(V269,シフト記号表!$B:$AP,31,FALSE),"")</f>
        <v/>
      </c>
      <c r="W271" s="190" t="str">
        <f>IFERROR(VLOOKUP(W269,シフト記号表!$B:$AP,31,FALSE),"")</f>
        <v/>
      </c>
      <c r="X271" s="190" t="str">
        <f>IFERROR(VLOOKUP(X269,シフト記号表!$B:$AP,31,FALSE),"")</f>
        <v/>
      </c>
      <c r="Y271" s="190" t="str">
        <f>IFERROR(VLOOKUP(Y269,シフト記号表!$B:$AP,31,FALSE),"")</f>
        <v/>
      </c>
      <c r="Z271" s="190" t="str">
        <f>IFERROR(VLOOKUP(Z269,シフト記号表!$B:$AP,31,FALSE),"")</f>
        <v/>
      </c>
      <c r="AA271" s="190" t="str">
        <f>IFERROR(VLOOKUP(AA269,シフト記号表!$B:$AP,31,FALSE),"")</f>
        <v/>
      </c>
      <c r="AB271" s="190" t="str">
        <f>IFERROR(VLOOKUP(AB269,シフト記号表!$B:$AP,31,FALSE),"")</f>
        <v/>
      </c>
      <c r="AC271" s="190" t="str">
        <f>IFERROR(VLOOKUP(AC269,シフト記号表!$B:$AP,31,FALSE),"")</f>
        <v/>
      </c>
      <c r="AD271" s="190" t="str">
        <f>IFERROR(VLOOKUP(AD269,シフト記号表!$B:$AP,31,FALSE),"")</f>
        <v/>
      </c>
      <c r="AE271" s="190" t="str">
        <f>IFERROR(VLOOKUP(AE269,シフト記号表!$B:$AP,31,FALSE),"")</f>
        <v/>
      </c>
      <c r="AF271" s="190" t="str">
        <f>IFERROR(VLOOKUP(AF269,シフト記号表!$B:$AP,31,FALSE),"")</f>
        <v/>
      </c>
      <c r="AG271" s="190" t="str">
        <f>IFERROR(VLOOKUP(AG269,シフト記号表!$B:$AP,31,FALSE),"")</f>
        <v/>
      </c>
      <c r="AH271" s="190" t="str">
        <f>IFERROR(VLOOKUP(AH269,シフト記号表!$B:$AP,31,FALSE),"")</f>
        <v/>
      </c>
      <c r="AI271" s="190" t="str">
        <f>IFERROR(VLOOKUP(AI269,シフト記号表!$B:$AP,31,FALSE),"")</f>
        <v/>
      </c>
      <c r="AJ271" s="190" t="str">
        <f>IFERROR(VLOOKUP(AJ269,シフト記号表!$B:$AP,31,FALSE),"")</f>
        <v/>
      </c>
      <c r="AK271" s="190" t="str">
        <f>IFERROR(VLOOKUP(AK269,シフト記号表!$B:$AP,31,FALSE),"")</f>
        <v/>
      </c>
      <c r="AL271" s="190" t="str">
        <f>IFERROR(VLOOKUP(AL269,シフト記号表!$B:$AP,31,FALSE),"")</f>
        <v/>
      </c>
      <c r="AM271" s="190" t="str">
        <f>IFERROR(VLOOKUP(AM269,シフト記号表!$B:$AP,31,FALSE),"")</f>
        <v/>
      </c>
      <c r="AN271" s="290"/>
      <c r="AO271" s="268"/>
      <c r="AP271" s="346"/>
      <c r="AQ271" s="347"/>
      <c r="AR271" s="268"/>
      <c r="AS271" s="268"/>
      <c r="AT271" s="265"/>
      <c r="AU271" s="50"/>
      <c r="AV271" s="50"/>
      <c r="AX271" s="50"/>
      <c r="AY271" s="50"/>
    </row>
    <row r="272" spans="1:51" s="3" customFormat="1" ht="12" customHeight="1">
      <c r="A272" s="276">
        <v>84</v>
      </c>
      <c r="B272" s="279"/>
      <c r="C272" s="282"/>
      <c r="D272" s="285" t="s">
        <v>113</v>
      </c>
      <c r="E272" s="170"/>
      <c r="F272" s="291"/>
      <c r="G272" s="292"/>
      <c r="H272" s="103" t="s">
        <v>80</v>
      </c>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288">
        <f>+SUM(I273:AM274)</f>
        <v>0</v>
      </c>
      <c r="AO272" s="266">
        <f>IF($AN$3="４週",AN272/4,AN272/(DAY(EOMONTH($I$21,0))/7))</f>
        <v>0</v>
      </c>
      <c r="AP272" s="342"/>
      <c r="AQ272" s="343"/>
      <c r="AR272" s="266" t="str">
        <f t="shared" ref="AR272" si="323">IF($AN$3="４週",AU273,AV273)</f>
        <v/>
      </c>
      <c r="AS272" s="266"/>
      <c r="AT272" s="265" t="str">
        <f t="shared" ref="AT272" si="324">IF(AX273&lt;=1.1,"",IF(AY273&lt;=1.1,"",IF(F272="","","勤務時間"&amp;CHAR(10)&amp;"OVER")))</f>
        <v/>
      </c>
      <c r="AU272" s="48" t="s">
        <v>192</v>
      </c>
      <c r="AV272" s="48" t="s">
        <v>107</v>
      </c>
      <c r="AX272" s="48" t="s">
        <v>136</v>
      </c>
      <c r="AY272" s="48" t="s">
        <v>137</v>
      </c>
    </row>
    <row r="273" spans="1:51" s="3" customFormat="1" ht="12" customHeight="1">
      <c r="A273" s="277"/>
      <c r="B273" s="280"/>
      <c r="C273" s="283"/>
      <c r="D273" s="286"/>
      <c r="E273" s="171"/>
      <c r="F273" s="293"/>
      <c r="G273" s="294"/>
      <c r="H273" s="100" t="s">
        <v>105</v>
      </c>
      <c r="I273" s="101" t="str">
        <f>IFERROR(VLOOKUP(I272,シフト記号表!$B:$AP,41,FALSE),"")</f>
        <v/>
      </c>
      <c r="J273" s="101" t="str">
        <f>IFERROR(VLOOKUP(J272,シフト記号表!$B:$AP,41,FALSE),"")</f>
        <v/>
      </c>
      <c r="K273" s="101" t="str">
        <f>IFERROR(VLOOKUP(K272,シフト記号表!$B:$AP,41,FALSE),"")</f>
        <v/>
      </c>
      <c r="L273" s="101" t="str">
        <f>IFERROR(VLOOKUP(L272,シフト記号表!$B:$AP,41,FALSE),"")</f>
        <v/>
      </c>
      <c r="M273" s="101" t="str">
        <f>IFERROR(VLOOKUP(M272,シフト記号表!$B:$AP,41,FALSE),"")</f>
        <v/>
      </c>
      <c r="N273" s="101" t="str">
        <f>IFERROR(VLOOKUP(N272,シフト記号表!$B:$AP,41,FALSE),"")</f>
        <v/>
      </c>
      <c r="O273" s="101" t="str">
        <f>IFERROR(VLOOKUP(O272,シフト記号表!$B:$AP,41,FALSE),"")</f>
        <v/>
      </c>
      <c r="P273" s="101" t="str">
        <f>IFERROR(VLOOKUP(P272,シフト記号表!$B:$AP,41,FALSE),"")</f>
        <v/>
      </c>
      <c r="Q273" s="101" t="str">
        <f>IFERROR(VLOOKUP(Q272,シフト記号表!$B:$AP,41,FALSE),"")</f>
        <v/>
      </c>
      <c r="R273" s="101" t="str">
        <f>IFERROR(VLOOKUP(R272,シフト記号表!$B:$AP,41,FALSE),"")</f>
        <v/>
      </c>
      <c r="S273" s="101" t="str">
        <f>IFERROR(VLOOKUP(S272,シフト記号表!$B:$AP,41,FALSE),"")</f>
        <v/>
      </c>
      <c r="T273" s="101" t="str">
        <f>IFERROR(VLOOKUP(T272,シフト記号表!$B:$AP,41,FALSE),"")</f>
        <v/>
      </c>
      <c r="U273" s="101" t="str">
        <f>IFERROR(VLOOKUP(U272,シフト記号表!$B:$AP,41,FALSE),"")</f>
        <v/>
      </c>
      <c r="V273" s="101" t="str">
        <f>IFERROR(VLOOKUP(V272,シフト記号表!$B:$AP,41,FALSE),"")</f>
        <v/>
      </c>
      <c r="W273" s="101" t="str">
        <f>IFERROR(VLOOKUP(W272,シフト記号表!$B:$AP,41,FALSE),"")</f>
        <v/>
      </c>
      <c r="X273" s="101" t="str">
        <f>IFERROR(VLOOKUP(X272,シフト記号表!$B:$AP,41,FALSE),"")</f>
        <v/>
      </c>
      <c r="Y273" s="101" t="str">
        <f>IFERROR(VLOOKUP(Y272,シフト記号表!$B:$AP,41,FALSE),"")</f>
        <v/>
      </c>
      <c r="Z273" s="101" t="str">
        <f>IFERROR(VLOOKUP(Z272,シフト記号表!$B:$AP,41,FALSE),"")</f>
        <v/>
      </c>
      <c r="AA273" s="101" t="str">
        <f>IFERROR(VLOOKUP(AA272,シフト記号表!$B:$AP,41,FALSE),"")</f>
        <v/>
      </c>
      <c r="AB273" s="101" t="str">
        <f>IFERROR(VLOOKUP(AB272,シフト記号表!$B:$AP,41,FALSE),"")</f>
        <v/>
      </c>
      <c r="AC273" s="101" t="str">
        <f>IFERROR(VLOOKUP(AC272,シフト記号表!$B:$AP,41,FALSE),"")</f>
        <v/>
      </c>
      <c r="AD273" s="101" t="str">
        <f>IFERROR(VLOOKUP(AD272,シフト記号表!$B:$AP,41,FALSE),"")</f>
        <v/>
      </c>
      <c r="AE273" s="101" t="str">
        <f>IFERROR(VLOOKUP(AE272,シフト記号表!$B:$AP,41,FALSE),"")</f>
        <v/>
      </c>
      <c r="AF273" s="101" t="str">
        <f>IFERROR(VLOOKUP(AF272,シフト記号表!$B:$AP,41,FALSE),"")</f>
        <v/>
      </c>
      <c r="AG273" s="101" t="str">
        <f>IFERROR(VLOOKUP(AG272,シフト記号表!$B:$AP,41,FALSE),"")</f>
        <v/>
      </c>
      <c r="AH273" s="101" t="str">
        <f>IFERROR(VLOOKUP(AH272,シフト記号表!$B:$AP,41,FALSE),"")</f>
        <v/>
      </c>
      <c r="AI273" s="101" t="str">
        <f>IFERROR(VLOOKUP(AI272,シフト記号表!$B:$AP,41,FALSE),"")</f>
        <v/>
      </c>
      <c r="AJ273" s="101" t="str">
        <f>IFERROR(VLOOKUP(AJ272,シフト記号表!$B:$AP,41,FALSE),"")</f>
        <v/>
      </c>
      <c r="AK273" s="101" t="str">
        <f>IFERROR(VLOOKUP(AK272,シフト記号表!$B:$AP,41,FALSE),"")</f>
        <v/>
      </c>
      <c r="AL273" s="101" t="str">
        <f>IFERROR(VLOOKUP(AL272,シフト記号表!$B:$AP,41,FALSE),"")</f>
        <v/>
      </c>
      <c r="AM273" s="101" t="str">
        <f>IFERROR(VLOOKUP(AM272,シフト記号表!$B:$AP,41,FALSE),"")</f>
        <v/>
      </c>
      <c r="AN273" s="289"/>
      <c r="AO273" s="267"/>
      <c r="AP273" s="344"/>
      <c r="AQ273" s="345"/>
      <c r="AR273" s="267"/>
      <c r="AS273" s="267"/>
      <c r="AT273" s="265"/>
      <c r="AU273" s="49" t="str">
        <f t="shared" ref="AU273" si="325">IFERROR(IF($D272="□",($AO272/$AK$6),($AO272/$AK$8)),"")</f>
        <v/>
      </c>
      <c r="AV273" s="49" t="str">
        <f t="shared" ref="AV273" si="326">IFERROR(IF($D272="□",($AN272/$AO$6),($AN272/$AO$8)),"")</f>
        <v/>
      </c>
      <c r="AX273" s="49" t="str">
        <f>IFERROR(IF($D272="□",(VLOOKUP(F272,'ますた君 '!$C:$E,3,FALSE)/($AK$6*4)),(VLOOKUP(F272,'ますた君 '!$C:$E,3,FALSE)/($AK$8*4))),"")</f>
        <v/>
      </c>
      <c r="AY273" s="49" t="str">
        <f>IFERROR(IF($D272="□",(VLOOKUP(F272,'ますた君 '!$C:$E,3,FALSE)/$AO$6),(VLOOKUP(F272,'ますた君 '!$C:$E,3,FALSE)/$AO$8)),"")</f>
        <v/>
      </c>
    </row>
    <row r="274" spans="1:51" s="3" customFormat="1" ht="12" customHeight="1">
      <c r="A274" s="278"/>
      <c r="B274" s="281"/>
      <c r="C274" s="284"/>
      <c r="D274" s="287"/>
      <c r="E274" s="171"/>
      <c r="F274" s="295"/>
      <c r="G274" s="296"/>
      <c r="H274" s="102" t="s">
        <v>106</v>
      </c>
      <c r="I274" s="190" t="str">
        <f>IFERROR(VLOOKUP(I272,シフト記号表!$B:$AP,31,FALSE),"")</f>
        <v/>
      </c>
      <c r="J274" s="190" t="str">
        <f>IFERROR(VLOOKUP(J272,シフト記号表!$B:$AP,31,FALSE),"")</f>
        <v/>
      </c>
      <c r="K274" s="190" t="str">
        <f>IFERROR(VLOOKUP(K272,シフト記号表!$B:$AP,31,FALSE),"")</f>
        <v/>
      </c>
      <c r="L274" s="190" t="str">
        <f>IFERROR(VLOOKUP(L272,シフト記号表!$B:$AP,31,FALSE),"")</f>
        <v/>
      </c>
      <c r="M274" s="190" t="str">
        <f>IFERROR(VLOOKUP(M272,シフト記号表!$B:$AP,31,FALSE),"")</f>
        <v/>
      </c>
      <c r="N274" s="190" t="str">
        <f>IFERROR(VLOOKUP(N272,シフト記号表!$B:$AP,31,FALSE),"")</f>
        <v/>
      </c>
      <c r="O274" s="190" t="str">
        <f>IFERROR(VLOOKUP(O272,シフト記号表!$B:$AP,31,FALSE),"")</f>
        <v/>
      </c>
      <c r="P274" s="190" t="str">
        <f>IFERROR(VLOOKUP(P272,シフト記号表!$B:$AP,31,FALSE),"")</f>
        <v/>
      </c>
      <c r="Q274" s="190" t="str">
        <f>IFERROR(VLOOKUP(Q272,シフト記号表!$B:$AP,31,FALSE),"")</f>
        <v/>
      </c>
      <c r="R274" s="190" t="str">
        <f>IFERROR(VLOOKUP(R272,シフト記号表!$B:$AP,31,FALSE),"")</f>
        <v/>
      </c>
      <c r="S274" s="190" t="str">
        <f>IFERROR(VLOOKUP(S272,シフト記号表!$B:$AP,31,FALSE),"")</f>
        <v/>
      </c>
      <c r="T274" s="190" t="str">
        <f>IFERROR(VLOOKUP(T272,シフト記号表!$B:$AP,31,FALSE),"")</f>
        <v/>
      </c>
      <c r="U274" s="190" t="str">
        <f>IFERROR(VLOOKUP(U272,シフト記号表!$B:$AP,31,FALSE),"")</f>
        <v/>
      </c>
      <c r="V274" s="190" t="str">
        <f>IFERROR(VLOOKUP(V272,シフト記号表!$B:$AP,31,FALSE),"")</f>
        <v/>
      </c>
      <c r="W274" s="190" t="str">
        <f>IFERROR(VLOOKUP(W272,シフト記号表!$B:$AP,31,FALSE),"")</f>
        <v/>
      </c>
      <c r="X274" s="190" t="str">
        <f>IFERROR(VLOOKUP(X272,シフト記号表!$B:$AP,31,FALSE),"")</f>
        <v/>
      </c>
      <c r="Y274" s="190" t="str">
        <f>IFERROR(VLOOKUP(Y272,シフト記号表!$B:$AP,31,FALSE),"")</f>
        <v/>
      </c>
      <c r="Z274" s="190" t="str">
        <f>IFERROR(VLOOKUP(Z272,シフト記号表!$B:$AP,31,FALSE),"")</f>
        <v/>
      </c>
      <c r="AA274" s="190" t="str">
        <f>IFERROR(VLOOKUP(AA272,シフト記号表!$B:$AP,31,FALSE),"")</f>
        <v/>
      </c>
      <c r="AB274" s="190" t="str">
        <f>IFERROR(VLOOKUP(AB272,シフト記号表!$B:$AP,31,FALSE),"")</f>
        <v/>
      </c>
      <c r="AC274" s="190" t="str">
        <f>IFERROR(VLOOKUP(AC272,シフト記号表!$B:$AP,31,FALSE),"")</f>
        <v/>
      </c>
      <c r="AD274" s="190" t="str">
        <f>IFERROR(VLOOKUP(AD272,シフト記号表!$B:$AP,31,FALSE),"")</f>
        <v/>
      </c>
      <c r="AE274" s="190" t="str">
        <f>IFERROR(VLOOKUP(AE272,シフト記号表!$B:$AP,31,FALSE),"")</f>
        <v/>
      </c>
      <c r="AF274" s="190" t="str">
        <f>IFERROR(VLOOKUP(AF272,シフト記号表!$B:$AP,31,FALSE),"")</f>
        <v/>
      </c>
      <c r="AG274" s="190" t="str">
        <f>IFERROR(VLOOKUP(AG272,シフト記号表!$B:$AP,31,FALSE),"")</f>
        <v/>
      </c>
      <c r="AH274" s="190" t="str">
        <f>IFERROR(VLOOKUP(AH272,シフト記号表!$B:$AP,31,FALSE),"")</f>
        <v/>
      </c>
      <c r="AI274" s="190" t="str">
        <f>IFERROR(VLOOKUP(AI272,シフト記号表!$B:$AP,31,FALSE),"")</f>
        <v/>
      </c>
      <c r="AJ274" s="190" t="str">
        <f>IFERROR(VLOOKUP(AJ272,シフト記号表!$B:$AP,31,FALSE),"")</f>
        <v/>
      </c>
      <c r="AK274" s="190" t="str">
        <f>IFERROR(VLOOKUP(AK272,シフト記号表!$B:$AP,31,FALSE),"")</f>
        <v/>
      </c>
      <c r="AL274" s="190" t="str">
        <f>IFERROR(VLOOKUP(AL272,シフト記号表!$B:$AP,31,FALSE),"")</f>
        <v/>
      </c>
      <c r="AM274" s="190" t="str">
        <f>IFERROR(VLOOKUP(AM272,シフト記号表!$B:$AP,31,FALSE),"")</f>
        <v/>
      </c>
      <c r="AN274" s="290"/>
      <c r="AO274" s="268"/>
      <c r="AP274" s="346"/>
      <c r="AQ274" s="347"/>
      <c r="AR274" s="268"/>
      <c r="AS274" s="268"/>
      <c r="AT274" s="265"/>
      <c r="AU274" s="50"/>
      <c r="AV274" s="50"/>
      <c r="AX274" s="50"/>
      <c r="AY274" s="50"/>
    </row>
    <row r="275" spans="1:51" s="3" customFormat="1" ht="12" customHeight="1">
      <c r="A275" s="276">
        <v>85</v>
      </c>
      <c r="B275" s="279"/>
      <c r="C275" s="282"/>
      <c r="D275" s="285" t="s">
        <v>113</v>
      </c>
      <c r="E275" s="170"/>
      <c r="F275" s="291"/>
      <c r="G275" s="292"/>
      <c r="H275" s="103" t="s">
        <v>80</v>
      </c>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288">
        <f>+SUM(I276:AM277)</f>
        <v>0</v>
      </c>
      <c r="AO275" s="266">
        <f>IF($AN$3="４週",AN275/4,AN275/(DAY(EOMONTH($I$21,0))/7))</f>
        <v>0</v>
      </c>
      <c r="AP275" s="342"/>
      <c r="AQ275" s="343"/>
      <c r="AR275" s="266" t="str">
        <f t="shared" ref="AR275" si="327">IF($AN$3="４週",AU276,AV276)</f>
        <v/>
      </c>
      <c r="AS275" s="266"/>
      <c r="AT275" s="265" t="str">
        <f t="shared" ref="AT275" si="328">IF(AX276&lt;=1.1,"",IF(AY276&lt;=1.1,"",IF(F275="","","勤務時間"&amp;CHAR(10)&amp;"OVER")))</f>
        <v/>
      </c>
      <c r="AU275" s="48" t="s">
        <v>192</v>
      </c>
      <c r="AV275" s="48" t="s">
        <v>107</v>
      </c>
      <c r="AX275" s="48" t="s">
        <v>136</v>
      </c>
      <c r="AY275" s="48" t="s">
        <v>137</v>
      </c>
    </row>
    <row r="276" spans="1:51" s="3" customFormat="1" ht="12" customHeight="1">
      <c r="A276" s="277"/>
      <c r="B276" s="280"/>
      <c r="C276" s="283"/>
      <c r="D276" s="286"/>
      <c r="E276" s="171"/>
      <c r="F276" s="293"/>
      <c r="G276" s="294"/>
      <c r="H276" s="100" t="s">
        <v>105</v>
      </c>
      <c r="I276" s="101" t="str">
        <f>IFERROR(VLOOKUP(I275,シフト記号表!$B:$AP,41,FALSE),"")</f>
        <v/>
      </c>
      <c r="J276" s="101" t="str">
        <f>IFERROR(VLOOKUP(J275,シフト記号表!$B:$AP,41,FALSE),"")</f>
        <v/>
      </c>
      <c r="K276" s="101" t="str">
        <f>IFERROR(VLOOKUP(K275,シフト記号表!$B:$AP,41,FALSE),"")</f>
        <v/>
      </c>
      <c r="L276" s="101" t="str">
        <f>IFERROR(VLOOKUP(L275,シフト記号表!$B:$AP,41,FALSE),"")</f>
        <v/>
      </c>
      <c r="M276" s="101" t="str">
        <f>IFERROR(VLOOKUP(M275,シフト記号表!$B:$AP,41,FALSE),"")</f>
        <v/>
      </c>
      <c r="N276" s="101" t="str">
        <f>IFERROR(VLOOKUP(N275,シフト記号表!$B:$AP,41,FALSE),"")</f>
        <v/>
      </c>
      <c r="O276" s="101" t="str">
        <f>IFERROR(VLOOKUP(O275,シフト記号表!$B:$AP,41,FALSE),"")</f>
        <v/>
      </c>
      <c r="P276" s="101" t="str">
        <f>IFERROR(VLOOKUP(P275,シフト記号表!$B:$AP,41,FALSE),"")</f>
        <v/>
      </c>
      <c r="Q276" s="101" t="str">
        <f>IFERROR(VLOOKUP(Q275,シフト記号表!$B:$AP,41,FALSE),"")</f>
        <v/>
      </c>
      <c r="R276" s="101" t="str">
        <f>IFERROR(VLOOKUP(R275,シフト記号表!$B:$AP,41,FALSE),"")</f>
        <v/>
      </c>
      <c r="S276" s="101" t="str">
        <f>IFERROR(VLOOKUP(S275,シフト記号表!$B:$AP,41,FALSE),"")</f>
        <v/>
      </c>
      <c r="T276" s="101" t="str">
        <f>IFERROR(VLOOKUP(T275,シフト記号表!$B:$AP,41,FALSE),"")</f>
        <v/>
      </c>
      <c r="U276" s="101" t="str">
        <f>IFERROR(VLOOKUP(U275,シフト記号表!$B:$AP,41,FALSE),"")</f>
        <v/>
      </c>
      <c r="V276" s="101" t="str">
        <f>IFERROR(VLOOKUP(V275,シフト記号表!$B:$AP,41,FALSE),"")</f>
        <v/>
      </c>
      <c r="W276" s="101" t="str">
        <f>IFERROR(VLOOKUP(W275,シフト記号表!$B:$AP,41,FALSE),"")</f>
        <v/>
      </c>
      <c r="X276" s="101" t="str">
        <f>IFERROR(VLOOKUP(X275,シフト記号表!$B:$AP,41,FALSE),"")</f>
        <v/>
      </c>
      <c r="Y276" s="101" t="str">
        <f>IFERROR(VLOOKUP(Y275,シフト記号表!$B:$AP,41,FALSE),"")</f>
        <v/>
      </c>
      <c r="Z276" s="101" t="str">
        <f>IFERROR(VLOOKUP(Z275,シフト記号表!$B:$AP,41,FALSE),"")</f>
        <v/>
      </c>
      <c r="AA276" s="101" t="str">
        <f>IFERROR(VLOOKUP(AA275,シフト記号表!$B:$AP,41,FALSE),"")</f>
        <v/>
      </c>
      <c r="AB276" s="101" t="str">
        <f>IFERROR(VLOOKUP(AB275,シフト記号表!$B:$AP,41,FALSE),"")</f>
        <v/>
      </c>
      <c r="AC276" s="101" t="str">
        <f>IFERROR(VLOOKUP(AC275,シフト記号表!$B:$AP,41,FALSE),"")</f>
        <v/>
      </c>
      <c r="AD276" s="101" t="str">
        <f>IFERROR(VLOOKUP(AD275,シフト記号表!$B:$AP,41,FALSE),"")</f>
        <v/>
      </c>
      <c r="AE276" s="101" t="str">
        <f>IFERROR(VLOOKUP(AE275,シフト記号表!$B:$AP,41,FALSE),"")</f>
        <v/>
      </c>
      <c r="AF276" s="101" t="str">
        <f>IFERROR(VLOOKUP(AF275,シフト記号表!$B:$AP,41,FALSE),"")</f>
        <v/>
      </c>
      <c r="AG276" s="101" t="str">
        <f>IFERROR(VLOOKUP(AG275,シフト記号表!$B:$AP,41,FALSE),"")</f>
        <v/>
      </c>
      <c r="AH276" s="101" t="str">
        <f>IFERROR(VLOOKUP(AH275,シフト記号表!$B:$AP,41,FALSE),"")</f>
        <v/>
      </c>
      <c r="AI276" s="101" t="str">
        <f>IFERROR(VLOOKUP(AI275,シフト記号表!$B:$AP,41,FALSE),"")</f>
        <v/>
      </c>
      <c r="AJ276" s="101" t="str">
        <f>IFERROR(VLOOKUP(AJ275,シフト記号表!$B:$AP,41,FALSE),"")</f>
        <v/>
      </c>
      <c r="AK276" s="101" t="str">
        <f>IFERROR(VLOOKUP(AK275,シフト記号表!$B:$AP,41,FALSE),"")</f>
        <v/>
      </c>
      <c r="AL276" s="101" t="str">
        <f>IFERROR(VLOOKUP(AL275,シフト記号表!$B:$AP,41,FALSE),"")</f>
        <v/>
      </c>
      <c r="AM276" s="101" t="str">
        <f>IFERROR(VLOOKUP(AM275,シフト記号表!$B:$AP,41,FALSE),"")</f>
        <v/>
      </c>
      <c r="AN276" s="289"/>
      <c r="AO276" s="267"/>
      <c r="AP276" s="344"/>
      <c r="AQ276" s="345"/>
      <c r="AR276" s="267"/>
      <c r="AS276" s="267"/>
      <c r="AT276" s="265"/>
      <c r="AU276" s="49" t="str">
        <f t="shared" ref="AU276" si="329">IFERROR(IF($D275="□",($AO275/$AK$6),($AO275/$AK$8)),"")</f>
        <v/>
      </c>
      <c r="AV276" s="49" t="str">
        <f t="shared" ref="AV276" si="330">IFERROR(IF($D275="□",($AN275/$AO$6),($AN275/$AO$8)),"")</f>
        <v/>
      </c>
      <c r="AX276" s="49" t="str">
        <f>IFERROR(IF($D275="□",(VLOOKUP(F275,'ますた君 '!$C:$E,3,FALSE)/($AK$6*4)),(VLOOKUP(F275,'ますた君 '!$C:$E,3,FALSE)/($AK$8*4))),"")</f>
        <v/>
      </c>
      <c r="AY276" s="49" t="str">
        <f>IFERROR(IF($D275="□",(VLOOKUP(F275,'ますた君 '!$C:$E,3,FALSE)/$AO$6),(VLOOKUP(F275,'ますた君 '!$C:$E,3,FALSE)/$AO$8)),"")</f>
        <v/>
      </c>
    </row>
    <row r="277" spans="1:51" s="3" customFormat="1" ht="12" customHeight="1">
      <c r="A277" s="278"/>
      <c r="B277" s="281"/>
      <c r="C277" s="284"/>
      <c r="D277" s="287"/>
      <c r="E277" s="171"/>
      <c r="F277" s="295"/>
      <c r="G277" s="296"/>
      <c r="H277" s="102" t="s">
        <v>106</v>
      </c>
      <c r="I277" s="190" t="str">
        <f>IFERROR(VLOOKUP(I275,シフト記号表!$B:$AP,31,FALSE),"")</f>
        <v/>
      </c>
      <c r="J277" s="190" t="str">
        <f>IFERROR(VLOOKUP(J275,シフト記号表!$B:$AP,31,FALSE),"")</f>
        <v/>
      </c>
      <c r="K277" s="190" t="str">
        <f>IFERROR(VLOOKUP(K275,シフト記号表!$B:$AP,31,FALSE),"")</f>
        <v/>
      </c>
      <c r="L277" s="190" t="str">
        <f>IFERROR(VLOOKUP(L275,シフト記号表!$B:$AP,31,FALSE),"")</f>
        <v/>
      </c>
      <c r="M277" s="190" t="str">
        <f>IFERROR(VLOOKUP(M275,シフト記号表!$B:$AP,31,FALSE),"")</f>
        <v/>
      </c>
      <c r="N277" s="190" t="str">
        <f>IFERROR(VLOOKUP(N275,シフト記号表!$B:$AP,31,FALSE),"")</f>
        <v/>
      </c>
      <c r="O277" s="190" t="str">
        <f>IFERROR(VLOOKUP(O275,シフト記号表!$B:$AP,31,FALSE),"")</f>
        <v/>
      </c>
      <c r="P277" s="190" t="str">
        <f>IFERROR(VLOOKUP(P275,シフト記号表!$B:$AP,31,FALSE),"")</f>
        <v/>
      </c>
      <c r="Q277" s="190" t="str">
        <f>IFERROR(VLOOKUP(Q275,シフト記号表!$B:$AP,31,FALSE),"")</f>
        <v/>
      </c>
      <c r="R277" s="190" t="str">
        <f>IFERROR(VLOOKUP(R275,シフト記号表!$B:$AP,31,FALSE),"")</f>
        <v/>
      </c>
      <c r="S277" s="190" t="str">
        <f>IFERROR(VLOOKUP(S275,シフト記号表!$B:$AP,31,FALSE),"")</f>
        <v/>
      </c>
      <c r="T277" s="190" t="str">
        <f>IFERROR(VLOOKUP(T275,シフト記号表!$B:$AP,31,FALSE),"")</f>
        <v/>
      </c>
      <c r="U277" s="190" t="str">
        <f>IFERROR(VLOOKUP(U275,シフト記号表!$B:$AP,31,FALSE),"")</f>
        <v/>
      </c>
      <c r="V277" s="190" t="str">
        <f>IFERROR(VLOOKUP(V275,シフト記号表!$B:$AP,31,FALSE),"")</f>
        <v/>
      </c>
      <c r="W277" s="190" t="str">
        <f>IFERROR(VLOOKUP(W275,シフト記号表!$B:$AP,31,FALSE),"")</f>
        <v/>
      </c>
      <c r="X277" s="190" t="str">
        <f>IFERROR(VLOOKUP(X275,シフト記号表!$B:$AP,31,FALSE),"")</f>
        <v/>
      </c>
      <c r="Y277" s="190" t="str">
        <f>IFERROR(VLOOKUP(Y275,シフト記号表!$B:$AP,31,FALSE),"")</f>
        <v/>
      </c>
      <c r="Z277" s="190" t="str">
        <f>IFERROR(VLOOKUP(Z275,シフト記号表!$B:$AP,31,FALSE),"")</f>
        <v/>
      </c>
      <c r="AA277" s="190" t="str">
        <f>IFERROR(VLOOKUP(AA275,シフト記号表!$B:$AP,31,FALSE),"")</f>
        <v/>
      </c>
      <c r="AB277" s="190" t="str">
        <f>IFERROR(VLOOKUP(AB275,シフト記号表!$B:$AP,31,FALSE),"")</f>
        <v/>
      </c>
      <c r="AC277" s="190" t="str">
        <f>IFERROR(VLOOKUP(AC275,シフト記号表!$B:$AP,31,FALSE),"")</f>
        <v/>
      </c>
      <c r="AD277" s="190" t="str">
        <f>IFERROR(VLOOKUP(AD275,シフト記号表!$B:$AP,31,FALSE),"")</f>
        <v/>
      </c>
      <c r="AE277" s="190" t="str">
        <f>IFERROR(VLOOKUP(AE275,シフト記号表!$B:$AP,31,FALSE),"")</f>
        <v/>
      </c>
      <c r="AF277" s="190" t="str">
        <f>IFERROR(VLOOKUP(AF275,シフト記号表!$B:$AP,31,FALSE),"")</f>
        <v/>
      </c>
      <c r="AG277" s="190" t="str">
        <f>IFERROR(VLOOKUP(AG275,シフト記号表!$B:$AP,31,FALSE),"")</f>
        <v/>
      </c>
      <c r="AH277" s="190" t="str">
        <f>IFERROR(VLOOKUP(AH275,シフト記号表!$B:$AP,31,FALSE),"")</f>
        <v/>
      </c>
      <c r="AI277" s="190" t="str">
        <f>IFERROR(VLOOKUP(AI275,シフト記号表!$B:$AP,31,FALSE),"")</f>
        <v/>
      </c>
      <c r="AJ277" s="190" t="str">
        <f>IFERROR(VLOOKUP(AJ275,シフト記号表!$B:$AP,31,FALSE),"")</f>
        <v/>
      </c>
      <c r="AK277" s="190" t="str">
        <f>IFERROR(VLOOKUP(AK275,シフト記号表!$B:$AP,31,FALSE),"")</f>
        <v/>
      </c>
      <c r="AL277" s="190" t="str">
        <f>IFERROR(VLOOKUP(AL275,シフト記号表!$B:$AP,31,FALSE),"")</f>
        <v/>
      </c>
      <c r="AM277" s="190" t="str">
        <f>IFERROR(VLOOKUP(AM275,シフト記号表!$B:$AP,31,FALSE),"")</f>
        <v/>
      </c>
      <c r="AN277" s="290"/>
      <c r="AO277" s="268"/>
      <c r="AP277" s="346"/>
      <c r="AQ277" s="347"/>
      <c r="AR277" s="268"/>
      <c r="AS277" s="268"/>
      <c r="AT277" s="265"/>
      <c r="AU277" s="50"/>
      <c r="AV277" s="50"/>
      <c r="AX277" s="50"/>
      <c r="AY277" s="50"/>
    </row>
    <row r="278" spans="1:51" s="3" customFormat="1" ht="12" customHeight="1">
      <c r="A278" s="276">
        <v>86</v>
      </c>
      <c r="B278" s="279"/>
      <c r="C278" s="282"/>
      <c r="D278" s="285" t="s">
        <v>113</v>
      </c>
      <c r="E278" s="170"/>
      <c r="F278" s="291"/>
      <c r="G278" s="292"/>
      <c r="H278" s="103" t="s">
        <v>80</v>
      </c>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288">
        <f>+SUM(I279:AM280)</f>
        <v>0</v>
      </c>
      <c r="AO278" s="266">
        <f>IF($AN$3="４週",AN278/4,AN278/(DAY(EOMONTH($I$21,0))/7))</f>
        <v>0</v>
      </c>
      <c r="AP278" s="342"/>
      <c r="AQ278" s="343"/>
      <c r="AR278" s="266" t="str">
        <f t="shared" ref="AR278" si="331">IF($AN$3="４週",AU279,AV279)</f>
        <v/>
      </c>
      <c r="AS278" s="266"/>
      <c r="AT278" s="265" t="str">
        <f t="shared" ref="AT278" si="332">IF(AX279&lt;=1.1,"",IF(AY279&lt;=1.1,"",IF(F278="","","勤務時間"&amp;CHAR(10)&amp;"OVER")))</f>
        <v/>
      </c>
      <c r="AU278" s="48" t="s">
        <v>192</v>
      </c>
      <c r="AV278" s="48" t="s">
        <v>107</v>
      </c>
      <c r="AX278" s="48" t="s">
        <v>136</v>
      </c>
      <c r="AY278" s="48" t="s">
        <v>137</v>
      </c>
    </row>
    <row r="279" spans="1:51" s="3" customFormat="1" ht="12" customHeight="1">
      <c r="A279" s="277"/>
      <c r="B279" s="280"/>
      <c r="C279" s="283"/>
      <c r="D279" s="286"/>
      <c r="E279" s="171"/>
      <c r="F279" s="293"/>
      <c r="G279" s="294"/>
      <c r="H279" s="100" t="s">
        <v>105</v>
      </c>
      <c r="I279" s="101" t="str">
        <f>IFERROR(VLOOKUP(I278,シフト記号表!$B:$AP,41,FALSE),"")</f>
        <v/>
      </c>
      <c r="J279" s="101" t="str">
        <f>IFERROR(VLOOKUP(J278,シフト記号表!$B:$AP,41,FALSE),"")</f>
        <v/>
      </c>
      <c r="K279" s="101" t="str">
        <f>IFERROR(VLOOKUP(K278,シフト記号表!$B:$AP,41,FALSE),"")</f>
        <v/>
      </c>
      <c r="L279" s="101" t="str">
        <f>IFERROR(VLOOKUP(L278,シフト記号表!$B:$AP,41,FALSE),"")</f>
        <v/>
      </c>
      <c r="M279" s="101" t="str">
        <f>IFERROR(VLOOKUP(M278,シフト記号表!$B:$AP,41,FALSE),"")</f>
        <v/>
      </c>
      <c r="N279" s="101" t="str">
        <f>IFERROR(VLOOKUP(N278,シフト記号表!$B:$AP,41,FALSE),"")</f>
        <v/>
      </c>
      <c r="O279" s="101" t="str">
        <f>IFERROR(VLOOKUP(O278,シフト記号表!$B:$AP,41,FALSE),"")</f>
        <v/>
      </c>
      <c r="P279" s="101" t="str">
        <f>IFERROR(VLOOKUP(P278,シフト記号表!$B:$AP,41,FALSE),"")</f>
        <v/>
      </c>
      <c r="Q279" s="101" t="str">
        <f>IFERROR(VLOOKUP(Q278,シフト記号表!$B:$AP,41,FALSE),"")</f>
        <v/>
      </c>
      <c r="R279" s="101" t="str">
        <f>IFERROR(VLOOKUP(R278,シフト記号表!$B:$AP,41,FALSE),"")</f>
        <v/>
      </c>
      <c r="S279" s="101" t="str">
        <f>IFERROR(VLOOKUP(S278,シフト記号表!$B:$AP,41,FALSE),"")</f>
        <v/>
      </c>
      <c r="T279" s="101" t="str">
        <f>IFERROR(VLOOKUP(T278,シフト記号表!$B:$AP,41,FALSE),"")</f>
        <v/>
      </c>
      <c r="U279" s="101" t="str">
        <f>IFERROR(VLOOKUP(U278,シフト記号表!$B:$AP,41,FALSE),"")</f>
        <v/>
      </c>
      <c r="V279" s="101" t="str">
        <f>IFERROR(VLOOKUP(V278,シフト記号表!$B:$AP,41,FALSE),"")</f>
        <v/>
      </c>
      <c r="W279" s="101" t="str">
        <f>IFERROR(VLOOKUP(W278,シフト記号表!$B:$AP,41,FALSE),"")</f>
        <v/>
      </c>
      <c r="X279" s="101" t="str">
        <f>IFERROR(VLOOKUP(X278,シフト記号表!$B:$AP,41,FALSE),"")</f>
        <v/>
      </c>
      <c r="Y279" s="101" t="str">
        <f>IFERROR(VLOOKUP(Y278,シフト記号表!$B:$AP,41,FALSE),"")</f>
        <v/>
      </c>
      <c r="Z279" s="101" t="str">
        <f>IFERROR(VLOOKUP(Z278,シフト記号表!$B:$AP,41,FALSE),"")</f>
        <v/>
      </c>
      <c r="AA279" s="101" t="str">
        <f>IFERROR(VLOOKUP(AA278,シフト記号表!$B:$AP,41,FALSE),"")</f>
        <v/>
      </c>
      <c r="AB279" s="101" t="str">
        <f>IFERROR(VLOOKUP(AB278,シフト記号表!$B:$AP,41,FALSE),"")</f>
        <v/>
      </c>
      <c r="AC279" s="101" t="str">
        <f>IFERROR(VLOOKUP(AC278,シフト記号表!$B:$AP,41,FALSE),"")</f>
        <v/>
      </c>
      <c r="AD279" s="101" t="str">
        <f>IFERROR(VLOOKUP(AD278,シフト記号表!$B:$AP,41,FALSE),"")</f>
        <v/>
      </c>
      <c r="AE279" s="101" t="str">
        <f>IFERROR(VLOOKUP(AE278,シフト記号表!$B:$AP,41,FALSE),"")</f>
        <v/>
      </c>
      <c r="AF279" s="101" t="str">
        <f>IFERROR(VLOOKUP(AF278,シフト記号表!$B:$AP,41,FALSE),"")</f>
        <v/>
      </c>
      <c r="AG279" s="101" t="str">
        <f>IFERROR(VLOOKUP(AG278,シフト記号表!$B:$AP,41,FALSE),"")</f>
        <v/>
      </c>
      <c r="AH279" s="101" t="str">
        <f>IFERROR(VLOOKUP(AH278,シフト記号表!$B:$AP,41,FALSE),"")</f>
        <v/>
      </c>
      <c r="AI279" s="101" t="str">
        <f>IFERROR(VLOOKUP(AI278,シフト記号表!$B:$AP,41,FALSE),"")</f>
        <v/>
      </c>
      <c r="AJ279" s="101" t="str">
        <f>IFERROR(VLOOKUP(AJ278,シフト記号表!$B:$AP,41,FALSE),"")</f>
        <v/>
      </c>
      <c r="AK279" s="101" t="str">
        <f>IFERROR(VLOOKUP(AK278,シフト記号表!$B:$AP,41,FALSE),"")</f>
        <v/>
      </c>
      <c r="AL279" s="101" t="str">
        <f>IFERROR(VLOOKUP(AL278,シフト記号表!$B:$AP,41,FALSE),"")</f>
        <v/>
      </c>
      <c r="AM279" s="101" t="str">
        <f>IFERROR(VLOOKUP(AM278,シフト記号表!$B:$AP,41,FALSE),"")</f>
        <v/>
      </c>
      <c r="AN279" s="289"/>
      <c r="AO279" s="267"/>
      <c r="AP279" s="344"/>
      <c r="AQ279" s="345"/>
      <c r="AR279" s="267"/>
      <c r="AS279" s="267"/>
      <c r="AT279" s="265"/>
      <c r="AU279" s="49" t="str">
        <f t="shared" ref="AU279" si="333">IFERROR(IF($D278="□",($AO278/$AK$6),($AO278/$AK$8)),"")</f>
        <v/>
      </c>
      <c r="AV279" s="49" t="str">
        <f t="shared" ref="AV279" si="334">IFERROR(IF($D278="□",($AN278/$AO$6),($AN278/$AO$8)),"")</f>
        <v/>
      </c>
      <c r="AX279" s="49" t="str">
        <f>IFERROR(IF($D278="□",(VLOOKUP(F278,'ますた君 '!$C:$E,3,FALSE)/($AK$6*4)),(VLOOKUP(F278,'ますた君 '!$C:$E,3,FALSE)/($AK$8*4))),"")</f>
        <v/>
      </c>
      <c r="AY279" s="49" t="str">
        <f>IFERROR(IF($D278="□",(VLOOKUP(F278,'ますた君 '!$C:$E,3,FALSE)/$AO$6),(VLOOKUP(F278,'ますた君 '!$C:$E,3,FALSE)/$AO$8)),"")</f>
        <v/>
      </c>
    </row>
    <row r="280" spans="1:51" s="3" customFormat="1" ht="12" customHeight="1">
      <c r="A280" s="278"/>
      <c r="B280" s="281"/>
      <c r="C280" s="284"/>
      <c r="D280" s="287"/>
      <c r="E280" s="171"/>
      <c r="F280" s="295"/>
      <c r="G280" s="296"/>
      <c r="H280" s="102" t="s">
        <v>106</v>
      </c>
      <c r="I280" s="190" t="str">
        <f>IFERROR(VLOOKUP(I278,シフト記号表!$B:$AP,31,FALSE),"")</f>
        <v/>
      </c>
      <c r="J280" s="190" t="str">
        <f>IFERROR(VLOOKUP(J278,シフト記号表!$B:$AP,31,FALSE),"")</f>
        <v/>
      </c>
      <c r="K280" s="190" t="str">
        <f>IFERROR(VLOOKUP(K278,シフト記号表!$B:$AP,31,FALSE),"")</f>
        <v/>
      </c>
      <c r="L280" s="190" t="str">
        <f>IFERROR(VLOOKUP(L278,シフト記号表!$B:$AP,31,FALSE),"")</f>
        <v/>
      </c>
      <c r="M280" s="190" t="str">
        <f>IFERROR(VLOOKUP(M278,シフト記号表!$B:$AP,31,FALSE),"")</f>
        <v/>
      </c>
      <c r="N280" s="190" t="str">
        <f>IFERROR(VLOOKUP(N278,シフト記号表!$B:$AP,31,FALSE),"")</f>
        <v/>
      </c>
      <c r="O280" s="190" t="str">
        <f>IFERROR(VLOOKUP(O278,シフト記号表!$B:$AP,31,FALSE),"")</f>
        <v/>
      </c>
      <c r="P280" s="190" t="str">
        <f>IFERROR(VLOOKUP(P278,シフト記号表!$B:$AP,31,FALSE),"")</f>
        <v/>
      </c>
      <c r="Q280" s="190" t="str">
        <f>IFERROR(VLOOKUP(Q278,シフト記号表!$B:$AP,31,FALSE),"")</f>
        <v/>
      </c>
      <c r="R280" s="190" t="str">
        <f>IFERROR(VLOOKUP(R278,シフト記号表!$B:$AP,31,FALSE),"")</f>
        <v/>
      </c>
      <c r="S280" s="190" t="str">
        <f>IFERROR(VLOOKUP(S278,シフト記号表!$B:$AP,31,FALSE),"")</f>
        <v/>
      </c>
      <c r="T280" s="190" t="str">
        <f>IFERROR(VLOOKUP(T278,シフト記号表!$B:$AP,31,FALSE),"")</f>
        <v/>
      </c>
      <c r="U280" s="190" t="str">
        <f>IFERROR(VLOOKUP(U278,シフト記号表!$B:$AP,31,FALSE),"")</f>
        <v/>
      </c>
      <c r="V280" s="190" t="str">
        <f>IFERROR(VLOOKUP(V278,シフト記号表!$B:$AP,31,FALSE),"")</f>
        <v/>
      </c>
      <c r="W280" s="190" t="str">
        <f>IFERROR(VLOOKUP(W278,シフト記号表!$B:$AP,31,FALSE),"")</f>
        <v/>
      </c>
      <c r="X280" s="190" t="str">
        <f>IFERROR(VLOOKUP(X278,シフト記号表!$B:$AP,31,FALSE),"")</f>
        <v/>
      </c>
      <c r="Y280" s="190" t="str">
        <f>IFERROR(VLOOKUP(Y278,シフト記号表!$B:$AP,31,FALSE),"")</f>
        <v/>
      </c>
      <c r="Z280" s="190" t="str">
        <f>IFERROR(VLOOKUP(Z278,シフト記号表!$B:$AP,31,FALSE),"")</f>
        <v/>
      </c>
      <c r="AA280" s="190" t="str">
        <f>IFERROR(VLOOKUP(AA278,シフト記号表!$B:$AP,31,FALSE),"")</f>
        <v/>
      </c>
      <c r="AB280" s="190" t="str">
        <f>IFERROR(VLOOKUP(AB278,シフト記号表!$B:$AP,31,FALSE),"")</f>
        <v/>
      </c>
      <c r="AC280" s="190" t="str">
        <f>IFERROR(VLOOKUP(AC278,シフト記号表!$B:$AP,31,FALSE),"")</f>
        <v/>
      </c>
      <c r="AD280" s="190" t="str">
        <f>IFERROR(VLOOKUP(AD278,シフト記号表!$B:$AP,31,FALSE),"")</f>
        <v/>
      </c>
      <c r="AE280" s="190" t="str">
        <f>IFERROR(VLOOKUP(AE278,シフト記号表!$B:$AP,31,FALSE),"")</f>
        <v/>
      </c>
      <c r="AF280" s="190" t="str">
        <f>IFERROR(VLOOKUP(AF278,シフト記号表!$B:$AP,31,FALSE),"")</f>
        <v/>
      </c>
      <c r="AG280" s="190" t="str">
        <f>IFERROR(VLOOKUP(AG278,シフト記号表!$B:$AP,31,FALSE),"")</f>
        <v/>
      </c>
      <c r="AH280" s="190" t="str">
        <f>IFERROR(VLOOKUP(AH278,シフト記号表!$B:$AP,31,FALSE),"")</f>
        <v/>
      </c>
      <c r="AI280" s="190" t="str">
        <f>IFERROR(VLOOKUP(AI278,シフト記号表!$B:$AP,31,FALSE),"")</f>
        <v/>
      </c>
      <c r="AJ280" s="190" t="str">
        <f>IFERROR(VLOOKUP(AJ278,シフト記号表!$B:$AP,31,FALSE),"")</f>
        <v/>
      </c>
      <c r="AK280" s="190" t="str">
        <f>IFERROR(VLOOKUP(AK278,シフト記号表!$B:$AP,31,FALSE),"")</f>
        <v/>
      </c>
      <c r="AL280" s="190" t="str">
        <f>IFERROR(VLOOKUP(AL278,シフト記号表!$B:$AP,31,FALSE),"")</f>
        <v/>
      </c>
      <c r="AM280" s="190" t="str">
        <f>IFERROR(VLOOKUP(AM278,シフト記号表!$B:$AP,31,FALSE),"")</f>
        <v/>
      </c>
      <c r="AN280" s="290"/>
      <c r="AO280" s="268"/>
      <c r="AP280" s="346"/>
      <c r="AQ280" s="347"/>
      <c r="AR280" s="268"/>
      <c r="AS280" s="268"/>
      <c r="AT280" s="265"/>
      <c r="AU280" s="50"/>
      <c r="AV280" s="50"/>
      <c r="AX280" s="50"/>
      <c r="AY280" s="50"/>
    </row>
    <row r="281" spans="1:51" s="3" customFormat="1" ht="12" customHeight="1">
      <c r="A281" s="276">
        <v>87</v>
      </c>
      <c r="B281" s="279"/>
      <c r="C281" s="282"/>
      <c r="D281" s="285" t="s">
        <v>113</v>
      </c>
      <c r="E281" s="170"/>
      <c r="F281" s="291"/>
      <c r="G281" s="292"/>
      <c r="H281" s="103" t="s">
        <v>80</v>
      </c>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288">
        <f>+SUM(I282:AM283)</f>
        <v>0</v>
      </c>
      <c r="AO281" s="266">
        <f>IF($AN$3="４週",AN281/4,AN281/(DAY(EOMONTH($I$21,0))/7))</f>
        <v>0</v>
      </c>
      <c r="AP281" s="342"/>
      <c r="AQ281" s="343"/>
      <c r="AR281" s="266" t="str">
        <f t="shared" ref="AR281" si="335">IF($AN$3="４週",AU282,AV282)</f>
        <v/>
      </c>
      <c r="AS281" s="266"/>
      <c r="AT281" s="265" t="str">
        <f t="shared" ref="AT281" si="336">IF(AX282&lt;=1.1,"",IF(AY282&lt;=1.1,"",IF(F281="","","勤務時間"&amp;CHAR(10)&amp;"OVER")))</f>
        <v/>
      </c>
      <c r="AU281" s="48" t="s">
        <v>192</v>
      </c>
      <c r="AV281" s="48" t="s">
        <v>107</v>
      </c>
      <c r="AX281" s="48" t="s">
        <v>136</v>
      </c>
      <c r="AY281" s="48" t="s">
        <v>137</v>
      </c>
    </row>
    <row r="282" spans="1:51" s="3" customFormat="1" ht="12" customHeight="1">
      <c r="A282" s="277"/>
      <c r="B282" s="280"/>
      <c r="C282" s="283"/>
      <c r="D282" s="286"/>
      <c r="E282" s="171"/>
      <c r="F282" s="293"/>
      <c r="G282" s="294"/>
      <c r="H282" s="100" t="s">
        <v>105</v>
      </c>
      <c r="I282" s="101" t="str">
        <f>IFERROR(VLOOKUP(I281,シフト記号表!$B:$AP,41,FALSE),"")</f>
        <v/>
      </c>
      <c r="J282" s="101" t="str">
        <f>IFERROR(VLOOKUP(J281,シフト記号表!$B:$AP,41,FALSE),"")</f>
        <v/>
      </c>
      <c r="K282" s="101" t="str">
        <f>IFERROR(VLOOKUP(K281,シフト記号表!$B:$AP,41,FALSE),"")</f>
        <v/>
      </c>
      <c r="L282" s="101" t="str">
        <f>IFERROR(VLOOKUP(L281,シフト記号表!$B:$AP,41,FALSE),"")</f>
        <v/>
      </c>
      <c r="M282" s="101" t="str">
        <f>IFERROR(VLOOKUP(M281,シフト記号表!$B:$AP,41,FALSE),"")</f>
        <v/>
      </c>
      <c r="N282" s="101" t="str">
        <f>IFERROR(VLOOKUP(N281,シフト記号表!$B:$AP,41,FALSE),"")</f>
        <v/>
      </c>
      <c r="O282" s="101" t="str">
        <f>IFERROR(VLOOKUP(O281,シフト記号表!$B:$AP,41,FALSE),"")</f>
        <v/>
      </c>
      <c r="P282" s="101" t="str">
        <f>IFERROR(VLOOKUP(P281,シフト記号表!$B:$AP,41,FALSE),"")</f>
        <v/>
      </c>
      <c r="Q282" s="101" t="str">
        <f>IFERROR(VLOOKUP(Q281,シフト記号表!$B:$AP,41,FALSE),"")</f>
        <v/>
      </c>
      <c r="R282" s="101" t="str">
        <f>IFERROR(VLOOKUP(R281,シフト記号表!$B:$AP,41,FALSE),"")</f>
        <v/>
      </c>
      <c r="S282" s="101" t="str">
        <f>IFERROR(VLOOKUP(S281,シフト記号表!$B:$AP,41,FALSE),"")</f>
        <v/>
      </c>
      <c r="T282" s="101" t="str">
        <f>IFERROR(VLOOKUP(T281,シフト記号表!$B:$AP,41,FALSE),"")</f>
        <v/>
      </c>
      <c r="U282" s="101" t="str">
        <f>IFERROR(VLOOKUP(U281,シフト記号表!$B:$AP,41,FALSE),"")</f>
        <v/>
      </c>
      <c r="V282" s="101" t="str">
        <f>IFERROR(VLOOKUP(V281,シフト記号表!$B:$AP,41,FALSE),"")</f>
        <v/>
      </c>
      <c r="W282" s="101" t="str">
        <f>IFERROR(VLOOKUP(W281,シフト記号表!$B:$AP,41,FALSE),"")</f>
        <v/>
      </c>
      <c r="X282" s="101" t="str">
        <f>IFERROR(VLOOKUP(X281,シフト記号表!$B:$AP,41,FALSE),"")</f>
        <v/>
      </c>
      <c r="Y282" s="101" t="str">
        <f>IFERROR(VLOOKUP(Y281,シフト記号表!$B:$AP,41,FALSE),"")</f>
        <v/>
      </c>
      <c r="Z282" s="101" t="str">
        <f>IFERROR(VLOOKUP(Z281,シフト記号表!$B:$AP,41,FALSE),"")</f>
        <v/>
      </c>
      <c r="AA282" s="101" t="str">
        <f>IFERROR(VLOOKUP(AA281,シフト記号表!$B:$AP,41,FALSE),"")</f>
        <v/>
      </c>
      <c r="AB282" s="101" t="str">
        <f>IFERROR(VLOOKUP(AB281,シフト記号表!$B:$AP,41,FALSE),"")</f>
        <v/>
      </c>
      <c r="AC282" s="101" t="str">
        <f>IFERROR(VLOOKUP(AC281,シフト記号表!$B:$AP,41,FALSE),"")</f>
        <v/>
      </c>
      <c r="AD282" s="101" t="str">
        <f>IFERROR(VLOOKUP(AD281,シフト記号表!$B:$AP,41,FALSE),"")</f>
        <v/>
      </c>
      <c r="AE282" s="101" t="str">
        <f>IFERROR(VLOOKUP(AE281,シフト記号表!$B:$AP,41,FALSE),"")</f>
        <v/>
      </c>
      <c r="AF282" s="101" t="str">
        <f>IFERROR(VLOOKUP(AF281,シフト記号表!$B:$AP,41,FALSE),"")</f>
        <v/>
      </c>
      <c r="AG282" s="101" t="str">
        <f>IFERROR(VLOOKUP(AG281,シフト記号表!$B:$AP,41,FALSE),"")</f>
        <v/>
      </c>
      <c r="AH282" s="101" t="str">
        <f>IFERROR(VLOOKUP(AH281,シフト記号表!$B:$AP,41,FALSE),"")</f>
        <v/>
      </c>
      <c r="AI282" s="101" t="str">
        <f>IFERROR(VLOOKUP(AI281,シフト記号表!$B:$AP,41,FALSE),"")</f>
        <v/>
      </c>
      <c r="AJ282" s="101" t="str">
        <f>IFERROR(VLOOKUP(AJ281,シフト記号表!$B:$AP,41,FALSE),"")</f>
        <v/>
      </c>
      <c r="AK282" s="101" t="str">
        <f>IFERROR(VLOOKUP(AK281,シフト記号表!$B:$AP,41,FALSE),"")</f>
        <v/>
      </c>
      <c r="AL282" s="101" t="str">
        <f>IFERROR(VLOOKUP(AL281,シフト記号表!$B:$AP,41,FALSE),"")</f>
        <v/>
      </c>
      <c r="AM282" s="101" t="str">
        <f>IFERROR(VLOOKUP(AM281,シフト記号表!$B:$AP,41,FALSE),"")</f>
        <v/>
      </c>
      <c r="AN282" s="289"/>
      <c r="AO282" s="267"/>
      <c r="AP282" s="344"/>
      <c r="AQ282" s="345"/>
      <c r="AR282" s="267"/>
      <c r="AS282" s="267"/>
      <c r="AT282" s="265"/>
      <c r="AU282" s="49" t="str">
        <f t="shared" ref="AU282" si="337">IFERROR(IF($D281="□",($AO281/$AK$6),($AO281/$AK$8)),"")</f>
        <v/>
      </c>
      <c r="AV282" s="49" t="str">
        <f t="shared" ref="AV282" si="338">IFERROR(IF($D281="□",($AN281/$AO$6),($AN281/$AO$8)),"")</f>
        <v/>
      </c>
      <c r="AX282" s="49" t="str">
        <f>IFERROR(IF($D281="□",(VLOOKUP(F281,'ますた君 '!$C:$E,3,FALSE)/($AK$6*4)),(VLOOKUP(F281,'ますた君 '!$C:$E,3,FALSE)/($AK$8*4))),"")</f>
        <v/>
      </c>
      <c r="AY282" s="49" t="str">
        <f>IFERROR(IF($D281="□",(VLOOKUP(F281,'ますた君 '!$C:$E,3,FALSE)/$AO$6),(VLOOKUP(F281,'ますた君 '!$C:$E,3,FALSE)/$AO$8)),"")</f>
        <v/>
      </c>
    </row>
    <row r="283" spans="1:51" s="3" customFormat="1" ht="12" customHeight="1">
      <c r="A283" s="278"/>
      <c r="B283" s="281"/>
      <c r="C283" s="284"/>
      <c r="D283" s="287"/>
      <c r="E283" s="171"/>
      <c r="F283" s="295"/>
      <c r="G283" s="296"/>
      <c r="H283" s="102" t="s">
        <v>106</v>
      </c>
      <c r="I283" s="190" t="str">
        <f>IFERROR(VLOOKUP(I281,シフト記号表!$B:$AP,31,FALSE),"")</f>
        <v/>
      </c>
      <c r="J283" s="190" t="str">
        <f>IFERROR(VLOOKUP(J281,シフト記号表!$B:$AP,31,FALSE),"")</f>
        <v/>
      </c>
      <c r="K283" s="190" t="str">
        <f>IFERROR(VLOOKUP(K281,シフト記号表!$B:$AP,31,FALSE),"")</f>
        <v/>
      </c>
      <c r="L283" s="190" t="str">
        <f>IFERROR(VLOOKUP(L281,シフト記号表!$B:$AP,31,FALSE),"")</f>
        <v/>
      </c>
      <c r="M283" s="190" t="str">
        <f>IFERROR(VLOOKUP(M281,シフト記号表!$B:$AP,31,FALSE),"")</f>
        <v/>
      </c>
      <c r="N283" s="190" t="str">
        <f>IFERROR(VLOOKUP(N281,シフト記号表!$B:$AP,31,FALSE),"")</f>
        <v/>
      </c>
      <c r="O283" s="190" t="str">
        <f>IFERROR(VLOOKUP(O281,シフト記号表!$B:$AP,31,FALSE),"")</f>
        <v/>
      </c>
      <c r="P283" s="190" t="str">
        <f>IFERROR(VLOOKUP(P281,シフト記号表!$B:$AP,31,FALSE),"")</f>
        <v/>
      </c>
      <c r="Q283" s="190" t="str">
        <f>IFERROR(VLOOKUP(Q281,シフト記号表!$B:$AP,31,FALSE),"")</f>
        <v/>
      </c>
      <c r="R283" s="190" t="str">
        <f>IFERROR(VLOOKUP(R281,シフト記号表!$B:$AP,31,FALSE),"")</f>
        <v/>
      </c>
      <c r="S283" s="190" t="str">
        <f>IFERROR(VLOOKUP(S281,シフト記号表!$B:$AP,31,FALSE),"")</f>
        <v/>
      </c>
      <c r="T283" s="190" t="str">
        <f>IFERROR(VLOOKUP(T281,シフト記号表!$B:$AP,31,FALSE),"")</f>
        <v/>
      </c>
      <c r="U283" s="190" t="str">
        <f>IFERROR(VLOOKUP(U281,シフト記号表!$B:$AP,31,FALSE),"")</f>
        <v/>
      </c>
      <c r="V283" s="190" t="str">
        <f>IFERROR(VLOOKUP(V281,シフト記号表!$B:$AP,31,FALSE),"")</f>
        <v/>
      </c>
      <c r="W283" s="190" t="str">
        <f>IFERROR(VLOOKUP(W281,シフト記号表!$B:$AP,31,FALSE),"")</f>
        <v/>
      </c>
      <c r="X283" s="190" t="str">
        <f>IFERROR(VLOOKUP(X281,シフト記号表!$B:$AP,31,FALSE),"")</f>
        <v/>
      </c>
      <c r="Y283" s="190" t="str">
        <f>IFERROR(VLOOKUP(Y281,シフト記号表!$B:$AP,31,FALSE),"")</f>
        <v/>
      </c>
      <c r="Z283" s="190" t="str">
        <f>IFERROR(VLOOKUP(Z281,シフト記号表!$B:$AP,31,FALSE),"")</f>
        <v/>
      </c>
      <c r="AA283" s="190" t="str">
        <f>IFERROR(VLOOKUP(AA281,シフト記号表!$B:$AP,31,FALSE),"")</f>
        <v/>
      </c>
      <c r="AB283" s="190" t="str">
        <f>IFERROR(VLOOKUP(AB281,シフト記号表!$B:$AP,31,FALSE),"")</f>
        <v/>
      </c>
      <c r="AC283" s="190" t="str">
        <f>IFERROR(VLOOKUP(AC281,シフト記号表!$B:$AP,31,FALSE),"")</f>
        <v/>
      </c>
      <c r="AD283" s="190" t="str">
        <f>IFERROR(VLOOKUP(AD281,シフト記号表!$B:$AP,31,FALSE),"")</f>
        <v/>
      </c>
      <c r="AE283" s="190" t="str">
        <f>IFERROR(VLOOKUP(AE281,シフト記号表!$B:$AP,31,FALSE),"")</f>
        <v/>
      </c>
      <c r="AF283" s="190" t="str">
        <f>IFERROR(VLOOKUP(AF281,シフト記号表!$B:$AP,31,FALSE),"")</f>
        <v/>
      </c>
      <c r="AG283" s="190" t="str">
        <f>IFERROR(VLOOKUP(AG281,シフト記号表!$B:$AP,31,FALSE),"")</f>
        <v/>
      </c>
      <c r="AH283" s="190" t="str">
        <f>IFERROR(VLOOKUP(AH281,シフト記号表!$B:$AP,31,FALSE),"")</f>
        <v/>
      </c>
      <c r="AI283" s="190" t="str">
        <f>IFERROR(VLOOKUP(AI281,シフト記号表!$B:$AP,31,FALSE),"")</f>
        <v/>
      </c>
      <c r="AJ283" s="190" t="str">
        <f>IFERROR(VLOOKUP(AJ281,シフト記号表!$B:$AP,31,FALSE),"")</f>
        <v/>
      </c>
      <c r="AK283" s="190" t="str">
        <f>IFERROR(VLOOKUP(AK281,シフト記号表!$B:$AP,31,FALSE),"")</f>
        <v/>
      </c>
      <c r="AL283" s="190" t="str">
        <f>IFERROR(VLOOKUP(AL281,シフト記号表!$B:$AP,31,FALSE),"")</f>
        <v/>
      </c>
      <c r="AM283" s="190" t="str">
        <f>IFERROR(VLOOKUP(AM281,シフト記号表!$B:$AP,31,FALSE),"")</f>
        <v/>
      </c>
      <c r="AN283" s="290"/>
      <c r="AO283" s="268"/>
      <c r="AP283" s="346"/>
      <c r="AQ283" s="347"/>
      <c r="AR283" s="268"/>
      <c r="AS283" s="268"/>
      <c r="AT283" s="265"/>
      <c r="AU283" s="50"/>
      <c r="AV283" s="50"/>
      <c r="AX283" s="50"/>
      <c r="AY283" s="50"/>
    </row>
    <row r="284" spans="1:51" s="3" customFormat="1" ht="12" customHeight="1">
      <c r="A284" s="276">
        <v>88</v>
      </c>
      <c r="B284" s="279"/>
      <c r="C284" s="348"/>
      <c r="D284" s="285" t="s">
        <v>113</v>
      </c>
      <c r="E284" s="170"/>
      <c r="F284" s="291"/>
      <c r="G284" s="292"/>
      <c r="H284" s="103" t="s">
        <v>80</v>
      </c>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288">
        <f>+SUM(I285:AM286)</f>
        <v>0</v>
      </c>
      <c r="AO284" s="266">
        <f>IF($AN$3="４週",AN284/4,AN284/(DAY(EOMONTH($I$21,0))/7))</f>
        <v>0</v>
      </c>
      <c r="AP284" s="342"/>
      <c r="AQ284" s="343"/>
      <c r="AR284" s="266" t="str">
        <f t="shared" ref="AR284" si="339">IF($AN$3="４週",AU285,AV285)</f>
        <v/>
      </c>
      <c r="AS284" s="266"/>
      <c r="AT284" s="265" t="str">
        <f t="shared" ref="AT284" si="340">IF(AX285&lt;=1.1,"",IF(AY285&lt;=1.1,"",IF(F284="","","勤務時間"&amp;CHAR(10)&amp;"OVER")))</f>
        <v/>
      </c>
      <c r="AU284" s="48" t="s">
        <v>192</v>
      </c>
      <c r="AV284" s="48" t="s">
        <v>107</v>
      </c>
      <c r="AX284" s="48" t="s">
        <v>136</v>
      </c>
      <c r="AY284" s="48" t="s">
        <v>137</v>
      </c>
    </row>
    <row r="285" spans="1:51" s="3" customFormat="1" ht="12" customHeight="1">
      <c r="A285" s="277"/>
      <c r="B285" s="280"/>
      <c r="C285" s="349"/>
      <c r="D285" s="286"/>
      <c r="E285" s="171"/>
      <c r="F285" s="293"/>
      <c r="G285" s="294"/>
      <c r="H285" s="100" t="s">
        <v>105</v>
      </c>
      <c r="I285" s="101" t="str">
        <f>IFERROR(VLOOKUP(I284,シフト記号表!$B:$AP,41,FALSE),"")</f>
        <v/>
      </c>
      <c r="J285" s="101" t="str">
        <f>IFERROR(VLOOKUP(J284,シフト記号表!$B:$AP,41,FALSE),"")</f>
        <v/>
      </c>
      <c r="K285" s="101" t="str">
        <f>IFERROR(VLOOKUP(K284,シフト記号表!$B:$AP,41,FALSE),"")</f>
        <v/>
      </c>
      <c r="L285" s="101" t="str">
        <f>IFERROR(VLOOKUP(L284,シフト記号表!$B:$AP,41,FALSE),"")</f>
        <v/>
      </c>
      <c r="M285" s="101" t="str">
        <f>IFERROR(VLOOKUP(M284,シフト記号表!$B:$AP,41,FALSE),"")</f>
        <v/>
      </c>
      <c r="N285" s="101" t="str">
        <f>IFERROR(VLOOKUP(N284,シフト記号表!$B:$AP,41,FALSE),"")</f>
        <v/>
      </c>
      <c r="O285" s="101" t="str">
        <f>IFERROR(VLOOKUP(O284,シフト記号表!$B:$AP,41,FALSE),"")</f>
        <v/>
      </c>
      <c r="P285" s="101" t="str">
        <f>IFERROR(VLOOKUP(P284,シフト記号表!$B:$AP,41,FALSE),"")</f>
        <v/>
      </c>
      <c r="Q285" s="101" t="str">
        <f>IFERROR(VLOOKUP(Q284,シフト記号表!$B:$AP,41,FALSE),"")</f>
        <v/>
      </c>
      <c r="R285" s="101" t="str">
        <f>IFERROR(VLOOKUP(R284,シフト記号表!$B:$AP,41,FALSE),"")</f>
        <v/>
      </c>
      <c r="S285" s="101" t="str">
        <f>IFERROR(VLOOKUP(S284,シフト記号表!$B:$AP,41,FALSE),"")</f>
        <v/>
      </c>
      <c r="T285" s="101" t="str">
        <f>IFERROR(VLOOKUP(T284,シフト記号表!$B:$AP,41,FALSE),"")</f>
        <v/>
      </c>
      <c r="U285" s="101" t="str">
        <f>IFERROR(VLOOKUP(U284,シフト記号表!$B:$AP,41,FALSE),"")</f>
        <v/>
      </c>
      <c r="V285" s="101" t="str">
        <f>IFERROR(VLOOKUP(V284,シフト記号表!$B:$AP,41,FALSE),"")</f>
        <v/>
      </c>
      <c r="W285" s="101" t="str">
        <f>IFERROR(VLOOKUP(W284,シフト記号表!$B:$AP,41,FALSE),"")</f>
        <v/>
      </c>
      <c r="X285" s="101" t="str">
        <f>IFERROR(VLOOKUP(X284,シフト記号表!$B:$AP,41,FALSE),"")</f>
        <v/>
      </c>
      <c r="Y285" s="101" t="str">
        <f>IFERROR(VLOOKUP(Y284,シフト記号表!$B:$AP,41,FALSE),"")</f>
        <v/>
      </c>
      <c r="Z285" s="101" t="str">
        <f>IFERROR(VLOOKUP(Z284,シフト記号表!$B:$AP,41,FALSE),"")</f>
        <v/>
      </c>
      <c r="AA285" s="101" t="str">
        <f>IFERROR(VLOOKUP(AA284,シフト記号表!$B:$AP,41,FALSE),"")</f>
        <v/>
      </c>
      <c r="AB285" s="101" t="str">
        <f>IFERROR(VLOOKUP(AB284,シフト記号表!$B:$AP,41,FALSE),"")</f>
        <v/>
      </c>
      <c r="AC285" s="101" t="str">
        <f>IFERROR(VLOOKUP(AC284,シフト記号表!$B:$AP,41,FALSE),"")</f>
        <v/>
      </c>
      <c r="AD285" s="101" t="str">
        <f>IFERROR(VLOOKUP(AD284,シフト記号表!$B:$AP,41,FALSE),"")</f>
        <v/>
      </c>
      <c r="AE285" s="101" t="str">
        <f>IFERROR(VLOOKUP(AE284,シフト記号表!$B:$AP,41,FALSE),"")</f>
        <v/>
      </c>
      <c r="AF285" s="101" t="str">
        <f>IFERROR(VLOOKUP(AF284,シフト記号表!$B:$AP,41,FALSE),"")</f>
        <v/>
      </c>
      <c r="AG285" s="101" t="str">
        <f>IFERROR(VLOOKUP(AG284,シフト記号表!$B:$AP,41,FALSE),"")</f>
        <v/>
      </c>
      <c r="AH285" s="101" t="str">
        <f>IFERROR(VLOOKUP(AH284,シフト記号表!$B:$AP,41,FALSE),"")</f>
        <v/>
      </c>
      <c r="AI285" s="101" t="str">
        <f>IFERROR(VLOOKUP(AI284,シフト記号表!$B:$AP,41,FALSE),"")</f>
        <v/>
      </c>
      <c r="AJ285" s="101" t="str">
        <f>IFERROR(VLOOKUP(AJ284,シフト記号表!$B:$AP,41,FALSE),"")</f>
        <v/>
      </c>
      <c r="AK285" s="101" t="str">
        <f>IFERROR(VLOOKUP(AK284,シフト記号表!$B:$AP,41,FALSE),"")</f>
        <v/>
      </c>
      <c r="AL285" s="101" t="str">
        <f>IFERROR(VLOOKUP(AL284,シフト記号表!$B:$AP,41,FALSE),"")</f>
        <v/>
      </c>
      <c r="AM285" s="101" t="str">
        <f>IFERROR(VLOOKUP(AM284,シフト記号表!$B:$AP,41,FALSE),"")</f>
        <v/>
      </c>
      <c r="AN285" s="289"/>
      <c r="AO285" s="267"/>
      <c r="AP285" s="344"/>
      <c r="AQ285" s="345"/>
      <c r="AR285" s="267"/>
      <c r="AS285" s="267"/>
      <c r="AT285" s="265"/>
      <c r="AU285" s="49" t="str">
        <f t="shared" ref="AU285" si="341">IFERROR(IF($D284="□",($AO284/$AK$6),($AO284/$AK$8)),"")</f>
        <v/>
      </c>
      <c r="AV285" s="49" t="str">
        <f t="shared" ref="AV285" si="342">IFERROR(IF($D284="□",($AN284/$AO$6),($AN284/$AO$8)),"")</f>
        <v/>
      </c>
      <c r="AX285" s="49" t="str">
        <f>IFERROR(IF($D284="□",(VLOOKUP(F284,'ますた君 '!$C:$E,3,FALSE)/($AK$6*4)),(VLOOKUP(F284,'ますた君 '!$C:$E,3,FALSE)/($AK$8*4))),"")</f>
        <v/>
      </c>
      <c r="AY285" s="49" t="str">
        <f>IFERROR(IF($D284="□",(VLOOKUP(F284,'ますた君 '!$C:$E,3,FALSE)/$AO$6),(VLOOKUP(F284,'ますた君 '!$C:$E,3,FALSE)/$AO$8)),"")</f>
        <v/>
      </c>
    </row>
    <row r="286" spans="1:51" s="3" customFormat="1" ht="12" customHeight="1">
      <c r="A286" s="278"/>
      <c r="B286" s="281"/>
      <c r="C286" s="350"/>
      <c r="D286" s="287"/>
      <c r="E286" s="171"/>
      <c r="F286" s="295"/>
      <c r="G286" s="296"/>
      <c r="H286" s="102" t="s">
        <v>106</v>
      </c>
      <c r="I286" s="190" t="str">
        <f>IFERROR(VLOOKUP(I284,シフト記号表!$B:$AP,31,FALSE),"")</f>
        <v/>
      </c>
      <c r="J286" s="190" t="str">
        <f>IFERROR(VLOOKUP(J284,シフト記号表!$B:$AP,31,FALSE),"")</f>
        <v/>
      </c>
      <c r="K286" s="190" t="str">
        <f>IFERROR(VLOOKUP(K284,シフト記号表!$B:$AP,31,FALSE),"")</f>
        <v/>
      </c>
      <c r="L286" s="190" t="str">
        <f>IFERROR(VLOOKUP(L284,シフト記号表!$B:$AP,31,FALSE),"")</f>
        <v/>
      </c>
      <c r="M286" s="190" t="str">
        <f>IFERROR(VLOOKUP(M284,シフト記号表!$B:$AP,31,FALSE),"")</f>
        <v/>
      </c>
      <c r="N286" s="190" t="str">
        <f>IFERROR(VLOOKUP(N284,シフト記号表!$B:$AP,31,FALSE),"")</f>
        <v/>
      </c>
      <c r="O286" s="190" t="str">
        <f>IFERROR(VLOOKUP(O284,シフト記号表!$B:$AP,31,FALSE),"")</f>
        <v/>
      </c>
      <c r="P286" s="190" t="str">
        <f>IFERROR(VLOOKUP(P284,シフト記号表!$B:$AP,31,FALSE),"")</f>
        <v/>
      </c>
      <c r="Q286" s="190" t="str">
        <f>IFERROR(VLOOKUP(Q284,シフト記号表!$B:$AP,31,FALSE),"")</f>
        <v/>
      </c>
      <c r="R286" s="190" t="str">
        <f>IFERROR(VLOOKUP(R284,シフト記号表!$B:$AP,31,FALSE),"")</f>
        <v/>
      </c>
      <c r="S286" s="190" t="str">
        <f>IFERROR(VLOOKUP(S284,シフト記号表!$B:$AP,31,FALSE),"")</f>
        <v/>
      </c>
      <c r="T286" s="190" t="str">
        <f>IFERROR(VLOOKUP(T284,シフト記号表!$B:$AP,31,FALSE),"")</f>
        <v/>
      </c>
      <c r="U286" s="190" t="str">
        <f>IFERROR(VLOOKUP(U284,シフト記号表!$B:$AP,31,FALSE),"")</f>
        <v/>
      </c>
      <c r="V286" s="190" t="str">
        <f>IFERROR(VLOOKUP(V284,シフト記号表!$B:$AP,31,FALSE),"")</f>
        <v/>
      </c>
      <c r="W286" s="190" t="str">
        <f>IFERROR(VLOOKUP(W284,シフト記号表!$B:$AP,31,FALSE),"")</f>
        <v/>
      </c>
      <c r="X286" s="190" t="str">
        <f>IFERROR(VLOOKUP(X284,シフト記号表!$B:$AP,31,FALSE),"")</f>
        <v/>
      </c>
      <c r="Y286" s="190" t="str">
        <f>IFERROR(VLOOKUP(Y284,シフト記号表!$B:$AP,31,FALSE),"")</f>
        <v/>
      </c>
      <c r="Z286" s="190" t="str">
        <f>IFERROR(VLOOKUP(Z284,シフト記号表!$B:$AP,31,FALSE),"")</f>
        <v/>
      </c>
      <c r="AA286" s="190" t="str">
        <f>IFERROR(VLOOKUP(AA284,シフト記号表!$B:$AP,31,FALSE),"")</f>
        <v/>
      </c>
      <c r="AB286" s="190" t="str">
        <f>IFERROR(VLOOKUP(AB284,シフト記号表!$B:$AP,31,FALSE),"")</f>
        <v/>
      </c>
      <c r="AC286" s="190" t="str">
        <f>IFERROR(VLOOKUP(AC284,シフト記号表!$B:$AP,31,FALSE),"")</f>
        <v/>
      </c>
      <c r="AD286" s="190" t="str">
        <f>IFERROR(VLOOKUP(AD284,シフト記号表!$B:$AP,31,FALSE),"")</f>
        <v/>
      </c>
      <c r="AE286" s="190" t="str">
        <f>IFERROR(VLOOKUP(AE284,シフト記号表!$B:$AP,31,FALSE),"")</f>
        <v/>
      </c>
      <c r="AF286" s="190" t="str">
        <f>IFERROR(VLOOKUP(AF284,シフト記号表!$B:$AP,31,FALSE),"")</f>
        <v/>
      </c>
      <c r="AG286" s="190" t="str">
        <f>IFERROR(VLOOKUP(AG284,シフト記号表!$B:$AP,31,FALSE),"")</f>
        <v/>
      </c>
      <c r="AH286" s="190" t="str">
        <f>IFERROR(VLOOKUP(AH284,シフト記号表!$B:$AP,31,FALSE),"")</f>
        <v/>
      </c>
      <c r="AI286" s="190" t="str">
        <f>IFERROR(VLOOKUP(AI284,シフト記号表!$B:$AP,31,FALSE),"")</f>
        <v/>
      </c>
      <c r="AJ286" s="190" t="str">
        <f>IFERROR(VLOOKUP(AJ284,シフト記号表!$B:$AP,31,FALSE),"")</f>
        <v/>
      </c>
      <c r="AK286" s="190" t="str">
        <f>IFERROR(VLOOKUP(AK284,シフト記号表!$B:$AP,31,FALSE),"")</f>
        <v/>
      </c>
      <c r="AL286" s="190" t="str">
        <f>IFERROR(VLOOKUP(AL284,シフト記号表!$B:$AP,31,FALSE),"")</f>
        <v/>
      </c>
      <c r="AM286" s="190" t="str">
        <f>IFERROR(VLOOKUP(AM284,シフト記号表!$B:$AP,31,FALSE),"")</f>
        <v/>
      </c>
      <c r="AN286" s="290"/>
      <c r="AO286" s="268"/>
      <c r="AP286" s="346"/>
      <c r="AQ286" s="347"/>
      <c r="AR286" s="268"/>
      <c r="AS286" s="268"/>
      <c r="AT286" s="265"/>
      <c r="AU286" s="50"/>
      <c r="AV286" s="50"/>
      <c r="AX286" s="50"/>
      <c r="AY286" s="50"/>
    </row>
    <row r="287" spans="1:51" s="3" customFormat="1" ht="12" customHeight="1">
      <c r="A287" s="276">
        <v>89</v>
      </c>
      <c r="B287" s="279"/>
      <c r="C287" s="282"/>
      <c r="D287" s="285" t="s">
        <v>113</v>
      </c>
      <c r="E287" s="170"/>
      <c r="F287" s="291"/>
      <c r="G287" s="292"/>
      <c r="H287" s="103" t="s">
        <v>80</v>
      </c>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288">
        <f>+SUM(I288:AM289)</f>
        <v>0</v>
      </c>
      <c r="AO287" s="266">
        <f>IF($AN$3="４週",AN287/4,AN287/(DAY(EOMONTH($I$21,0))/7))</f>
        <v>0</v>
      </c>
      <c r="AP287" s="342"/>
      <c r="AQ287" s="343"/>
      <c r="AR287" s="266" t="str">
        <f t="shared" ref="AR287" si="343">IF($AN$3="４週",AU288,AV288)</f>
        <v/>
      </c>
      <c r="AS287" s="266"/>
      <c r="AT287" s="265" t="str">
        <f t="shared" ref="AT287" si="344">IF(AX288&lt;=1.1,"",IF(AY288&lt;=1.1,"",IF(F287="","","勤務時間"&amp;CHAR(10)&amp;"OVER")))</f>
        <v/>
      </c>
      <c r="AU287" s="48" t="s">
        <v>192</v>
      </c>
      <c r="AV287" s="48" t="s">
        <v>107</v>
      </c>
      <c r="AX287" s="48" t="s">
        <v>136</v>
      </c>
      <c r="AY287" s="48" t="s">
        <v>137</v>
      </c>
    </row>
    <row r="288" spans="1:51" s="3" customFormat="1" ht="12" customHeight="1">
      <c r="A288" s="277"/>
      <c r="B288" s="280"/>
      <c r="C288" s="283"/>
      <c r="D288" s="286"/>
      <c r="E288" s="171"/>
      <c r="F288" s="293"/>
      <c r="G288" s="294"/>
      <c r="H288" s="100" t="s">
        <v>105</v>
      </c>
      <c r="I288" s="101" t="str">
        <f>IFERROR(VLOOKUP(I287,シフト記号表!$B:$AP,41,FALSE),"")</f>
        <v/>
      </c>
      <c r="J288" s="101" t="str">
        <f>IFERROR(VLOOKUP(J287,シフト記号表!$B:$AP,41,FALSE),"")</f>
        <v/>
      </c>
      <c r="K288" s="101" t="str">
        <f>IFERROR(VLOOKUP(K287,シフト記号表!$B:$AP,41,FALSE),"")</f>
        <v/>
      </c>
      <c r="L288" s="101" t="str">
        <f>IFERROR(VLOOKUP(L287,シフト記号表!$B:$AP,41,FALSE),"")</f>
        <v/>
      </c>
      <c r="M288" s="101" t="str">
        <f>IFERROR(VLOOKUP(M287,シフト記号表!$B:$AP,41,FALSE),"")</f>
        <v/>
      </c>
      <c r="N288" s="101" t="str">
        <f>IFERROR(VLOOKUP(N287,シフト記号表!$B:$AP,41,FALSE),"")</f>
        <v/>
      </c>
      <c r="O288" s="101" t="str">
        <f>IFERROR(VLOOKUP(O287,シフト記号表!$B:$AP,41,FALSE),"")</f>
        <v/>
      </c>
      <c r="P288" s="101" t="str">
        <f>IFERROR(VLOOKUP(P287,シフト記号表!$B:$AP,41,FALSE),"")</f>
        <v/>
      </c>
      <c r="Q288" s="101" t="str">
        <f>IFERROR(VLOOKUP(Q287,シフト記号表!$B:$AP,41,FALSE),"")</f>
        <v/>
      </c>
      <c r="R288" s="101" t="str">
        <f>IFERROR(VLOOKUP(R287,シフト記号表!$B:$AP,41,FALSE),"")</f>
        <v/>
      </c>
      <c r="S288" s="101" t="str">
        <f>IFERROR(VLOOKUP(S287,シフト記号表!$B:$AP,41,FALSE),"")</f>
        <v/>
      </c>
      <c r="T288" s="101" t="str">
        <f>IFERROR(VLOOKUP(T287,シフト記号表!$B:$AP,41,FALSE),"")</f>
        <v/>
      </c>
      <c r="U288" s="101" t="str">
        <f>IFERROR(VLOOKUP(U287,シフト記号表!$B:$AP,41,FALSE),"")</f>
        <v/>
      </c>
      <c r="V288" s="101" t="str">
        <f>IFERROR(VLOOKUP(V287,シフト記号表!$B:$AP,41,FALSE),"")</f>
        <v/>
      </c>
      <c r="W288" s="101" t="str">
        <f>IFERROR(VLOOKUP(W287,シフト記号表!$B:$AP,41,FALSE),"")</f>
        <v/>
      </c>
      <c r="X288" s="101" t="str">
        <f>IFERROR(VLOOKUP(X287,シフト記号表!$B:$AP,41,FALSE),"")</f>
        <v/>
      </c>
      <c r="Y288" s="101" t="str">
        <f>IFERROR(VLOOKUP(Y287,シフト記号表!$B:$AP,41,FALSE),"")</f>
        <v/>
      </c>
      <c r="Z288" s="101" t="str">
        <f>IFERROR(VLOOKUP(Z287,シフト記号表!$B:$AP,41,FALSE),"")</f>
        <v/>
      </c>
      <c r="AA288" s="101" t="str">
        <f>IFERROR(VLOOKUP(AA287,シフト記号表!$B:$AP,41,FALSE),"")</f>
        <v/>
      </c>
      <c r="AB288" s="101" t="str">
        <f>IFERROR(VLOOKUP(AB287,シフト記号表!$B:$AP,41,FALSE),"")</f>
        <v/>
      </c>
      <c r="AC288" s="101" t="str">
        <f>IFERROR(VLOOKUP(AC287,シフト記号表!$B:$AP,41,FALSE),"")</f>
        <v/>
      </c>
      <c r="AD288" s="101" t="str">
        <f>IFERROR(VLOOKUP(AD287,シフト記号表!$B:$AP,41,FALSE),"")</f>
        <v/>
      </c>
      <c r="AE288" s="101" t="str">
        <f>IFERROR(VLOOKUP(AE287,シフト記号表!$B:$AP,41,FALSE),"")</f>
        <v/>
      </c>
      <c r="AF288" s="101" t="str">
        <f>IFERROR(VLOOKUP(AF287,シフト記号表!$B:$AP,41,FALSE),"")</f>
        <v/>
      </c>
      <c r="AG288" s="101" t="str">
        <f>IFERROR(VLOOKUP(AG287,シフト記号表!$B:$AP,41,FALSE),"")</f>
        <v/>
      </c>
      <c r="AH288" s="101" t="str">
        <f>IFERROR(VLOOKUP(AH287,シフト記号表!$B:$AP,41,FALSE),"")</f>
        <v/>
      </c>
      <c r="AI288" s="101" t="str">
        <f>IFERROR(VLOOKUP(AI287,シフト記号表!$B:$AP,41,FALSE),"")</f>
        <v/>
      </c>
      <c r="AJ288" s="101" t="str">
        <f>IFERROR(VLOOKUP(AJ287,シフト記号表!$B:$AP,41,FALSE),"")</f>
        <v/>
      </c>
      <c r="AK288" s="101" t="str">
        <f>IFERROR(VLOOKUP(AK287,シフト記号表!$B:$AP,41,FALSE),"")</f>
        <v/>
      </c>
      <c r="AL288" s="101" t="str">
        <f>IFERROR(VLOOKUP(AL287,シフト記号表!$B:$AP,41,FALSE),"")</f>
        <v/>
      </c>
      <c r="AM288" s="101" t="str">
        <f>IFERROR(VLOOKUP(AM287,シフト記号表!$B:$AP,41,FALSE),"")</f>
        <v/>
      </c>
      <c r="AN288" s="289"/>
      <c r="AO288" s="267"/>
      <c r="AP288" s="344"/>
      <c r="AQ288" s="345"/>
      <c r="AR288" s="267"/>
      <c r="AS288" s="267"/>
      <c r="AT288" s="265"/>
      <c r="AU288" s="49" t="str">
        <f t="shared" ref="AU288" si="345">IFERROR(IF($D287="□",($AO287/$AK$6),($AO287/$AK$8)),"")</f>
        <v/>
      </c>
      <c r="AV288" s="49" t="str">
        <f t="shared" ref="AV288" si="346">IFERROR(IF($D287="□",($AN287/$AO$6),($AN287/$AO$8)),"")</f>
        <v/>
      </c>
      <c r="AX288" s="49" t="str">
        <f>IFERROR(IF($D287="□",(VLOOKUP(F287,'ますた君 '!$C:$E,3,FALSE)/($AK$6*4)),(VLOOKUP(F287,'ますた君 '!$C:$E,3,FALSE)/($AK$8*4))),"")</f>
        <v/>
      </c>
      <c r="AY288" s="49" t="str">
        <f>IFERROR(IF($D287="□",(VLOOKUP(F287,'ますた君 '!$C:$E,3,FALSE)/$AO$6),(VLOOKUP(F287,'ますた君 '!$C:$E,3,FALSE)/$AO$8)),"")</f>
        <v/>
      </c>
    </row>
    <row r="289" spans="1:51" s="3" customFormat="1" ht="12" customHeight="1">
      <c r="A289" s="278"/>
      <c r="B289" s="281"/>
      <c r="C289" s="284"/>
      <c r="D289" s="287"/>
      <c r="E289" s="171"/>
      <c r="F289" s="295"/>
      <c r="G289" s="296"/>
      <c r="H289" s="102" t="s">
        <v>106</v>
      </c>
      <c r="I289" s="190" t="str">
        <f>IFERROR(VLOOKUP(I287,シフト記号表!$B:$AP,31,FALSE),"")</f>
        <v/>
      </c>
      <c r="J289" s="190" t="str">
        <f>IFERROR(VLOOKUP(J287,シフト記号表!$B:$AP,31,FALSE),"")</f>
        <v/>
      </c>
      <c r="K289" s="190" t="str">
        <f>IFERROR(VLOOKUP(K287,シフト記号表!$B:$AP,31,FALSE),"")</f>
        <v/>
      </c>
      <c r="L289" s="190" t="str">
        <f>IFERROR(VLOOKUP(L287,シフト記号表!$B:$AP,31,FALSE),"")</f>
        <v/>
      </c>
      <c r="M289" s="190" t="str">
        <f>IFERROR(VLOOKUP(M287,シフト記号表!$B:$AP,31,FALSE),"")</f>
        <v/>
      </c>
      <c r="N289" s="190" t="str">
        <f>IFERROR(VLOOKUP(N287,シフト記号表!$B:$AP,31,FALSE),"")</f>
        <v/>
      </c>
      <c r="O289" s="190" t="str">
        <f>IFERROR(VLOOKUP(O287,シフト記号表!$B:$AP,31,FALSE),"")</f>
        <v/>
      </c>
      <c r="P289" s="190" t="str">
        <f>IFERROR(VLOOKUP(P287,シフト記号表!$B:$AP,31,FALSE),"")</f>
        <v/>
      </c>
      <c r="Q289" s="190" t="str">
        <f>IFERROR(VLOOKUP(Q287,シフト記号表!$B:$AP,31,FALSE),"")</f>
        <v/>
      </c>
      <c r="R289" s="190" t="str">
        <f>IFERROR(VLOOKUP(R287,シフト記号表!$B:$AP,31,FALSE),"")</f>
        <v/>
      </c>
      <c r="S289" s="190" t="str">
        <f>IFERROR(VLOOKUP(S287,シフト記号表!$B:$AP,31,FALSE),"")</f>
        <v/>
      </c>
      <c r="T289" s="190" t="str">
        <f>IFERROR(VLOOKUP(T287,シフト記号表!$B:$AP,31,FALSE),"")</f>
        <v/>
      </c>
      <c r="U289" s="190" t="str">
        <f>IFERROR(VLOOKUP(U287,シフト記号表!$B:$AP,31,FALSE),"")</f>
        <v/>
      </c>
      <c r="V289" s="190" t="str">
        <f>IFERROR(VLOOKUP(V287,シフト記号表!$B:$AP,31,FALSE),"")</f>
        <v/>
      </c>
      <c r="W289" s="190" t="str">
        <f>IFERROR(VLOOKUP(W287,シフト記号表!$B:$AP,31,FALSE),"")</f>
        <v/>
      </c>
      <c r="X289" s="190" t="str">
        <f>IFERROR(VLOOKUP(X287,シフト記号表!$B:$AP,31,FALSE),"")</f>
        <v/>
      </c>
      <c r="Y289" s="190" t="str">
        <f>IFERROR(VLOOKUP(Y287,シフト記号表!$B:$AP,31,FALSE),"")</f>
        <v/>
      </c>
      <c r="Z289" s="190" t="str">
        <f>IFERROR(VLOOKUP(Z287,シフト記号表!$B:$AP,31,FALSE),"")</f>
        <v/>
      </c>
      <c r="AA289" s="190" t="str">
        <f>IFERROR(VLOOKUP(AA287,シフト記号表!$B:$AP,31,FALSE),"")</f>
        <v/>
      </c>
      <c r="AB289" s="190" t="str">
        <f>IFERROR(VLOOKUP(AB287,シフト記号表!$B:$AP,31,FALSE),"")</f>
        <v/>
      </c>
      <c r="AC289" s="190" t="str">
        <f>IFERROR(VLOOKUP(AC287,シフト記号表!$B:$AP,31,FALSE),"")</f>
        <v/>
      </c>
      <c r="AD289" s="190" t="str">
        <f>IFERROR(VLOOKUP(AD287,シフト記号表!$B:$AP,31,FALSE),"")</f>
        <v/>
      </c>
      <c r="AE289" s="190" t="str">
        <f>IFERROR(VLOOKUP(AE287,シフト記号表!$B:$AP,31,FALSE),"")</f>
        <v/>
      </c>
      <c r="AF289" s="190" t="str">
        <f>IFERROR(VLOOKUP(AF287,シフト記号表!$B:$AP,31,FALSE),"")</f>
        <v/>
      </c>
      <c r="AG289" s="190" t="str">
        <f>IFERROR(VLOOKUP(AG287,シフト記号表!$B:$AP,31,FALSE),"")</f>
        <v/>
      </c>
      <c r="AH289" s="190" t="str">
        <f>IFERROR(VLOOKUP(AH287,シフト記号表!$B:$AP,31,FALSE),"")</f>
        <v/>
      </c>
      <c r="AI289" s="190" t="str">
        <f>IFERROR(VLOOKUP(AI287,シフト記号表!$B:$AP,31,FALSE),"")</f>
        <v/>
      </c>
      <c r="AJ289" s="190" t="str">
        <f>IFERROR(VLOOKUP(AJ287,シフト記号表!$B:$AP,31,FALSE),"")</f>
        <v/>
      </c>
      <c r="AK289" s="190" t="str">
        <f>IFERROR(VLOOKUP(AK287,シフト記号表!$B:$AP,31,FALSE),"")</f>
        <v/>
      </c>
      <c r="AL289" s="190" t="str">
        <f>IFERROR(VLOOKUP(AL287,シフト記号表!$B:$AP,31,FALSE),"")</f>
        <v/>
      </c>
      <c r="AM289" s="190" t="str">
        <f>IFERROR(VLOOKUP(AM287,シフト記号表!$B:$AP,31,FALSE),"")</f>
        <v/>
      </c>
      <c r="AN289" s="290"/>
      <c r="AO289" s="268"/>
      <c r="AP289" s="346"/>
      <c r="AQ289" s="347"/>
      <c r="AR289" s="268"/>
      <c r="AS289" s="268"/>
      <c r="AT289" s="265"/>
      <c r="AU289" s="50"/>
      <c r="AV289" s="50"/>
      <c r="AX289" s="50"/>
      <c r="AY289" s="50"/>
    </row>
    <row r="290" spans="1:51" s="3" customFormat="1" ht="12" customHeight="1">
      <c r="A290" s="276">
        <v>90</v>
      </c>
      <c r="B290" s="279"/>
      <c r="C290" s="282"/>
      <c r="D290" s="285" t="s">
        <v>113</v>
      </c>
      <c r="E290" s="170"/>
      <c r="F290" s="291"/>
      <c r="G290" s="292"/>
      <c r="H290" s="103" t="s">
        <v>80</v>
      </c>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288">
        <f>+SUM(I291:AM292)</f>
        <v>0</v>
      </c>
      <c r="AO290" s="266">
        <f>IF($AN$3="４週",AN290/4,AN290/(DAY(EOMONTH($I$21,0))/7))</f>
        <v>0</v>
      </c>
      <c r="AP290" s="342"/>
      <c r="AQ290" s="343"/>
      <c r="AR290" s="266" t="str">
        <f t="shared" ref="AR290" si="347">IF($AN$3="４週",AU291,AV291)</f>
        <v/>
      </c>
      <c r="AS290" s="266"/>
      <c r="AT290" s="265" t="str">
        <f t="shared" ref="AT290" si="348">IF(AX291&lt;=1.1,"",IF(AY291&lt;=1.1,"",IF(F290="","","勤務時間"&amp;CHAR(10)&amp;"OVER")))</f>
        <v/>
      </c>
      <c r="AU290" s="48" t="s">
        <v>192</v>
      </c>
      <c r="AV290" s="48" t="s">
        <v>107</v>
      </c>
      <c r="AX290" s="48" t="s">
        <v>136</v>
      </c>
      <c r="AY290" s="48" t="s">
        <v>137</v>
      </c>
    </row>
    <row r="291" spans="1:51" s="3" customFormat="1" ht="12" customHeight="1">
      <c r="A291" s="277"/>
      <c r="B291" s="280"/>
      <c r="C291" s="283"/>
      <c r="D291" s="286"/>
      <c r="E291" s="171"/>
      <c r="F291" s="293"/>
      <c r="G291" s="294"/>
      <c r="H291" s="100" t="s">
        <v>105</v>
      </c>
      <c r="I291" s="101" t="str">
        <f>IFERROR(VLOOKUP(I290,シフト記号表!$B:$AP,41,FALSE),"")</f>
        <v/>
      </c>
      <c r="J291" s="101" t="str">
        <f>IFERROR(VLOOKUP(J290,シフト記号表!$B:$AP,41,FALSE),"")</f>
        <v/>
      </c>
      <c r="K291" s="101" t="str">
        <f>IFERROR(VLOOKUP(K290,シフト記号表!$B:$AP,41,FALSE),"")</f>
        <v/>
      </c>
      <c r="L291" s="101" t="str">
        <f>IFERROR(VLOOKUP(L290,シフト記号表!$B:$AP,41,FALSE),"")</f>
        <v/>
      </c>
      <c r="M291" s="101" t="str">
        <f>IFERROR(VLOOKUP(M290,シフト記号表!$B:$AP,41,FALSE),"")</f>
        <v/>
      </c>
      <c r="N291" s="101" t="str">
        <f>IFERROR(VLOOKUP(N290,シフト記号表!$B:$AP,41,FALSE),"")</f>
        <v/>
      </c>
      <c r="O291" s="101" t="str">
        <f>IFERROR(VLOOKUP(O290,シフト記号表!$B:$AP,41,FALSE),"")</f>
        <v/>
      </c>
      <c r="P291" s="101" t="str">
        <f>IFERROR(VLOOKUP(P290,シフト記号表!$B:$AP,41,FALSE),"")</f>
        <v/>
      </c>
      <c r="Q291" s="101" t="str">
        <f>IFERROR(VLOOKUP(Q290,シフト記号表!$B:$AP,41,FALSE),"")</f>
        <v/>
      </c>
      <c r="R291" s="101" t="str">
        <f>IFERROR(VLOOKUP(R290,シフト記号表!$B:$AP,41,FALSE),"")</f>
        <v/>
      </c>
      <c r="S291" s="101" t="str">
        <f>IFERROR(VLOOKUP(S290,シフト記号表!$B:$AP,41,FALSE),"")</f>
        <v/>
      </c>
      <c r="T291" s="101" t="str">
        <f>IFERROR(VLOOKUP(T290,シフト記号表!$B:$AP,41,FALSE),"")</f>
        <v/>
      </c>
      <c r="U291" s="101" t="str">
        <f>IFERROR(VLOOKUP(U290,シフト記号表!$B:$AP,41,FALSE),"")</f>
        <v/>
      </c>
      <c r="V291" s="101" t="str">
        <f>IFERROR(VLOOKUP(V290,シフト記号表!$B:$AP,41,FALSE),"")</f>
        <v/>
      </c>
      <c r="W291" s="101" t="str">
        <f>IFERROR(VLOOKUP(W290,シフト記号表!$B:$AP,41,FALSE),"")</f>
        <v/>
      </c>
      <c r="X291" s="101" t="str">
        <f>IFERROR(VLOOKUP(X290,シフト記号表!$B:$AP,41,FALSE),"")</f>
        <v/>
      </c>
      <c r="Y291" s="101" t="str">
        <f>IFERROR(VLOOKUP(Y290,シフト記号表!$B:$AP,41,FALSE),"")</f>
        <v/>
      </c>
      <c r="Z291" s="101" t="str">
        <f>IFERROR(VLOOKUP(Z290,シフト記号表!$B:$AP,41,FALSE),"")</f>
        <v/>
      </c>
      <c r="AA291" s="101" t="str">
        <f>IFERROR(VLOOKUP(AA290,シフト記号表!$B:$AP,41,FALSE),"")</f>
        <v/>
      </c>
      <c r="AB291" s="101" t="str">
        <f>IFERROR(VLOOKUP(AB290,シフト記号表!$B:$AP,41,FALSE),"")</f>
        <v/>
      </c>
      <c r="AC291" s="101" t="str">
        <f>IFERROR(VLOOKUP(AC290,シフト記号表!$B:$AP,41,FALSE),"")</f>
        <v/>
      </c>
      <c r="AD291" s="101" t="str">
        <f>IFERROR(VLOOKUP(AD290,シフト記号表!$B:$AP,41,FALSE),"")</f>
        <v/>
      </c>
      <c r="AE291" s="101" t="str">
        <f>IFERROR(VLOOKUP(AE290,シフト記号表!$B:$AP,41,FALSE),"")</f>
        <v/>
      </c>
      <c r="AF291" s="101" t="str">
        <f>IFERROR(VLOOKUP(AF290,シフト記号表!$B:$AP,41,FALSE),"")</f>
        <v/>
      </c>
      <c r="AG291" s="101" t="str">
        <f>IFERROR(VLOOKUP(AG290,シフト記号表!$B:$AP,41,FALSE),"")</f>
        <v/>
      </c>
      <c r="AH291" s="101" t="str">
        <f>IFERROR(VLOOKUP(AH290,シフト記号表!$B:$AP,41,FALSE),"")</f>
        <v/>
      </c>
      <c r="AI291" s="101" t="str">
        <f>IFERROR(VLOOKUP(AI290,シフト記号表!$B:$AP,41,FALSE),"")</f>
        <v/>
      </c>
      <c r="AJ291" s="101" t="str">
        <f>IFERROR(VLOOKUP(AJ290,シフト記号表!$B:$AP,41,FALSE),"")</f>
        <v/>
      </c>
      <c r="AK291" s="101" t="str">
        <f>IFERROR(VLOOKUP(AK290,シフト記号表!$B:$AP,41,FALSE),"")</f>
        <v/>
      </c>
      <c r="AL291" s="101" t="str">
        <f>IFERROR(VLOOKUP(AL290,シフト記号表!$B:$AP,41,FALSE),"")</f>
        <v/>
      </c>
      <c r="AM291" s="101" t="str">
        <f>IFERROR(VLOOKUP(AM290,シフト記号表!$B:$AP,41,FALSE),"")</f>
        <v/>
      </c>
      <c r="AN291" s="289"/>
      <c r="AO291" s="267"/>
      <c r="AP291" s="344"/>
      <c r="AQ291" s="345"/>
      <c r="AR291" s="267"/>
      <c r="AS291" s="267"/>
      <c r="AT291" s="265"/>
      <c r="AU291" s="49" t="str">
        <f t="shared" ref="AU291" si="349">IFERROR(IF($D290="□",($AO290/$AK$6),($AO290/$AK$8)),"")</f>
        <v/>
      </c>
      <c r="AV291" s="49" t="str">
        <f t="shared" ref="AV291" si="350">IFERROR(IF($D290="□",($AN290/$AO$6),($AN290/$AO$8)),"")</f>
        <v/>
      </c>
      <c r="AX291" s="49" t="str">
        <f>IFERROR(IF($D290="□",(VLOOKUP(F290,'ますた君 '!$C:$E,3,FALSE)/($AK$6*4)),(VLOOKUP(F290,'ますた君 '!$C:$E,3,FALSE)/($AK$8*4))),"")</f>
        <v/>
      </c>
      <c r="AY291" s="49" t="str">
        <f>IFERROR(IF($D290="□",(VLOOKUP(F290,'ますた君 '!$C:$E,3,FALSE)/$AO$6),(VLOOKUP(F290,'ますた君 '!$C:$E,3,FALSE)/$AO$8)),"")</f>
        <v/>
      </c>
    </row>
    <row r="292" spans="1:51" s="3" customFormat="1" ht="12" customHeight="1">
      <c r="A292" s="278"/>
      <c r="B292" s="281"/>
      <c r="C292" s="284"/>
      <c r="D292" s="287"/>
      <c r="E292" s="171"/>
      <c r="F292" s="295"/>
      <c r="G292" s="296"/>
      <c r="H292" s="102" t="s">
        <v>106</v>
      </c>
      <c r="I292" s="190" t="str">
        <f>IFERROR(VLOOKUP(I290,シフト記号表!$B:$AP,31,FALSE),"")</f>
        <v/>
      </c>
      <c r="J292" s="190" t="str">
        <f>IFERROR(VLOOKUP(J290,シフト記号表!$B:$AP,31,FALSE),"")</f>
        <v/>
      </c>
      <c r="K292" s="190" t="str">
        <f>IFERROR(VLOOKUP(K290,シフト記号表!$B:$AP,31,FALSE),"")</f>
        <v/>
      </c>
      <c r="L292" s="190" t="str">
        <f>IFERROR(VLOOKUP(L290,シフト記号表!$B:$AP,31,FALSE),"")</f>
        <v/>
      </c>
      <c r="M292" s="190" t="str">
        <f>IFERROR(VLOOKUP(M290,シフト記号表!$B:$AP,31,FALSE),"")</f>
        <v/>
      </c>
      <c r="N292" s="190" t="str">
        <f>IFERROR(VLOOKUP(N290,シフト記号表!$B:$AP,31,FALSE),"")</f>
        <v/>
      </c>
      <c r="O292" s="190" t="str">
        <f>IFERROR(VLOOKUP(O290,シフト記号表!$B:$AP,31,FALSE),"")</f>
        <v/>
      </c>
      <c r="P292" s="190" t="str">
        <f>IFERROR(VLOOKUP(P290,シフト記号表!$B:$AP,31,FALSE),"")</f>
        <v/>
      </c>
      <c r="Q292" s="190" t="str">
        <f>IFERROR(VLOOKUP(Q290,シフト記号表!$B:$AP,31,FALSE),"")</f>
        <v/>
      </c>
      <c r="R292" s="190" t="str">
        <f>IFERROR(VLOOKUP(R290,シフト記号表!$B:$AP,31,FALSE),"")</f>
        <v/>
      </c>
      <c r="S292" s="190" t="str">
        <f>IFERROR(VLOOKUP(S290,シフト記号表!$B:$AP,31,FALSE),"")</f>
        <v/>
      </c>
      <c r="T292" s="190" t="str">
        <f>IFERROR(VLOOKUP(T290,シフト記号表!$B:$AP,31,FALSE),"")</f>
        <v/>
      </c>
      <c r="U292" s="190" t="str">
        <f>IFERROR(VLOOKUP(U290,シフト記号表!$B:$AP,31,FALSE),"")</f>
        <v/>
      </c>
      <c r="V292" s="190" t="str">
        <f>IFERROR(VLOOKUP(V290,シフト記号表!$B:$AP,31,FALSE),"")</f>
        <v/>
      </c>
      <c r="W292" s="190" t="str">
        <f>IFERROR(VLOOKUP(W290,シフト記号表!$B:$AP,31,FALSE),"")</f>
        <v/>
      </c>
      <c r="X292" s="190" t="str">
        <f>IFERROR(VLOOKUP(X290,シフト記号表!$B:$AP,31,FALSE),"")</f>
        <v/>
      </c>
      <c r="Y292" s="190" t="str">
        <f>IFERROR(VLOOKUP(Y290,シフト記号表!$B:$AP,31,FALSE),"")</f>
        <v/>
      </c>
      <c r="Z292" s="190" t="str">
        <f>IFERROR(VLOOKUP(Z290,シフト記号表!$B:$AP,31,FALSE),"")</f>
        <v/>
      </c>
      <c r="AA292" s="190" t="str">
        <f>IFERROR(VLOOKUP(AA290,シフト記号表!$B:$AP,31,FALSE),"")</f>
        <v/>
      </c>
      <c r="AB292" s="190" t="str">
        <f>IFERROR(VLOOKUP(AB290,シフト記号表!$B:$AP,31,FALSE),"")</f>
        <v/>
      </c>
      <c r="AC292" s="190" t="str">
        <f>IFERROR(VLOOKUP(AC290,シフト記号表!$B:$AP,31,FALSE),"")</f>
        <v/>
      </c>
      <c r="AD292" s="190" t="str">
        <f>IFERROR(VLOOKUP(AD290,シフト記号表!$B:$AP,31,FALSE),"")</f>
        <v/>
      </c>
      <c r="AE292" s="190" t="str">
        <f>IFERROR(VLOOKUP(AE290,シフト記号表!$B:$AP,31,FALSE),"")</f>
        <v/>
      </c>
      <c r="AF292" s="190" t="str">
        <f>IFERROR(VLOOKUP(AF290,シフト記号表!$B:$AP,31,FALSE),"")</f>
        <v/>
      </c>
      <c r="AG292" s="190" t="str">
        <f>IFERROR(VLOOKUP(AG290,シフト記号表!$B:$AP,31,FALSE),"")</f>
        <v/>
      </c>
      <c r="AH292" s="190" t="str">
        <f>IFERROR(VLOOKUP(AH290,シフト記号表!$B:$AP,31,FALSE),"")</f>
        <v/>
      </c>
      <c r="AI292" s="190" t="str">
        <f>IFERROR(VLOOKUP(AI290,シフト記号表!$B:$AP,31,FALSE),"")</f>
        <v/>
      </c>
      <c r="AJ292" s="190" t="str">
        <f>IFERROR(VLOOKUP(AJ290,シフト記号表!$B:$AP,31,FALSE),"")</f>
        <v/>
      </c>
      <c r="AK292" s="190" t="str">
        <f>IFERROR(VLOOKUP(AK290,シフト記号表!$B:$AP,31,FALSE),"")</f>
        <v/>
      </c>
      <c r="AL292" s="190" t="str">
        <f>IFERROR(VLOOKUP(AL290,シフト記号表!$B:$AP,31,FALSE),"")</f>
        <v/>
      </c>
      <c r="AM292" s="190" t="str">
        <f>IFERROR(VLOOKUP(AM290,シフト記号表!$B:$AP,31,FALSE),"")</f>
        <v/>
      </c>
      <c r="AN292" s="290"/>
      <c r="AO292" s="268"/>
      <c r="AP292" s="346"/>
      <c r="AQ292" s="347"/>
      <c r="AR292" s="268"/>
      <c r="AS292" s="268"/>
      <c r="AT292" s="265"/>
      <c r="AU292" s="50"/>
      <c r="AV292" s="50"/>
      <c r="AX292" s="50"/>
      <c r="AY292" s="50"/>
    </row>
    <row r="293" spans="1:51" s="3" customFormat="1" ht="12" customHeight="1">
      <c r="A293" s="276">
        <v>91</v>
      </c>
      <c r="B293" s="279"/>
      <c r="C293" s="282"/>
      <c r="D293" s="285" t="s">
        <v>113</v>
      </c>
      <c r="E293" s="170"/>
      <c r="F293" s="291"/>
      <c r="G293" s="292"/>
      <c r="H293" s="103" t="s">
        <v>80</v>
      </c>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288">
        <f>+SUM(I294:AM295)</f>
        <v>0</v>
      </c>
      <c r="AO293" s="266">
        <f>IF($AN$3="４週",AN293/4,AN293/(DAY(EOMONTH($I$21,0))/7))</f>
        <v>0</v>
      </c>
      <c r="AP293" s="342"/>
      <c r="AQ293" s="343"/>
      <c r="AR293" s="266" t="str">
        <f t="shared" ref="AR293" si="351">IF($AN$3="４週",AU294,AV294)</f>
        <v/>
      </c>
      <c r="AS293" s="266"/>
      <c r="AT293" s="265" t="str">
        <f t="shared" ref="AT293" si="352">IF(AX294&lt;=1.1,"",IF(AY294&lt;=1.1,"",IF(F293="","","勤務時間"&amp;CHAR(10)&amp;"OVER")))</f>
        <v/>
      </c>
      <c r="AU293" s="48" t="s">
        <v>192</v>
      </c>
      <c r="AV293" s="48" t="s">
        <v>107</v>
      </c>
      <c r="AX293" s="48" t="s">
        <v>136</v>
      </c>
      <c r="AY293" s="48" t="s">
        <v>137</v>
      </c>
    </row>
    <row r="294" spans="1:51" s="3" customFormat="1" ht="12" customHeight="1">
      <c r="A294" s="277"/>
      <c r="B294" s="280"/>
      <c r="C294" s="283"/>
      <c r="D294" s="286"/>
      <c r="E294" s="171"/>
      <c r="F294" s="293"/>
      <c r="G294" s="294"/>
      <c r="H294" s="100" t="s">
        <v>105</v>
      </c>
      <c r="I294" s="101" t="str">
        <f>IFERROR(VLOOKUP(I293,シフト記号表!$B:$AP,41,FALSE),"")</f>
        <v/>
      </c>
      <c r="J294" s="101" t="str">
        <f>IFERROR(VLOOKUP(J293,シフト記号表!$B:$AP,41,FALSE),"")</f>
        <v/>
      </c>
      <c r="K294" s="101" t="str">
        <f>IFERROR(VLOOKUP(K293,シフト記号表!$B:$AP,41,FALSE),"")</f>
        <v/>
      </c>
      <c r="L294" s="101" t="str">
        <f>IFERROR(VLOOKUP(L293,シフト記号表!$B:$AP,41,FALSE),"")</f>
        <v/>
      </c>
      <c r="M294" s="101" t="str">
        <f>IFERROR(VLOOKUP(M293,シフト記号表!$B:$AP,41,FALSE),"")</f>
        <v/>
      </c>
      <c r="N294" s="101" t="str">
        <f>IFERROR(VLOOKUP(N293,シフト記号表!$B:$AP,41,FALSE),"")</f>
        <v/>
      </c>
      <c r="O294" s="101" t="str">
        <f>IFERROR(VLOOKUP(O293,シフト記号表!$B:$AP,41,FALSE),"")</f>
        <v/>
      </c>
      <c r="P294" s="101" t="str">
        <f>IFERROR(VLOOKUP(P293,シフト記号表!$B:$AP,41,FALSE),"")</f>
        <v/>
      </c>
      <c r="Q294" s="101" t="str">
        <f>IFERROR(VLOOKUP(Q293,シフト記号表!$B:$AP,41,FALSE),"")</f>
        <v/>
      </c>
      <c r="R294" s="101" t="str">
        <f>IFERROR(VLOOKUP(R293,シフト記号表!$B:$AP,41,FALSE),"")</f>
        <v/>
      </c>
      <c r="S294" s="101" t="str">
        <f>IFERROR(VLOOKUP(S293,シフト記号表!$B:$AP,41,FALSE),"")</f>
        <v/>
      </c>
      <c r="T294" s="101" t="str">
        <f>IFERROR(VLOOKUP(T293,シフト記号表!$B:$AP,41,FALSE),"")</f>
        <v/>
      </c>
      <c r="U294" s="101" t="str">
        <f>IFERROR(VLOOKUP(U293,シフト記号表!$B:$AP,41,FALSE),"")</f>
        <v/>
      </c>
      <c r="V294" s="101" t="str">
        <f>IFERROR(VLOOKUP(V293,シフト記号表!$B:$AP,41,FALSE),"")</f>
        <v/>
      </c>
      <c r="W294" s="101" t="str">
        <f>IFERROR(VLOOKUP(W293,シフト記号表!$B:$AP,41,FALSE),"")</f>
        <v/>
      </c>
      <c r="X294" s="101" t="str">
        <f>IFERROR(VLOOKUP(X293,シフト記号表!$B:$AP,41,FALSE),"")</f>
        <v/>
      </c>
      <c r="Y294" s="101" t="str">
        <f>IFERROR(VLOOKUP(Y293,シフト記号表!$B:$AP,41,FALSE),"")</f>
        <v/>
      </c>
      <c r="Z294" s="101" t="str">
        <f>IFERROR(VLOOKUP(Z293,シフト記号表!$B:$AP,41,FALSE),"")</f>
        <v/>
      </c>
      <c r="AA294" s="101" t="str">
        <f>IFERROR(VLOOKUP(AA293,シフト記号表!$B:$AP,41,FALSE),"")</f>
        <v/>
      </c>
      <c r="AB294" s="101" t="str">
        <f>IFERROR(VLOOKUP(AB293,シフト記号表!$B:$AP,41,FALSE),"")</f>
        <v/>
      </c>
      <c r="AC294" s="101" t="str">
        <f>IFERROR(VLOOKUP(AC293,シフト記号表!$B:$AP,41,FALSE),"")</f>
        <v/>
      </c>
      <c r="AD294" s="101" t="str">
        <f>IFERROR(VLOOKUP(AD293,シフト記号表!$B:$AP,41,FALSE),"")</f>
        <v/>
      </c>
      <c r="AE294" s="101" t="str">
        <f>IFERROR(VLOOKUP(AE293,シフト記号表!$B:$AP,41,FALSE),"")</f>
        <v/>
      </c>
      <c r="AF294" s="101" t="str">
        <f>IFERROR(VLOOKUP(AF293,シフト記号表!$B:$AP,41,FALSE),"")</f>
        <v/>
      </c>
      <c r="AG294" s="101" t="str">
        <f>IFERROR(VLOOKUP(AG293,シフト記号表!$B:$AP,41,FALSE),"")</f>
        <v/>
      </c>
      <c r="AH294" s="101" t="str">
        <f>IFERROR(VLOOKUP(AH293,シフト記号表!$B:$AP,41,FALSE),"")</f>
        <v/>
      </c>
      <c r="AI294" s="101" t="str">
        <f>IFERROR(VLOOKUP(AI293,シフト記号表!$B:$AP,41,FALSE),"")</f>
        <v/>
      </c>
      <c r="AJ294" s="101" t="str">
        <f>IFERROR(VLOOKUP(AJ293,シフト記号表!$B:$AP,41,FALSE),"")</f>
        <v/>
      </c>
      <c r="AK294" s="101" t="str">
        <f>IFERROR(VLOOKUP(AK293,シフト記号表!$B:$AP,41,FALSE),"")</f>
        <v/>
      </c>
      <c r="AL294" s="101" t="str">
        <f>IFERROR(VLOOKUP(AL293,シフト記号表!$B:$AP,41,FALSE),"")</f>
        <v/>
      </c>
      <c r="AM294" s="101" t="str">
        <f>IFERROR(VLOOKUP(AM293,シフト記号表!$B:$AP,41,FALSE),"")</f>
        <v/>
      </c>
      <c r="AN294" s="289"/>
      <c r="AO294" s="267"/>
      <c r="AP294" s="344"/>
      <c r="AQ294" s="345"/>
      <c r="AR294" s="267"/>
      <c r="AS294" s="267"/>
      <c r="AT294" s="265"/>
      <c r="AU294" s="49" t="str">
        <f t="shared" ref="AU294" si="353">IFERROR(IF($D293="□",($AO293/$AK$6),($AO293/$AK$8)),"")</f>
        <v/>
      </c>
      <c r="AV294" s="49" t="str">
        <f t="shared" ref="AV294" si="354">IFERROR(IF($D293="□",($AN293/$AO$6),($AN293/$AO$8)),"")</f>
        <v/>
      </c>
      <c r="AX294" s="49" t="str">
        <f>IFERROR(IF($D293="□",(VLOOKUP(F293,'ますた君 '!$C:$E,3,FALSE)/($AK$6*4)),(VLOOKUP(F293,'ますた君 '!$C:$E,3,FALSE)/($AK$8*4))),"")</f>
        <v/>
      </c>
      <c r="AY294" s="49" t="str">
        <f>IFERROR(IF($D293="□",(VLOOKUP(F293,'ますた君 '!$C:$E,3,FALSE)/$AO$6),(VLOOKUP(F293,'ますた君 '!$C:$E,3,FALSE)/$AO$8)),"")</f>
        <v/>
      </c>
    </row>
    <row r="295" spans="1:51" s="3" customFormat="1" ht="12" customHeight="1">
      <c r="A295" s="278"/>
      <c r="B295" s="281"/>
      <c r="C295" s="284"/>
      <c r="D295" s="287"/>
      <c r="E295" s="171"/>
      <c r="F295" s="295"/>
      <c r="G295" s="296"/>
      <c r="H295" s="102" t="s">
        <v>106</v>
      </c>
      <c r="I295" s="190" t="str">
        <f>IFERROR(VLOOKUP(I293,シフト記号表!$B:$AP,31,FALSE),"")</f>
        <v/>
      </c>
      <c r="J295" s="190" t="str">
        <f>IFERROR(VLOOKUP(J293,シフト記号表!$B:$AP,31,FALSE),"")</f>
        <v/>
      </c>
      <c r="K295" s="190" t="str">
        <f>IFERROR(VLOOKUP(K293,シフト記号表!$B:$AP,31,FALSE),"")</f>
        <v/>
      </c>
      <c r="L295" s="190" t="str">
        <f>IFERROR(VLOOKUP(L293,シフト記号表!$B:$AP,31,FALSE),"")</f>
        <v/>
      </c>
      <c r="M295" s="190" t="str">
        <f>IFERROR(VLOOKUP(M293,シフト記号表!$B:$AP,31,FALSE),"")</f>
        <v/>
      </c>
      <c r="N295" s="190" t="str">
        <f>IFERROR(VLOOKUP(N293,シフト記号表!$B:$AP,31,FALSE),"")</f>
        <v/>
      </c>
      <c r="O295" s="190" t="str">
        <f>IFERROR(VLOOKUP(O293,シフト記号表!$B:$AP,31,FALSE),"")</f>
        <v/>
      </c>
      <c r="P295" s="190" t="str">
        <f>IFERROR(VLOOKUP(P293,シフト記号表!$B:$AP,31,FALSE),"")</f>
        <v/>
      </c>
      <c r="Q295" s="190" t="str">
        <f>IFERROR(VLOOKUP(Q293,シフト記号表!$B:$AP,31,FALSE),"")</f>
        <v/>
      </c>
      <c r="R295" s="190" t="str">
        <f>IFERROR(VLOOKUP(R293,シフト記号表!$B:$AP,31,FALSE),"")</f>
        <v/>
      </c>
      <c r="S295" s="190" t="str">
        <f>IFERROR(VLOOKUP(S293,シフト記号表!$B:$AP,31,FALSE),"")</f>
        <v/>
      </c>
      <c r="T295" s="190" t="str">
        <f>IFERROR(VLOOKUP(T293,シフト記号表!$B:$AP,31,FALSE),"")</f>
        <v/>
      </c>
      <c r="U295" s="190" t="str">
        <f>IFERROR(VLOOKUP(U293,シフト記号表!$B:$AP,31,FALSE),"")</f>
        <v/>
      </c>
      <c r="V295" s="190" t="str">
        <f>IFERROR(VLOOKUP(V293,シフト記号表!$B:$AP,31,FALSE),"")</f>
        <v/>
      </c>
      <c r="W295" s="190" t="str">
        <f>IFERROR(VLOOKUP(W293,シフト記号表!$B:$AP,31,FALSE),"")</f>
        <v/>
      </c>
      <c r="X295" s="190" t="str">
        <f>IFERROR(VLOOKUP(X293,シフト記号表!$B:$AP,31,FALSE),"")</f>
        <v/>
      </c>
      <c r="Y295" s="190" t="str">
        <f>IFERROR(VLOOKUP(Y293,シフト記号表!$B:$AP,31,FALSE),"")</f>
        <v/>
      </c>
      <c r="Z295" s="190" t="str">
        <f>IFERROR(VLOOKUP(Z293,シフト記号表!$B:$AP,31,FALSE),"")</f>
        <v/>
      </c>
      <c r="AA295" s="190" t="str">
        <f>IFERROR(VLOOKUP(AA293,シフト記号表!$B:$AP,31,FALSE),"")</f>
        <v/>
      </c>
      <c r="AB295" s="190" t="str">
        <f>IFERROR(VLOOKUP(AB293,シフト記号表!$B:$AP,31,FALSE),"")</f>
        <v/>
      </c>
      <c r="AC295" s="190" t="str">
        <f>IFERROR(VLOOKUP(AC293,シフト記号表!$B:$AP,31,FALSE),"")</f>
        <v/>
      </c>
      <c r="AD295" s="190" t="str">
        <f>IFERROR(VLOOKUP(AD293,シフト記号表!$B:$AP,31,FALSE),"")</f>
        <v/>
      </c>
      <c r="AE295" s="190" t="str">
        <f>IFERROR(VLOOKUP(AE293,シフト記号表!$B:$AP,31,FALSE),"")</f>
        <v/>
      </c>
      <c r="AF295" s="190" t="str">
        <f>IFERROR(VLOOKUP(AF293,シフト記号表!$B:$AP,31,FALSE),"")</f>
        <v/>
      </c>
      <c r="AG295" s="190" t="str">
        <f>IFERROR(VLOOKUP(AG293,シフト記号表!$B:$AP,31,FALSE),"")</f>
        <v/>
      </c>
      <c r="AH295" s="190" t="str">
        <f>IFERROR(VLOOKUP(AH293,シフト記号表!$B:$AP,31,FALSE),"")</f>
        <v/>
      </c>
      <c r="AI295" s="190" t="str">
        <f>IFERROR(VLOOKUP(AI293,シフト記号表!$B:$AP,31,FALSE),"")</f>
        <v/>
      </c>
      <c r="AJ295" s="190" t="str">
        <f>IFERROR(VLOOKUP(AJ293,シフト記号表!$B:$AP,31,FALSE),"")</f>
        <v/>
      </c>
      <c r="AK295" s="190" t="str">
        <f>IFERROR(VLOOKUP(AK293,シフト記号表!$B:$AP,31,FALSE),"")</f>
        <v/>
      </c>
      <c r="AL295" s="190" t="str">
        <f>IFERROR(VLOOKUP(AL293,シフト記号表!$B:$AP,31,FALSE),"")</f>
        <v/>
      </c>
      <c r="AM295" s="190" t="str">
        <f>IFERROR(VLOOKUP(AM293,シフト記号表!$B:$AP,31,FALSE),"")</f>
        <v/>
      </c>
      <c r="AN295" s="290"/>
      <c r="AO295" s="268"/>
      <c r="AP295" s="346"/>
      <c r="AQ295" s="347"/>
      <c r="AR295" s="268"/>
      <c r="AS295" s="268"/>
      <c r="AT295" s="265"/>
      <c r="AU295" s="50"/>
      <c r="AV295" s="50"/>
      <c r="AX295" s="50"/>
      <c r="AY295" s="50"/>
    </row>
    <row r="296" spans="1:51" s="3" customFormat="1" ht="12" customHeight="1">
      <c r="A296" s="276">
        <v>92</v>
      </c>
      <c r="B296" s="279"/>
      <c r="C296" s="282"/>
      <c r="D296" s="285" t="s">
        <v>113</v>
      </c>
      <c r="E296" s="170"/>
      <c r="F296" s="291"/>
      <c r="G296" s="292"/>
      <c r="H296" s="103" t="s">
        <v>80</v>
      </c>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288">
        <f>+SUM(I297:AM298)</f>
        <v>0</v>
      </c>
      <c r="AO296" s="266">
        <f>IF($AN$3="４週",AN296/4,AN296/(DAY(EOMONTH($I$21,0))/7))</f>
        <v>0</v>
      </c>
      <c r="AP296" s="342"/>
      <c r="AQ296" s="343"/>
      <c r="AR296" s="266" t="str">
        <f t="shared" ref="AR296" si="355">IF($AN$3="４週",AU297,AV297)</f>
        <v/>
      </c>
      <c r="AS296" s="266"/>
      <c r="AT296" s="265" t="str">
        <f t="shared" ref="AT296" si="356">IF(AX297&lt;=1.1,"",IF(AY297&lt;=1.1,"",IF(F296="","","勤務時間"&amp;CHAR(10)&amp;"OVER")))</f>
        <v/>
      </c>
      <c r="AU296" s="48" t="s">
        <v>192</v>
      </c>
      <c r="AV296" s="48" t="s">
        <v>107</v>
      </c>
      <c r="AX296" s="48" t="s">
        <v>136</v>
      </c>
      <c r="AY296" s="48" t="s">
        <v>137</v>
      </c>
    </row>
    <row r="297" spans="1:51" s="3" customFormat="1" ht="12" customHeight="1">
      <c r="A297" s="277"/>
      <c r="B297" s="280"/>
      <c r="C297" s="283"/>
      <c r="D297" s="286"/>
      <c r="E297" s="171"/>
      <c r="F297" s="293"/>
      <c r="G297" s="294"/>
      <c r="H297" s="100" t="s">
        <v>105</v>
      </c>
      <c r="I297" s="101" t="str">
        <f>IFERROR(VLOOKUP(I296,シフト記号表!$B:$AP,41,FALSE),"")</f>
        <v/>
      </c>
      <c r="J297" s="101" t="str">
        <f>IFERROR(VLOOKUP(J296,シフト記号表!$B:$AP,41,FALSE),"")</f>
        <v/>
      </c>
      <c r="K297" s="101" t="str">
        <f>IFERROR(VLOOKUP(K296,シフト記号表!$B:$AP,41,FALSE),"")</f>
        <v/>
      </c>
      <c r="L297" s="101" t="str">
        <f>IFERROR(VLOOKUP(L296,シフト記号表!$B:$AP,41,FALSE),"")</f>
        <v/>
      </c>
      <c r="M297" s="101" t="str">
        <f>IFERROR(VLOOKUP(M296,シフト記号表!$B:$AP,41,FALSE),"")</f>
        <v/>
      </c>
      <c r="N297" s="101" t="str">
        <f>IFERROR(VLOOKUP(N296,シフト記号表!$B:$AP,41,FALSE),"")</f>
        <v/>
      </c>
      <c r="O297" s="101" t="str">
        <f>IFERROR(VLOOKUP(O296,シフト記号表!$B:$AP,41,FALSE),"")</f>
        <v/>
      </c>
      <c r="P297" s="101" t="str">
        <f>IFERROR(VLOOKUP(P296,シフト記号表!$B:$AP,41,FALSE),"")</f>
        <v/>
      </c>
      <c r="Q297" s="101" t="str">
        <f>IFERROR(VLOOKUP(Q296,シフト記号表!$B:$AP,41,FALSE),"")</f>
        <v/>
      </c>
      <c r="R297" s="101" t="str">
        <f>IFERROR(VLOOKUP(R296,シフト記号表!$B:$AP,41,FALSE),"")</f>
        <v/>
      </c>
      <c r="S297" s="101" t="str">
        <f>IFERROR(VLOOKUP(S296,シフト記号表!$B:$AP,41,FALSE),"")</f>
        <v/>
      </c>
      <c r="T297" s="101" t="str">
        <f>IFERROR(VLOOKUP(T296,シフト記号表!$B:$AP,41,FALSE),"")</f>
        <v/>
      </c>
      <c r="U297" s="101" t="str">
        <f>IFERROR(VLOOKUP(U296,シフト記号表!$B:$AP,41,FALSE),"")</f>
        <v/>
      </c>
      <c r="V297" s="101" t="str">
        <f>IFERROR(VLOOKUP(V296,シフト記号表!$B:$AP,41,FALSE),"")</f>
        <v/>
      </c>
      <c r="W297" s="101" t="str">
        <f>IFERROR(VLOOKUP(W296,シフト記号表!$B:$AP,41,FALSE),"")</f>
        <v/>
      </c>
      <c r="X297" s="101" t="str">
        <f>IFERROR(VLOOKUP(X296,シフト記号表!$B:$AP,41,FALSE),"")</f>
        <v/>
      </c>
      <c r="Y297" s="101" t="str">
        <f>IFERROR(VLOOKUP(Y296,シフト記号表!$B:$AP,41,FALSE),"")</f>
        <v/>
      </c>
      <c r="Z297" s="101" t="str">
        <f>IFERROR(VLOOKUP(Z296,シフト記号表!$B:$AP,41,FALSE),"")</f>
        <v/>
      </c>
      <c r="AA297" s="101" t="str">
        <f>IFERROR(VLOOKUP(AA296,シフト記号表!$B:$AP,41,FALSE),"")</f>
        <v/>
      </c>
      <c r="AB297" s="101" t="str">
        <f>IFERROR(VLOOKUP(AB296,シフト記号表!$B:$AP,41,FALSE),"")</f>
        <v/>
      </c>
      <c r="AC297" s="101" t="str">
        <f>IFERROR(VLOOKUP(AC296,シフト記号表!$B:$AP,41,FALSE),"")</f>
        <v/>
      </c>
      <c r="AD297" s="101" t="str">
        <f>IFERROR(VLOOKUP(AD296,シフト記号表!$B:$AP,41,FALSE),"")</f>
        <v/>
      </c>
      <c r="AE297" s="101" t="str">
        <f>IFERROR(VLOOKUP(AE296,シフト記号表!$B:$AP,41,FALSE),"")</f>
        <v/>
      </c>
      <c r="AF297" s="101" t="str">
        <f>IFERROR(VLOOKUP(AF296,シフト記号表!$B:$AP,41,FALSE),"")</f>
        <v/>
      </c>
      <c r="AG297" s="101" t="str">
        <f>IFERROR(VLOOKUP(AG296,シフト記号表!$B:$AP,41,FALSE),"")</f>
        <v/>
      </c>
      <c r="AH297" s="101" t="str">
        <f>IFERROR(VLOOKUP(AH296,シフト記号表!$B:$AP,41,FALSE),"")</f>
        <v/>
      </c>
      <c r="AI297" s="101" t="str">
        <f>IFERROR(VLOOKUP(AI296,シフト記号表!$B:$AP,41,FALSE),"")</f>
        <v/>
      </c>
      <c r="AJ297" s="101" t="str">
        <f>IFERROR(VLOOKUP(AJ296,シフト記号表!$B:$AP,41,FALSE),"")</f>
        <v/>
      </c>
      <c r="AK297" s="101" t="str">
        <f>IFERROR(VLOOKUP(AK296,シフト記号表!$B:$AP,41,FALSE),"")</f>
        <v/>
      </c>
      <c r="AL297" s="101" t="str">
        <f>IFERROR(VLOOKUP(AL296,シフト記号表!$B:$AP,41,FALSE),"")</f>
        <v/>
      </c>
      <c r="AM297" s="101" t="str">
        <f>IFERROR(VLOOKUP(AM296,シフト記号表!$B:$AP,41,FALSE),"")</f>
        <v/>
      </c>
      <c r="AN297" s="289"/>
      <c r="AO297" s="267"/>
      <c r="AP297" s="344"/>
      <c r="AQ297" s="345"/>
      <c r="AR297" s="267"/>
      <c r="AS297" s="267"/>
      <c r="AT297" s="265"/>
      <c r="AU297" s="49" t="str">
        <f t="shared" ref="AU297" si="357">IFERROR(IF($D296="□",($AO296/$AK$6),($AO296/$AK$8)),"")</f>
        <v/>
      </c>
      <c r="AV297" s="49" t="str">
        <f t="shared" ref="AV297" si="358">IFERROR(IF($D296="□",($AN296/$AO$6),($AN296/$AO$8)),"")</f>
        <v/>
      </c>
      <c r="AX297" s="49" t="str">
        <f>IFERROR(IF($D296="□",(VLOOKUP(F296,'ますた君 '!$C:$E,3,FALSE)/($AK$6*4)),(VLOOKUP(F296,'ますた君 '!$C:$E,3,FALSE)/($AK$8*4))),"")</f>
        <v/>
      </c>
      <c r="AY297" s="49" t="str">
        <f>IFERROR(IF($D296="□",(VLOOKUP(F296,'ますた君 '!$C:$E,3,FALSE)/$AO$6),(VLOOKUP(F296,'ますた君 '!$C:$E,3,FALSE)/$AO$8)),"")</f>
        <v/>
      </c>
    </row>
    <row r="298" spans="1:51" s="3" customFormat="1" ht="12" customHeight="1">
      <c r="A298" s="278"/>
      <c r="B298" s="281"/>
      <c r="C298" s="284"/>
      <c r="D298" s="287"/>
      <c r="E298" s="171"/>
      <c r="F298" s="295"/>
      <c r="G298" s="296"/>
      <c r="H298" s="102" t="s">
        <v>106</v>
      </c>
      <c r="I298" s="190" t="str">
        <f>IFERROR(VLOOKUP(I296,シフト記号表!$B:$AP,31,FALSE),"")</f>
        <v/>
      </c>
      <c r="J298" s="190" t="str">
        <f>IFERROR(VLOOKUP(J296,シフト記号表!$B:$AP,31,FALSE),"")</f>
        <v/>
      </c>
      <c r="K298" s="190" t="str">
        <f>IFERROR(VLOOKUP(K296,シフト記号表!$B:$AP,31,FALSE),"")</f>
        <v/>
      </c>
      <c r="L298" s="190" t="str">
        <f>IFERROR(VLOOKUP(L296,シフト記号表!$B:$AP,31,FALSE),"")</f>
        <v/>
      </c>
      <c r="M298" s="190" t="str">
        <f>IFERROR(VLOOKUP(M296,シフト記号表!$B:$AP,31,FALSE),"")</f>
        <v/>
      </c>
      <c r="N298" s="190" t="str">
        <f>IFERROR(VLOOKUP(N296,シフト記号表!$B:$AP,31,FALSE),"")</f>
        <v/>
      </c>
      <c r="O298" s="190" t="str">
        <f>IFERROR(VLOOKUP(O296,シフト記号表!$B:$AP,31,FALSE),"")</f>
        <v/>
      </c>
      <c r="P298" s="190" t="str">
        <f>IFERROR(VLOOKUP(P296,シフト記号表!$B:$AP,31,FALSE),"")</f>
        <v/>
      </c>
      <c r="Q298" s="190" t="str">
        <f>IFERROR(VLOOKUP(Q296,シフト記号表!$B:$AP,31,FALSE),"")</f>
        <v/>
      </c>
      <c r="R298" s="190" t="str">
        <f>IFERROR(VLOOKUP(R296,シフト記号表!$B:$AP,31,FALSE),"")</f>
        <v/>
      </c>
      <c r="S298" s="190" t="str">
        <f>IFERROR(VLOOKUP(S296,シフト記号表!$B:$AP,31,FALSE),"")</f>
        <v/>
      </c>
      <c r="T298" s="190" t="str">
        <f>IFERROR(VLOOKUP(T296,シフト記号表!$B:$AP,31,FALSE),"")</f>
        <v/>
      </c>
      <c r="U298" s="190" t="str">
        <f>IFERROR(VLOOKUP(U296,シフト記号表!$B:$AP,31,FALSE),"")</f>
        <v/>
      </c>
      <c r="V298" s="190" t="str">
        <f>IFERROR(VLOOKUP(V296,シフト記号表!$B:$AP,31,FALSE),"")</f>
        <v/>
      </c>
      <c r="W298" s="190" t="str">
        <f>IFERROR(VLOOKUP(W296,シフト記号表!$B:$AP,31,FALSE),"")</f>
        <v/>
      </c>
      <c r="X298" s="190" t="str">
        <f>IFERROR(VLOOKUP(X296,シフト記号表!$B:$AP,31,FALSE),"")</f>
        <v/>
      </c>
      <c r="Y298" s="190" t="str">
        <f>IFERROR(VLOOKUP(Y296,シフト記号表!$B:$AP,31,FALSE),"")</f>
        <v/>
      </c>
      <c r="Z298" s="190" t="str">
        <f>IFERROR(VLOOKUP(Z296,シフト記号表!$B:$AP,31,FALSE),"")</f>
        <v/>
      </c>
      <c r="AA298" s="190" t="str">
        <f>IFERROR(VLOOKUP(AA296,シフト記号表!$B:$AP,31,FALSE),"")</f>
        <v/>
      </c>
      <c r="AB298" s="190" t="str">
        <f>IFERROR(VLOOKUP(AB296,シフト記号表!$B:$AP,31,FALSE),"")</f>
        <v/>
      </c>
      <c r="AC298" s="190" t="str">
        <f>IFERROR(VLOOKUP(AC296,シフト記号表!$B:$AP,31,FALSE),"")</f>
        <v/>
      </c>
      <c r="AD298" s="190" t="str">
        <f>IFERROR(VLOOKUP(AD296,シフト記号表!$B:$AP,31,FALSE),"")</f>
        <v/>
      </c>
      <c r="AE298" s="190" t="str">
        <f>IFERROR(VLOOKUP(AE296,シフト記号表!$B:$AP,31,FALSE),"")</f>
        <v/>
      </c>
      <c r="AF298" s="190" t="str">
        <f>IFERROR(VLOOKUP(AF296,シフト記号表!$B:$AP,31,FALSE),"")</f>
        <v/>
      </c>
      <c r="AG298" s="190" t="str">
        <f>IFERROR(VLOOKUP(AG296,シフト記号表!$B:$AP,31,FALSE),"")</f>
        <v/>
      </c>
      <c r="AH298" s="190" t="str">
        <f>IFERROR(VLOOKUP(AH296,シフト記号表!$B:$AP,31,FALSE),"")</f>
        <v/>
      </c>
      <c r="AI298" s="190" t="str">
        <f>IFERROR(VLOOKUP(AI296,シフト記号表!$B:$AP,31,FALSE),"")</f>
        <v/>
      </c>
      <c r="AJ298" s="190" t="str">
        <f>IFERROR(VLOOKUP(AJ296,シフト記号表!$B:$AP,31,FALSE),"")</f>
        <v/>
      </c>
      <c r="AK298" s="190" t="str">
        <f>IFERROR(VLOOKUP(AK296,シフト記号表!$B:$AP,31,FALSE),"")</f>
        <v/>
      </c>
      <c r="AL298" s="190" t="str">
        <f>IFERROR(VLOOKUP(AL296,シフト記号表!$B:$AP,31,FALSE),"")</f>
        <v/>
      </c>
      <c r="AM298" s="190" t="str">
        <f>IFERROR(VLOOKUP(AM296,シフト記号表!$B:$AP,31,FALSE),"")</f>
        <v/>
      </c>
      <c r="AN298" s="290"/>
      <c r="AO298" s="268"/>
      <c r="AP298" s="346"/>
      <c r="AQ298" s="347"/>
      <c r="AR298" s="268"/>
      <c r="AS298" s="268"/>
      <c r="AT298" s="265"/>
      <c r="AU298" s="50"/>
      <c r="AV298" s="50"/>
      <c r="AX298" s="50"/>
      <c r="AY298" s="50"/>
    </row>
    <row r="299" spans="1:51" s="3" customFormat="1" ht="12" customHeight="1">
      <c r="A299" s="276">
        <v>93</v>
      </c>
      <c r="B299" s="279"/>
      <c r="C299" s="282"/>
      <c r="D299" s="285" t="s">
        <v>113</v>
      </c>
      <c r="E299" s="170"/>
      <c r="F299" s="291"/>
      <c r="G299" s="292"/>
      <c r="H299" s="103" t="s">
        <v>80</v>
      </c>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288">
        <f>+SUM(I300:AM301)</f>
        <v>0</v>
      </c>
      <c r="AO299" s="266">
        <f>IF($AN$3="４週",AN299/4,AN299/(DAY(EOMONTH($I$21,0))/7))</f>
        <v>0</v>
      </c>
      <c r="AP299" s="342"/>
      <c r="AQ299" s="343"/>
      <c r="AR299" s="266" t="str">
        <f t="shared" ref="AR299" si="359">IF($AN$3="４週",AU300,AV300)</f>
        <v/>
      </c>
      <c r="AS299" s="266"/>
      <c r="AT299" s="265" t="str">
        <f t="shared" ref="AT299" si="360">IF(AX300&lt;=1.1,"",IF(AY300&lt;=1.1,"",IF(F299="","","勤務時間"&amp;CHAR(10)&amp;"OVER")))</f>
        <v/>
      </c>
      <c r="AU299" s="48" t="s">
        <v>192</v>
      </c>
      <c r="AV299" s="48" t="s">
        <v>107</v>
      </c>
      <c r="AX299" s="48" t="s">
        <v>136</v>
      </c>
      <c r="AY299" s="48" t="s">
        <v>137</v>
      </c>
    </row>
    <row r="300" spans="1:51" s="3" customFormat="1" ht="12" customHeight="1">
      <c r="A300" s="277"/>
      <c r="B300" s="280"/>
      <c r="C300" s="283"/>
      <c r="D300" s="286"/>
      <c r="E300" s="171"/>
      <c r="F300" s="293"/>
      <c r="G300" s="294"/>
      <c r="H300" s="100" t="s">
        <v>105</v>
      </c>
      <c r="I300" s="101" t="str">
        <f>IFERROR(VLOOKUP(I299,シフト記号表!$B:$AP,41,FALSE),"")</f>
        <v/>
      </c>
      <c r="J300" s="101" t="str">
        <f>IFERROR(VLOOKUP(J299,シフト記号表!$B:$AP,41,FALSE),"")</f>
        <v/>
      </c>
      <c r="K300" s="101" t="str">
        <f>IFERROR(VLOOKUP(K299,シフト記号表!$B:$AP,41,FALSE),"")</f>
        <v/>
      </c>
      <c r="L300" s="101" t="str">
        <f>IFERROR(VLOOKUP(L299,シフト記号表!$B:$AP,41,FALSE),"")</f>
        <v/>
      </c>
      <c r="M300" s="101" t="str">
        <f>IFERROR(VLOOKUP(M299,シフト記号表!$B:$AP,41,FALSE),"")</f>
        <v/>
      </c>
      <c r="N300" s="101" t="str">
        <f>IFERROR(VLOOKUP(N299,シフト記号表!$B:$AP,41,FALSE),"")</f>
        <v/>
      </c>
      <c r="O300" s="101" t="str">
        <f>IFERROR(VLOOKUP(O299,シフト記号表!$B:$AP,41,FALSE),"")</f>
        <v/>
      </c>
      <c r="P300" s="101" t="str">
        <f>IFERROR(VLOOKUP(P299,シフト記号表!$B:$AP,41,FALSE),"")</f>
        <v/>
      </c>
      <c r="Q300" s="101" t="str">
        <f>IFERROR(VLOOKUP(Q299,シフト記号表!$B:$AP,41,FALSE),"")</f>
        <v/>
      </c>
      <c r="R300" s="101" t="str">
        <f>IFERROR(VLOOKUP(R299,シフト記号表!$B:$AP,41,FALSE),"")</f>
        <v/>
      </c>
      <c r="S300" s="101" t="str">
        <f>IFERROR(VLOOKUP(S299,シフト記号表!$B:$AP,41,FALSE),"")</f>
        <v/>
      </c>
      <c r="T300" s="101" t="str">
        <f>IFERROR(VLOOKUP(T299,シフト記号表!$B:$AP,41,FALSE),"")</f>
        <v/>
      </c>
      <c r="U300" s="101" t="str">
        <f>IFERROR(VLOOKUP(U299,シフト記号表!$B:$AP,41,FALSE),"")</f>
        <v/>
      </c>
      <c r="V300" s="101" t="str">
        <f>IFERROR(VLOOKUP(V299,シフト記号表!$B:$AP,41,FALSE),"")</f>
        <v/>
      </c>
      <c r="W300" s="101" t="str">
        <f>IFERROR(VLOOKUP(W299,シフト記号表!$B:$AP,41,FALSE),"")</f>
        <v/>
      </c>
      <c r="X300" s="101" t="str">
        <f>IFERROR(VLOOKUP(X299,シフト記号表!$B:$AP,41,FALSE),"")</f>
        <v/>
      </c>
      <c r="Y300" s="101" t="str">
        <f>IFERROR(VLOOKUP(Y299,シフト記号表!$B:$AP,41,FALSE),"")</f>
        <v/>
      </c>
      <c r="Z300" s="101" t="str">
        <f>IFERROR(VLOOKUP(Z299,シフト記号表!$B:$AP,41,FALSE),"")</f>
        <v/>
      </c>
      <c r="AA300" s="101" t="str">
        <f>IFERROR(VLOOKUP(AA299,シフト記号表!$B:$AP,41,FALSE),"")</f>
        <v/>
      </c>
      <c r="AB300" s="101" t="str">
        <f>IFERROR(VLOOKUP(AB299,シフト記号表!$B:$AP,41,FALSE),"")</f>
        <v/>
      </c>
      <c r="AC300" s="101" t="str">
        <f>IFERROR(VLOOKUP(AC299,シフト記号表!$B:$AP,41,FALSE),"")</f>
        <v/>
      </c>
      <c r="AD300" s="101" t="str">
        <f>IFERROR(VLOOKUP(AD299,シフト記号表!$B:$AP,41,FALSE),"")</f>
        <v/>
      </c>
      <c r="AE300" s="101" t="str">
        <f>IFERROR(VLOOKUP(AE299,シフト記号表!$B:$AP,41,FALSE),"")</f>
        <v/>
      </c>
      <c r="AF300" s="101" t="str">
        <f>IFERROR(VLOOKUP(AF299,シフト記号表!$B:$AP,41,FALSE),"")</f>
        <v/>
      </c>
      <c r="AG300" s="101" t="str">
        <f>IFERROR(VLOOKUP(AG299,シフト記号表!$B:$AP,41,FALSE),"")</f>
        <v/>
      </c>
      <c r="AH300" s="101" t="str">
        <f>IFERROR(VLOOKUP(AH299,シフト記号表!$B:$AP,41,FALSE),"")</f>
        <v/>
      </c>
      <c r="AI300" s="101" t="str">
        <f>IFERROR(VLOOKUP(AI299,シフト記号表!$B:$AP,41,FALSE),"")</f>
        <v/>
      </c>
      <c r="AJ300" s="101" t="str">
        <f>IFERROR(VLOOKUP(AJ299,シフト記号表!$B:$AP,41,FALSE),"")</f>
        <v/>
      </c>
      <c r="AK300" s="101" t="str">
        <f>IFERROR(VLOOKUP(AK299,シフト記号表!$B:$AP,41,FALSE),"")</f>
        <v/>
      </c>
      <c r="AL300" s="101" t="str">
        <f>IFERROR(VLOOKUP(AL299,シフト記号表!$B:$AP,41,FALSE),"")</f>
        <v/>
      </c>
      <c r="AM300" s="101" t="str">
        <f>IFERROR(VLOOKUP(AM299,シフト記号表!$B:$AP,41,FALSE),"")</f>
        <v/>
      </c>
      <c r="AN300" s="289"/>
      <c r="AO300" s="267"/>
      <c r="AP300" s="344"/>
      <c r="AQ300" s="345"/>
      <c r="AR300" s="267"/>
      <c r="AS300" s="267"/>
      <c r="AT300" s="265"/>
      <c r="AU300" s="49" t="str">
        <f t="shared" ref="AU300" si="361">IFERROR(IF($D299="□",($AO299/$AK$6),($AO299/$AK$8)),"")</f>
        <v/>
      </c>
      <c r="AV300" s="49" t="str">
        <f t="shared" ref="AV300" si="362">IFERROR(IF($D299="□",($AN299/$AO$6),($AN299/$AO$8)),"")</f>
        <v/>
      </c>
      <c r="AX300" s="49" t="str">
        <f>IFERROR(IF($D299="□",(VLOOKUP(F299,'ますた君 '!$C:$E,3,FALSE)/($AK$6*4)),(VLOOKUP(F299,'ますた君 '!$C:$E,3,FALSE)/($AK$8*4))),"")</f>
        <v/>
      </c>
      <c r="AY300" s="49" t="str">
        <f>IFERROR(IF($D299="□",(VLOOKUP(F299,'ますた君 '!$C:$E,3,FALSE)/$AO$6),(VLOOKUP(F299,'ますた君 '!$C:$E,3,FALSE)/$AO$8)),"")</f>
        <v/>
      </c>
    </row>
    <row r="301" spans="1:51" s="3" customFormat="1" ht="12" customHeight="1">
      <c r="A301" s="278"/>
      <c r="B301" s="281"/>
      <c r="C301" s="284"/>
      <c r="D301" s="287"/>
      <c r="E301" s="171"/>
      <c r="F301" s="295"/>
      <c r="G301" s="296"/>
      <c r="H301" s="102" t="s">
        <v>106</v>
      </c>
      <c r="I301" s="190" t="str">
        <f>IFERROR(VLOOKUP(I299,シフト記号表!$B:$AP,31,FALSE),"")</f>
        <v/>
      </c>
      <c r="J301" s="190" t="str">
        <f>IFERROR(VLOOKUP(J299,シフト記号表!$B:$AP,31,FALSE),"")</f>
        <v/>
      </c>
      <c r="K301" s="190" t="str">
        <f>IFERROR(VLOOKUP(K299,シフト記号表!$B:$AP,31,FALSE),"")</f>
        <v/>
      </c>
      <c r="L301" s="190" t="str">
        <f>IFERROR(VLOOKUP(L299,シフト記号表!$B:$AP,31,FALSE),"")</f>
        <v/>
      </c>
      <c r="M301" s="190" t="str">
        <f>IFERROR(VLOOKUP(M299,シフト記号表!$B:$AP,31,FALSE),"")</f>
        <v/>
      </c>
      <c r="N301" s="190" t="str">
        <f>IFERROR(VLOOKUP(N299,シフト記号表!$B:$AP,31,FALSE),"")</f>
        <v/>
      </c>
      <c r="O301" s="190" t="str">
        <f>IFERROR(VLOOKUP(O299,シフト記号表!$B:$AP,31,FALSE),"")</f>
        <v/>
      </c>
      <c r="P301" s="190" t="str">
        <f>IFERROR(VLOOKUP(P299,シフト記号表!$B:$AP,31,FALSE),"")</f>
        <v/>
      </c>
      <c r="Q301" s="190" t="str">
        <f>IFERROR(VLOOKUP(Q299,シフト記号表!$B:$AP,31,FALSE),"")</f>
        <v/>
      </c>
      <c r="R301" s="190" t="str">
        <f>IFERROR(VLOOKUP(R299,シフト記号表!$B:$AP,31,FALSE),"")</f>
        <v/>
      </c>
      <c r="S301" s="190" t="str">
        <f>IFERROR(VLOOKUP(S299,シフト記号表!$B:$AP,31,FALSE),"")</f>
        <v/>
      </c>
      <c r="T301" s="190" t="str">
        <f>IFERROR(VLOOKUP(T299,シフト記号表!$B:$AP,31,FALSE),"")</f>
        <v/>
      </c>
      <c r="U301" s="190" t="str">
        <f>IFERROR(VLOOKUP(U299,シフト記号表!$B:$AP,31,FALSE),"")</f>
        <v/>
      </c>
      <c r="V301" s="190" t="str">
        <f>IFERROR(VLOOKUP(V299,シフト記号表!$B:$AP,31,FALSE),"")</f>
        <v/>
      </c>
      <c r="W301" s="190" t="str">
        <f>IFERROR(VLOOKUP(W299,シフト記号表!$B:$AP,31,FALSE),"")</f>
        <v/>
      </c>
      <c r="X301" s="190" t="str">
        <f>IFERROR(VLOOKUP(X299,シフト記号表!$B:$AP,31,FALSE),"")</f>
        <v/>
      </c>
      <c r="Y301" s="190" t="str">
        <f>IFERROR(VLOOKUP(Y299,シフト記号表!$B:$AP,31,FALSE),"")</f>
        <v/>
      </c>
      <c r="Z301" s="190" t="str">
        <f>IFERROR(VLOOKUP(Z299,シフト記号表!$B:$AP,31,FALSE),"")</f>
        <v/>
      </c>
      <c r="AA301" s="190" t="str">
        <f>IFERROR(VLOOKUP(AA299,シフト記号表!$B:$AP,31,FALSE),"")</f>
        <v/>
      </c>
      <c r="AB301" s="190" t="str">
        <f>IFERROR(VLOOKUP(AB299,シフト記号表!$B:$AP,31,FALSE),"")</f>
        <v/>
      </c>
      <c r="AC301" s="190" t="str">
        <f>IFERROR(VLOOKUP(AC299,シフト記号表!$B:$AP,31,FALSE),"")</f>
        <v/>
      </c>
      <c r="AD301" s="190" t="str">
        <f>IFERROR(VLOOKUP(AD299,シフト記号表!$B:$AP,31,FALSE),"")</f>
        <v/>
      </c>
      <c r="AE301" s="190" t="str">
        <f>IFERROR(VLOOKUP(AE299,シフト記号表!$B:$AP,31,FALSE),"")</f>
        <v/>
      </c>
      <c r="AF301" s="190" t="str">
        <f>IFERROR(VLOOKUP(AF299,シフト記号表!$B:$AP,31,FALSE),"")</f>
        <v/>
      </c>
      <c r="AG301" s="190" t="str">
        <f>IFERROR(VLOOKUP(AG299,シフト記号表!$B:$AP,31,FALSE),"")</f>
        <v/>
      </c>
      <c r="AH301" s="190" t="str">
        <f>IFERROR(VLOOKUP(AH299,シフト記号表!$B:$AP,31,FALSE),"")</f>
        <v/>
      </c>
      <c r="AI301" s="190" t="str">
        <f>IFERROR(VLOOKUP(AI299,シフト記号表!$B:$AP,31,FALSE),"")</f>
        <v/>
      </c>
      <c r="AJ301" s="190" t="str">
        <f>IFERROR(VLOOKUP(AJ299,シフト記号表!$B:$AP,31,FALSE),"")</f>
        <v/>
      </c>
      <c r="AK301" s="190" t="str">
        <f>IFERROR(VLOOKUP(AK299,シフト記号表!$B:$AP,31,FALSE),"")</f>
        <v/>
      </c>
      <c r="AL301" s="190" t="str">
        <f>IFERROR(VLOOKUP(AL299,シフト記号表!$B:$AP,31,FALSE),"")</f>
        <v/>
      </c>
      <c r="AM301" s="190" t="str">
        <f>IFERROR(VLOOKUP(AM299,シフト記号表!$B:$AP,31,FALSE),"")</f>
        <v/>
      </c>
      <c r="AN301" s="290"/>
      <c r="AO301" s="268"/>
      <c r="AP301" s="346"/>
      <c r="AQ301" s="347"/>
      <c r="AR301" s="268"/>
      <c r="AS301" s="268"/>
      <c r="AT301" s="265"/>
      <c r="AU301" s="50"/>
      <c r="AV301" s="50"/>
      <c r="AX301" s="50"/>
      <c r="AY301" s="50"/>
    </row>
    <row r="302" spans="1:51" s="3" customFormat="1" ht="12" customHeight="1">
      <c r="A302" s="276">
        <v>94</v>
      </c>
      <c r="B302" s="279"/>
      <c r="C302" s="282"/>
      <c r="D302" s="285" t="s">
        <v>113</v>
      </c>
      <c r="E302" s="170"/>
      <c r="F302" s="291"/>
      <c r="G302" s="292"/>
      <c r="H302" s="103" t="s">
        <v>80</v>
      </c>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288">
        <f>+SUM(I303:AM304)</f>
        <v>0</v>
      </c>
      <c r="AO302" s="266">
        <f>IF($AN$3="４週",AN302/4,AN302/(DAY(EOMONTH($I$21,0))/7))</f>
        <v>0</v>
      </c>
      <c r="AP302" s="342"/>
      <c r="AQ302" s="343"/>
      <c r="AR302" s="266" t="str">
        <f t="shared" ref="AR302" si="363">IF($AN$3="４週",AU303,AV303)</f>
        <v/>
      </c>
      <c r="AS302" s="266"/>
      <c r="AT302" s="265" t="str">
        <f t="shared" ref="AT302" si="364">IF(AX303&lt;=1.1,"",IF(AY303&lt;=1.1,"",IF(F302="","","勤務時間"&amp;CHAR(10)&amp;"OVER")))</f>
        <v/>
      </c>
      <c r="AU302" s="48" t="s">
        <v>192</v>
      </c>
      <c r="AV302" s="48" t="s">
        <v>107</v>
      </c>
      <c r="AX302" s="48" t="s">
        <v>136</v>
      </c>
      <c r="AY302" s="48" t="s">
        <v>137</v>
      </c>
    </row>
    <row r="303" spans="1:51" s="3" customFormat="1" ht="12" customHeight="1">
      <c r="A303" s="277"/>
      <c r="B303" s="280"/>
      <c r="C303" s="283"/>
      <c r="D303" s="286"/>
      <c r="E303" s="171"/>
      <c r="F303" s="293"/>
      <c r="G303" s="294"/>
      <c r="H303" s="100" t="s">
        <v>105</v>
      </c>
      <c r="I303" s="101" t="str">
        <f>IFERROR(VLOOKUP(I302,シフト記号表!$B:$AP,41,FALSE),"")</f>
        <v/>
      </c>
      <c r="J303" s="101" t="str">
        <f>IFERROR(VLOOKUP(J302,シフト記号表!$B:$AP,41,FALSE),"")</f>
        <v/>
      </c>
      <c r="K303" s="101" t="str">
        <f>IFERROR(VLOOKUP(K302,シフト記号表!$B:$AP,41,FALSE),"")</f>
        <v/>
      </c>
      <c r="L303" s="101" t="str">
        <f>IFERROR(VLOOKUP(L302,シフト記号表!$B:$AP,41,FALSE),"")</f>
        <v/>
      </c>
      <c r="M303" s="101" t="str">
        <f>IFERROR(VLOOKUP(M302,シフト記号表!$B:$AP,41,FALSE),"")</f>
        <v/>
      </c>
      <c r="N303" s="101" t="str">
        <f>IFERROR(VLOOKUP(N302,シフト記号表!$B:$AP,41,FALSE),"")</f>
        <v/>
      </c>
      <c r="O303" s="101" t="str">
        <f>IFERROR(VLOOKUP(O302,シフト記号表!$B:$AP,41,FALSE),"")</f>
        <v/>
      </c>
      <c r="P303" s="101" t="str">
        <f>IFERROR(VLOOKUP(P302,シフト記号表!$B:$AP,41,FALSE),"")</f>
        <v/>
      </c>
      <c r="Q303" s="101" t="str">
        <f>IFERROR(VLOOKUP(Q302,シフト記号表!$B:$AP,41,FALSE),"")</f>
        <v/>
      </c>
      <c r="R303" s="101" t="str">
        <f>IFERROR(VLOOKUP(R302,シフト記号表!$B:$AP,41,FALSE),"")</f>
        <v/>
      </c>
      <c r="S303" s="101" t="str">
        <f>IFERROR(VLOOKUP(S302,シフト記号表!$B:$AP,41,FALSE),"")</f>
        <v/>
      </c>
      <c r="T303" s="101" t="str">
        <f>IFERROR(VLOOKUP(T302,シフト記号表!$B:$AP,41,FALSE),"")</f>
        <v/>
      </c>
      <c r="U303" s="101" t="str">
        <f>IFERROR(VLOOKUP(U302,シフト記号表!$B:$AP,41,FALSE),"")</f>
        <v/>
      </c>
      <c r="V303" s="101" t="str">
        <f>IFERROR(VLOOKUP(V302,シフト記号表!$B:$AP,41,FALSE),"")</f>
        <v/>
      </c>
      <c r="W303" s="101" t="str">
        <f>IFERROR(VLOOKUP(W302,シフト記号表!$B:$AP,41,FALSE),"")</f>
        <v/>
      </c>
      <c r="X303" s="101" t="str">
        <f>IFERROR(VLOOKUP(X302,シフト記号表!$B:$AP,41,FALSE),"")</f>
        <v/>
      </c>
      <c r="Y303" s="101" t="str">
        <f>IFERROR(VLOOKUP(Y302,シフト記号表!$B:$AP,41,FALSE),"")</f>
        <v/>
      </c>
      <c r="Z303" s="101" t="str">
        <f>IFERROR(VLOOKUP(Z302,シフト記号表!$B:$AP,41,FALSE),"")</f>
        <v/>
      </c>
      <c r="AA303" s="101" t="str">
        <f>IFERROR(VLOOKUP(AA302,シフト記号表!$B:$AP,41,FALSE),"")</f>
        <v/>
      </c>
      <c r="AB303" s="101" t="str">
        <f>IFERROR(VLOOKUP(AB302,シフト記号表!$B:$AP,41,FALSE),"")</f>
        <v/>
      </c>
      <c r="AC303" s="101" t="str">
        <f>IFERROR(VLOOKUP(AC302,シフト記号表!$B:$AP,41,FALSE),"")</f>
        <v/>
      </c>
      <c r="AD303" s="101" t="str">
        <f>IFERROR(VLOOKUP(AD302,シフト記号表!$B:$AP,41,FALSE),"")</f>
        <v/>
      </c>
      <c r="AE303" s="101" t="str">
        <f>IFERROR(VLOOKUP(AE302,シフト記号表!$B:$AP,41,FALSE),"")</f>
        <v/>
      </c>
      <c r="AF303" s="101" t="str">
        <f>IFERROR(VLOOKUP(AF302,シフト記号表!$B:$AP,41,FALSE),"")</f>
        <v/>
      </c>
      <c r="AG303" s="101" t="str">
        <f>IFERROR(VLOOKUP(AG302,シフト記号表!$B:$AP,41,FALSE),"")</f>
        <v/>
      </c>
      <c r="AH303" s="101" t="str">
        <f>IFERROR(VLOOKUP(AH302,シフト記号表!$B:$AP,41,FALSE),"")</f>
        <v/>
      </c>
      <c r="AI303" s="101" t="str">
        <f>IFERROR(VLOOKUP(AI302,シフト記号表!$B:$AP,41,FALSE),"")</f>
        <v/>
      </c>
      <c r="AJ303" s="101" t="str">
        <f>IFERROR(VLOOKUP(AJ302,シフト記号表!$B:$AP,41,FALSE),"")</f>
        <v/>
      </c>
      <c r="AK303" s="101" t="str">
        <f>IFERROR(VLOOKUP(AK302,シフト記号表!$B:$AP,41,FALSE),"")</f>
        <v/>
      </c>
      <c r="AL303" s="101" t="str">
        <f>IFERROR(VLOOKUP(AL302,シフト記号表!$B:$AP,41,FALSE),"")</f>
        <v/>
      </c>
      <c r="AM303" s="101" t="str">
        <f>IFERROR(VLOOKUP(AM302,シフト記号表!$B:$AP,41,FALSE),"")</f>
        <v/>
      </c>
      <c r="AN303" s="289"/>
      <c r="AO303" s="267"/>
      <c r="AP303" s="344"/>
      <c r="AQ303" s="345"/>
      <c r="AR303" s="267"/>
      <c r="AS303" s="267"/>
      <c r="AT303" s="265"/>
      <c r="AU303" s="49" t="str">
        <f t="shared" ref="AU303" si="365">IFERROR(IF($D302="□",($AO302/$AK$6),($AO302/$AK$8)),"")</f>
        <v/>
      </c>
      <c r="AV303" s="49" t="str">
        <f t="shared" ref="AV303" si="366">IFERROR(IF($D302="□",($AN302/$AO$6),($AN302/$AO$8)),"")</f>
        <v/>
      </c>
      <c r="AX303" s="49" t="str">
        <f>IFERROR(IF($D302="□",(VLOOKUP(F302,'ますた君 '!$C:$E,3,FALSE)/($AK$6*4)),(VLOOKUP(F302,'ますた君 '!$C:$E,3,FALSE)/($AK$8*4))),"")</f>
        <v/>
      </c>
      <c r="AY303" s="49" t="str">
        <f>IFERROR(IF($D302="□",(VLOOKUP(F302,'ますた君 '!$C:$E,3,FALSE)/$AO$6),(VLOOKUP(F302,'ますた君 '!$C:$E,3,FALSE)/$AO$8)),"")</f>
        <v/>
      </c>
    </row>
    <row r="304" spans="1:51" s="3" customFormat="1" ht="12" customHeight="1">
      <c r="A304" s="278"/>
      <c r="B304" s="281"/>
      <c r="C304" s="284"/>
      <c r="D304" s="287"/>
      <c r="E304" s="171"/>
      <c r="F304" s="295"/>
      <c r="G304" s="296"/>
      <c r="H304" s="102" t="s">
        <v>106</v>
      </c>
      <c r="I304" s="190" t="str">
        <f>IFERROR(VLOOKUP(I302,シフト記号表!$B:$AP,31,FALSE),"")</f>
        <v/>
      </c>
      <c r="J304" s="190" t="str">
        <f>IFERROR(VLOOKUP(J302,シフト記号表!$B:$AP,31,FALSE),"")</f>
        <v/>
      </c>
      <c r="K304" s="190" t="str">
        <f>IFERROR(VLOOKUP(K302,シフト記号表!$B:$AP,31,FALSE),"")</f>
        <v/>
      </c>
      <c r="L304" s="190" t="str">
        <f>IFERROR(VLOOKUP(L302,シフト記号表!$B:$AP,31,FALSE),"")</f>
        <v/>
      </c>
      <c r="M304" s="190" t="str">
        <f>IFERROR(VLOOKUP(M302,シフト記号表!$B:$AP,31,FALSE),"")</f>
        <v/>
      </c>
      <c r="N304" s="190" t="str">
        <f>IFERROR(VLOOKUP(N302,シフト記号表!$B:$AP,31,FALSE),"")</f>
        <v/>
      </c>
      <c r="O304" s="190" t="str">
        <f>IFERROR(VLOOKUP(O302,シフト記号表!$B:$AP,31,FALSE),"")</f>
        <v/>
      </c>
      <c r="P304" s="190" t="str">
        <f>IFERROR(VLOOKUP(P302,シフト記号表!$B:$AP,31,FALSE),"")</f>
        <v/>
      </c>
      <c r="Q304" s="190" t="str">
        <f>IFERROR(VLOOKUP(Q302,シフト記号表!$B:$AP,31,FALSE),"")</f>
        <v/>
      </c>
      <c r="R304" s="190" t="str">
        <f>IFERROR(VLOOKUP(R302,シフト記号表!$B:$AP,31,FALSE),"")</f>
        <v/>
      </c>
      <c r="S304" s="190" t="str">
        <f>IFERROR(VLOOKUP(S302,シフト記号表!$B:$AP,31,FALSE),"")</f>
        <v/>
      </c>
      <c r="T304" s="190" t="str">
        <f>IFERROR(VLOOKUP(T302,シフト記号表!$B:$AP,31,FALSE),"")</f>
        <v/>
      </c>
      <c r="U304" s="190" t="str">
        <f>IFERROR(VLOOKUP(U302,シフト記号表!$B:$AP,31,FALSE),"")</f>
        <v/>
      </c>
      <c r="V304" s="190" t="str">
        <f>IFERROR(VLOOKUP(V302,シフト記号表!$B:$AP,31,FALSE),"")</f>
        <v/>
      </c>
      <c r="W304" s="190" t="str">
        <f>IFERROR(VLOOKUP(W302,シフト記号表!$B:$AP,31,FALSE),"")</f>
        <v/>
      </c>
      <c r="X304" s="190" t="str">
        <f>IFERROR(VLOOKUP(X302,シフト記号表!$B:$AP,31,FALSE),"")</f>
        <v/>
      </c>
      <c r="Y304" s="190" t="str">
        <f>IFERROR(VLOOKUP(Y302,シフト記号表!$B:$AP,31,FALSE),"")</f>
        <v/>
      </c>
      <c r="Z304" s="190" t="str">
        <f>IFERROR(VLOOKUP(Z302,シフト記号表!$B:$AP,31,FALSE),"")</f>
        <v/>
      </c>
      <c r="AA304" s="190" t="str">
        <f>IFERROR(VLOOKUP(AA302,シフト記号表!$B:$AP,31,FALSE),"")</f>
        <v/>
      </c>
      <c r="AB304" s="190" t="str">
        <f>IFERROR(VLOOKUP(AB302,シフト記号表!$B:$AP,31,FALSE),"")</f>
        <v/>
      </c>
      <c r="AC304" s="190" t="str">
        <f>IFERROR(VLOOKUP(AC302,シフト記号表!$B:$AP,31,FALSE),"")</f>
        <v/>
      </c>
      <c r="AD304" s="190" t="str">
        <f>IFERROR(VLOOKUP(AD302,シフト記号表!$B:$AP,31,FALSE),"")</f>
        <v/>
      </c>
      <c r="AE304" s="190" t="str">
        <f>IFERROR(VLOOKUP(AE302,シフト記号表!$B:$AP,31,FALSE),"")</f>
        <v/>
      </c>
      <c r="AF304" s="190" t="str">
        <f>IFERROR(VLOOKUP(AF302,シフト記号表!$B:$AP,31,FALSE),"")</f>
        <v/>
      </c>
      <c r="AG304" s="190" t="str">
        <f>IFERROR(VLOOKUP(AG302,シフト記号表!$B:$AP,31,FALSE),"")</f>
        <v/>
      </c>
      <c r="AH304" s="190" t="str">
        <f>IFERROR(VLOOKUP(AH302,シフト記号表!$B:$AP,31,FALSE),"")</f>
        <v/>
      </c>
      <c r="AI304" s="190" t="str">
        <f>IFERROR(VLOOKUP(AI302,シフト記号表!$B:$AP,31,FALSE),"")</f>
        <v/>
      </c>
      <c r="AJ304" s="190" t="str">
        <f>IFERROR(VLOOKUP(AJ302,シフト記号表!$B:$AP,31,FALSE),"")</f>
        <v/>
      </c>
      <c r="AK304" s="190" t="str">
        <f>IFERROR(VLOOKUP(AK302,シフト記号表!$B:$AP,31,FALSE),"")</f>
        <v/>
      </c>
      <c r="AL304" s="190" t="str">
        <f>IFERROR(VLOOKUP(AL302,シフト記号表!$B:$AP,31,FALSE),"")</f>
        <v/>
      </c>
      <c r="AM304" s="190" t="str">
        <f>IFERROR(VLOOKUP(AM302,シフト記号表!$B:$AP,31,FALSE),"")</f>
        <v/>
      </c>
      <c r="AN304" s="290"/>
      <c r="AO304" s="268"/>
      <c r="AP304" s="346"/>
      <c r="AQ304" s="347"/>
      <c r="AR304" s="268"/>
      <c r="AS304" s="268"/>
      <c r="AT304" s="265"/>
      <c r="AU304" s="50"/>
      <c r="AV304" s="50"/>
      <c r="AX304" s="50"/>
      <c r="AY304" s="50"/>
    </row>
    <row r="305" spans="1:51" s="3" customFormat="1" ht="12" customHeight="1">
      <c r="A305" s="276">
        <v>95</v>
      </c>
      <c r="B305" s="279"/>
      <c r="C305" s="282"/>
      <c r="D305" s="285" t="s">
        <v>113</v>
      </c>
      <c r="E305" s="170"/>
      <c r="F305" s="291"/>
      <c r="G305" s="292"/>
      <c r="H305" s="103" t="s">
        <v>80</v>
      </c>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288">
        <f>+SUM(I306:AM307)</f>
        <v>0</v>
      </c>
      <c r="AO305" s="266">
        <f>IF($AN$3="４週",AN305/4,AN305/(DAY(EOMONTH($I$21,0))/7))</f>
        <v>0</v>
      </c>
      <c r="AP305" s="342"/>
      <c r="AQ305" s="343"/>
      <c r="AR305" s="266" t="str">
        <f t="shared" ref="AR305" si="367">IF($AN$3="４週",AU306,AV306)</f>
        <v/>
      </c>
      <c r="AS305" s="266"/>
      <c r="AT305" s="265" t="str">
        <f t="shared" ref="AT305" si="368">IF(AX306&lt;=1.1,"",IF(AY306&lt;=1.1,"",IF(F305="","","勤務時間"&amp;CHAR(10)&amp;"OVER")))</f>
        <v/>
      </c>
      <c r="AU305" s="48" t="s">
        <v>192</v>
      </c>
      <c r="AV305" s="48" t="s">
        <v>107</v>
      </c>
      <c r="AX305" s="48" t="s">
        <v>136</v>
      </c>
      <c r="AY305" s="48" t="s">
        <v>137</v>
      </c>
    </row>
    <row r="306" spans="1:51" s="3" customFormat="1" ht="12" customHeight="1">
      <c r="A306" s="277"/>
      <c r="B306" s="280"/>
      <c r="C306" s="283"/>
      <c r="D306" s="286"/>
      <c r="E306" s="171"/>
      <c r="F306" s="293"/>
      <c r="G306" s="294"/>
      <c r="H306" s="100" t="s">
        <v>105</v>
      </c>
      <c r="I306" s="101" t="str">
        <f>IFERROR(VLOOKUP(I305,シフト記号表!$B:$AP,41,FALSE),"")</f>
        <v/>
      </c>
      <c r="J306" s="101" t="str">
        <f>IFERROR(VLOOKUP(J305,シフト記号表!$B:$AP,41,FALSE),"")</f>
        <v/>
      </c>
      <c r="K306" s="101" t="str">
        <f>IFERROR(VLOOKUP(K305,シフト記号表!$B:$AP,41,FALSE),"")</f>
        <v/>
      </c>
      <c r="L306" s="101" t="str">
        <f>IFERROR(VLOOKUP(L305,シフト記号表!$B:$AP,41,FALSE),"")</f>
        <v/>
      </c>
      <c r="M306" s="101" t="str">
        <f>IFERROR(VLOOKUP(M305,シフト記号表!$B:$AP,41,FALSE),"")</f>
        <v/>
      </c>
      <c r="N306" s="101" t="str">
        <f>IFERROR(VLOOKUP(N305,シフト記号表!$B:$AP,41,FALSE),"")</f>
        <v/>
      </c>
      <c r="O306" s="101" t="str">
        <f>IFERROR(VLOOKUP(O305,シフト記号表!$B:$AP,41,FALSE),"")</f>
        <v/>
      </c>
      <c r="P306" s="101" t="str">
        <f>IFERROR(VLOOKUP(P305,シフト記号表!$B:$AP,41,FALSE),"")</f>
        <v/>
      </c>
      <c r="Q306" s="101" t="str">
        <f>IFERROR(VLOOKUP(Q305,シフト記号表!$B:$AP,41,FALSE),"")</f>
        <v/>
      </c>
      <c r="R306" s="101" t="str">
        <f>IFERROR(VLOOKUP(R305,シフト記号表!$B:$AP,41,FALSE),"")</f>
        <v/>
      </c>
      <c r="S306" s="101" t="str">
        <f>IFERROR(VLOOKUP(S305,シフト記号表!$B:$AP,41,FALSE),"")</f>
        <v/>
      </c>
      <c r="T306" s="101" t="str">
        <f>IFERROR(VLOOKUP(T305,シフト記号表!$B:$AP,41,FALSE),"")</f>
        <v/>
      </c>
      <c r="U306" s="101" t="str">
        <f>IFERROR(VLOOKUP(U305,シフト記号表!$B:$AP,41,FALSE),"")</f>
        <v/>
      </c>
      <c r="V306" s="101" t="str">
        <f>IFERROR(VLOOKUP(V305,シフト記号表!$B:$AP,41,FALSE),"")</f>
        <v/>
      </c>
      <c r="W306" s="101" t="str">
        <f>IFERROR(VLOOKUP(W305,シフト記号表!$B:$AP,41,FALSE),"")</f>
        <v/>
      </c>
      <c r="X306" s="101" t="str">
        <f>IFERROR(VLOOKUP(X305,シフト記号表!$B:$AP,41,FALSE),"")</f>
        <v/>
      </c>
      <c r="Y306" s="101" t="str">
        <f>IFERROR(VLOOKUP(Y305,シフト記号表!$B:$AP,41,FALSE),"")</f>
        <v/>
      </c>
      <c r="Z306" s="101" t="str">
        <f>IFERROR(VLOOKUP(Z305,シフト記号表!$B:$AP,41,FALSE),"")</f>
        <v/>
      </c>
      <c r="AA306" s="101" t="str">
        <f>IFERROR(VLOOKUP(AA305,シフト記号表!$B:$AP,41,FALSE),"")</f>
        <v/>
      </c>
      <c r="AB306" s="101" t="str">
        <f>IFERROR(VLOOKUP(AB305,シフト記号表!$B:$AP,41,FALSE),"")</f>
        <v/>
      </c>
      <c r="AC306" s="101" t="str">
        <f>IFERROR(VLOOKUP(AC305,シフト記号表!$B:$AP,41,FALSE),"")</f>
        <v/>
      </c>
      <c r="AD306" s="101" t="str">
        <f>IFERROR(VLOOKUP(AD305,シフト記号表!$B:$AP,41,FALSE),"")</f>
        <v/>
      </c>
      <c r="AE306" s="101" t="str">
        <f>IFERROR(VLOOKUP(AE305,シフト記号表!$B:$AP,41,FALSE),"")</f>
        <v/>
      </c>
      <c r="AF306" s="101" t="str">
        <f>IFERROR(VLOOKUP(AF305,シフト記号表!$B:$AP,41,FALSE),"")</f>
        <v/>
      </c>
      <c r="AG306" s="101" t="str">
        <f>IFERROR(VLOOKUP(AG305,シフト記号表!$B:$AP,41,FALSE),"")</f>
        <v/>
      </c>
      <c r="AH306" s="101" t="str">
        <f>IFERROR(VLOOKUP(AH305,シフト記号表!$B:$AP,41,FALSE),"")</f>
        <v/>
      </c>
      <c r="AI306" s="101" t="str">
        <f>IFERROR(VLOOKUP(AI305,シフト記号表!$B:$AP,41,FALSE),"")</f>
        <v/>
      </c>
      <c r="AJ306" s="101" t="str">
        <f>IFERROR(VLOOKUP(AJ305,シフト記号表!$B:$AP,41,FALSE),"")</f>
        <v/>
      </c>
      <c r="AK306" s="101" t="str">
        <f>IFERROR(VLOOKUP(AK305,シフト記号表!$B:$AP,41,FALSE),"")</f>
        <v/>
      </c>
      <c r="AL306" s="101" t="str">
        <f>IFERROR(VLOOKUP(AL305,シフト記号表!$B:$AP,41,FALSE),"")</f>
        <v/>
      </c>
      <c r="AM306" s="101" t="str">
        <f>IFERROR(VLOOKUP(AM305,シフト記号表!$B:$AP,41,FALSE),"")</f>
        <v/>
      </c>
      <c r="AN306" s="289"/>
      <c r="AO306" s="267"/>
      <c r="AP306" s="344"/>
      <c r="AQ306" s="345"/>
      <c r="AR306" s="267"/>
      <c r="AS306" s="267"/>
      <c r="AT306" s="265"/>
      <c r="AU306" s="49" t="str">
        <f t="shared" ref="AU306" si="369">IFERROR(IF($D305="□",($AO305/$AK$6),($AO305/$AK$8)),"")</f>
        <v/>
      </c>
      <c r="AV306" s="49" t="str">
        <f t="shared" ref="AV306" si="370">IFERROR(IF($D305="□",($AN305/$AO$6),($AN305/$AO$8)),"")</f>
        <v/>
      </c>
      <c r="AX306" s="49" t="str">
        <f>IFERROR(IF($D305="□",(VLOOKUP(F305,'ますた君 '!$C:$E,3,FALSE)/($AK$6*4)),(VLOOKUP(F305,'ますた君 '!$C:$E,3,FALSE)/($AK$8*4))),"")</f>
        <v/>
      </c>
      <c r="AY306" s="49" t="str">
        <f>IFERROR(IF($D305="□",(VLOOKUP(F305,'ますた君 '!$C:$E,3,FALSE)/$AO$6),(VLOOKUP(F305,'ますた君 '!$C:$E,3,FALSE)/$AO$8)),"")</f>
        <v/>
      </c>
    </row>
    <row r="307" spans="1:51" s="3" customFormat="1" ht="12" customHeight="1">
      <c r="A307" s="278"/>
      <c r="B307" s="281"/>
      <c r="C307" s="284"/>
      <c r="D307" s="287"/>
      <c r="E307" s="171"/>
      <c r="F307" s="295"/>
      <c r="G307" s="296"/>
      <c r="H307" s="102" t="s">
        <v>106</v>
      </c>
      <c r="I307" s="190" t="str">
        <f>IFERROR(VLOOKUP(I305,シフト記号表!$B:$AP,31,FALSE),"")</f>
        <v/>
      </c>
      <c r="J307" s="190" t="str">
        <f>IFERROR(VLOOKUP(J305,シフト記号表!$B:$AP,31,FALSE),"")</f>
        <v/>
      </c>
      <c r="K307" s="190" t="str">
        <f>IFERROR(VLOOKUP(K305,シフト記号表!$B:$AP,31,FALSE),"")</f>
        <v/>
      </c>
      <c r="L307" s="190" t="str">
        <f>IFERROR(VLOOKUP(L305,シフト記号表!$B:$AP,31,FALSE),"")</f>
        <v/>
      </c>
      <c r="M307" s="190" t="str">
        <f>IFERROR(VLOOKUP(M305,シフト記号表!$B:$AP,31,FALSE),"")</f>
        <v/>
      </c>
      <c r="N307" s="190" t="str">
        <f>IFERROR(VLOOKUP(N305,シフト記号表!$B:$AP,31,FALSE),"")</f>
        <v/>
      </c>
      <c r="O307" s="190" t="str">
        <f>IFERROR(VLOOKUP(O305,シフト記号表!$B:$AP,31,FALSE),"")</f>
        <v/>
      </c>
      <c r="P307" s="190" t="str">
        <f>IFERROR(VLOOKUP(P305,シフト記号表!$B:$AP,31,FALSE),"")</f>
        <v/>
      </c>
      <c r="Q307" s="190" t="str">
        <f>IFERROR(VLOOKUP(Q305,シフト記号表!$B:$AP,31,FALSE),"")</f>
        <v/>
      </c>
      <c r="R307" s="190" t="str">
        <f>IFERROR(VLOOKUP(R305,シフト記号表!$B:$AP,31,FALSE),"")</f>
        <v/>
      </c>
      <c r="S307" s="190" t="str">
        <f>IFERROR(VLOOKUP(S305,シフト記号表!$B:$AP,31,FALSE),"")</f>
        <v/>
      </c>
      <c r="T307" s="190" t="str">
        <f>IFERROR(VLOOKUP(T305,シフト記号表!$B:$AP,31,FALSE),"")</f>
        <v/>
      </c>
      <c r="U307" s="190" t="str">
        <f>IFERROR(VLOOKUP(U305,シフト記号表!$B:$AP,31,FALSE),"")</f>
        <v/>
      </c>
      <c r="V307" s="190" t="str">
        <f>IFERROR(VLOOKUP(V305,シフト記号表!$B:$AP,31,FALSE),"")</f>
        <v/>
      </c>
      <c r="W307" s="190" t="str">
        <f>IFERROR(VLOOKUP(W305,シフト記号表!$B:$AP,31,FALSE),"")</f>
        <v/>
      </c>
      <c r="X307" s="190" t="str">
        <f>IFERROR(VLOOKUP(X305,シフト記号表!$B:$AP,31,FALSE),"")</f>
        <v/>
      </c>
      <c r="Y307" s="190" t="str">
        <f>IFERROR(VLOOKUP(Y305,シフト記号表!$B:$AP,31,FALSE),"")</f>
        <v/>
      </c>
      <c r="Z307" s="190" t="str">
        <f>IFERROR(VLOOKUP(Z305,シフト記号表!$B:$AP,31,FALSE),"")</f>
        <v/>
      </c>
      <c r="AA307" s="190" t="str">
        <f>IFERROR(VLOOKUP(AA305,シフト記号表!$B:$AP,31,FALSE),"")</f>
        <v/>
      </c>
      <c r="AB307" s="190" t="str">
        <f>IFERROR(VLOOKUP(AB305,シフト記号表!$B:$AP,31,FALSE),"")</f>
        <v/>
      </c>
      <c r="AC307" s="190" t="str">
        <f>IFERROR(VLOOKUP(AC305,シフト記号表!$B:$AP,31,FALSE),"")</f>
        <v/>
      </c>
      <c r="AD307" s="190" t="str">
        <f>IFERROR(VLOOKUP(AD305,シフト記号表!$B:$AP,31,FALSE),"")</f>
        <v/>
      </c>
      <c r="AE307" s="190" t="str">
        <f>IFERROR(VLOOKUP(AE305,シフト記号表!$B:$AP,31,FALSE),"")</f>
        <v/>
      </c>
      <c r="AF307" s="190" t="str">
        <f>IFERROR(VLOOKUP(AF305,シフト記号表!$B:$AP,31,FALSE),"")</f>
        <v/>
      </c>
      <c r="AG307" s="190" t="str">
        <f>IFERROR(VLOOKUP(AG305,シフト記号表!$B:$AP,31,FALSE),"")</f>
        <v/>
      </c>
      <c r="AH307" s="190" t="str">
        <f>IFERROR(VLOOKUP(AH305,シフト記号表!$B:$AP,31,FALSE),"")</f>
        <v/>
      </c>
      <c r="AI307" s="190" t="str">
        <f>IFERROR(VLOOKUP(AI305,シフト記号表!$B:$AP,31,FALSE),"")</f>
        <v/>
      </c>
      <c r="AJ307" s="190" t="str">
        <f>IFERROR(VLOOKUP(AJ305,シフト記号表!$B:$AP,31,FALSE),"")</f>
        <v/>
      </c>
      <c r="AK307" s="190" t="str">
        <f>IFERROR(VLOOKUP(AK305,シフト記号表!$B:$AP,31,FALSE),"")</f>
        <v/>
      </c>
      <c r="AL307" s="190" t="str">
        <f>IFERROR(VLOOKUP(AL305,シフト記号表!$B:$AP,31,FALSE),"")</f>
        <v/>
      </c>
      <c r="AM307" s="190" t="str">
        <f>IFERROR(VLOOKUP(AM305,シフト記号表!$B:$AP,31,FALSE),"")</f>
        <v/>
      </c>
      <c r="AN307" s="290"/>
      <c r="AO307" s="268"/>
      <c r="AP307" s="346"/>
      <c r="AQ307" s="347"/>
      <c r="AR307" s="268"/>
      <c r="AS307" s="268"/>
      <c r="AT307" s="265"/>
      <c r="AU307" s="50"/>
      <c r="AV307" s="50"/>
      <c r="AX307" s="50"/>
      <c r="AY307" s="50"/>
    </row>
    <row r="308" spans="1:51" s="3" customFormat="1" ht="12" customHeight="1">
      <c r="A308" s="276">
        <v>96</v>
      </c>
      <c r="B308" s="279"/>
      <c r="C308" s="282"/>
      <c r="D308" s="285" t="s">
        <v>113</v>
      </c>
      <c r="E308" s="170"/>
      <c r="F308" s="291"/>
      <c r="G308" s="292"/>
      <c r="H308" s="103" t="s">
        <v>80</v>
      </c>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288">
        <f>+SUM(I309:AM310)</f>
        <v>0</v>
      </c>
      <c r="AO308" s="266">
        <f>IF($AN$3="４週",AN308/4,AN308/(DAY(EOMONTH($I$21,0))/7))</f>
        <v>0</v>
      </c>
      <c r="AP308" s="342"/>
      <c r="AQ308" s="343"/>
      <c r="AR308" s="266" t="str">
        <f t="shared" ref="AR308" si="371">IF($AN$3="４週",AU309,AV309)</f>
        <v/>
      </c>
      <c r="AS308" s="266"/>
      <c r="AT308" s="265" t="str">
        <f t="shared" ref="AT308" si="372">IF(AX309&lt;=1.1,"",IF(AY309&lt;=1.1,"",IF(F308="","","勤務時間"&amp;CHAR(10)&amp;"OVER")))</f>
        <v/>
      </c>
      <c r="AU308" s="48" t="s">
        <v>192</v>
      </c>
      <c r="AV308" s="48" t="s">
        <v>107</v>
      </c>
      <c r="AX308" s="48" t="s">
        <v>136</v>
      </c>
      <c r="AY308" s="48" t="s">
        <v>137</v>
      </c>
    </row>
    <row r="309" spans="1:51" s="3" customFormat="1" ht="12" customHeight="1">
      <c r="A309" s="277"/>
      <c r="B309" s="280"/>
      <c r="C309" s="283"/>
      <c r="D309" s="286"/>
      <c r="E309" s="171"/>
      <c r="F309" s="293"/>
      <c r="G309" s="294"/>
      <c r="H309" s="100" t="s">
        <v>105</v>
      </c>
      <c r="I309" s="101" t="str">
        <f>IFERROR(VLOOKUP(I308,シフト記号表!$B:$AP,41,FALSE),"")</f>
        <v/>
      </c>
      <c r="J309" s="101" t="str">
        <f>IFERROR(VLOOKUP(J308,シフト記号表!$B:$AP,41,FALSE),"")</f>
        <v/>
      </c>
      <c r="K309" s="101" t="str">
        <f>IFERROR(VLOOKUP(K308,シフト記号表!$B:$AP,41,FALSE),"")</f>
        <v/>
      </c>
      <c r="L309" s="101" t="str">
        <f>IFERROR(VLOOKUP(L308,シフト記号表!$B:$AP,41,FALSE),"")</f>
        <v/>
      </c>
      <c r="M309" s="101" t="str">
        <f>IFERROR(VLOOKUP(M308,シフト記号表!$B:$AP,41,FALSE),"")</f>
        <v/>
      </c>
      <c r="N309" s="101" t="str">
        <f>IFERROR(VLOOKUP(N308,シフト記号表!$B:$AP,41,FALSE),"")</f>
        <v/>
      </c>
      <c r="O309" s="101" t="str">
        <f>IFERROR(VLOOKUP(O308,シフト記号表!$B:$AP,41,FALSE),"")</f>
        <v/>
      </c>
      <c r="P309" s="101" t="str">
        <f>IFERROR(VLOOKUP(P308,シフト記号表!$B:$AP,41,FALSE),"")</f>
        <v/>
      </c>
      <c r="Q309" s="101" t="str">
        <f>IFERROR(VLOOKUP(Q308,シフト記号表!$B:$AP,41,FALSE),"")</f>
        <v/>
      </c>
      <c r="R309" s="101" t="str">
        <f>IFERROR(VLOOKUP(R308,シフト記号表!$B:$AP,41,FALSE),"")</f>
        <v/>
      </c>
      <c r="S309" s="101" t="str">
        <f>IFERROR(VLOOKUP(S308,シフト記号表!$B:$AP,41,FALSE),"")</f>
        <v/>
      </c>
      <c r="T309" s="101" t="str">
        <f>IFERROR(VLOOKUP(T308,シフト記号表!$B:$AP,41,FALSE),"")</f>
        <v/>
      </c>
      <c r="U309" s="101" t="str">
        <f>IFERROR(VLOOKUP(U308,シフト記号表!$B:$AP,41,FALSE),"")</f>
        <v/>
      </c>
      <c r="V309" s="101" t="str">
        <f>IFERROR(VLOOKUP(V308,シフト記号表!$B:$AP,41,FALSE),"")</f>
        <v/>
      </c>
      <c r="W309" s="101" t="str">
        <f>IFERROR(VLOOKUP(W308,シフト記号表!$B:$AP,41,FALSE),"")</f>
        <v/>
      </c>
      <c r="X309" s="101" t="str">
        <f>IFERROR(VLOOKUP(X308,シフト記号表!$B:$AP,41,FALSE),"")</f>
        <v/>
      </c>
      <c r="Y309" s="101" t="str">
        <f>IFERROR(VLOOKUP(Y308,シフト記号表!$B:$AP,41,FALSE),"")</f>
        <v/>
      </c>
      <c r="Z309" s="101" t="str">
        <f>IFERROR(VLOOKUP(Z308,シフト記号表!$B:$AP,41,FALSE),"")</f>
        <v/>
      </c>
      <c r="AA309" s="101" t="str">
        <f>IFERROR(VLOOKUP(AA308,シフト記号表!$B:$AP,41,FALSE),"")</f>
        <v/>
      </c>
      <c r="AB309" s="101" t="str">
        <f>IFERROR(VLOOKUP(AB308,シフト記号表!$B:$AP,41,FALSE),"")</f>
        <v/>
      </c>
      <c r="AC309" s="101" t="str">
        <f>IFERROR(VLOOKUP(AC308,シフト記号表!$B:$AP,41,FALSE),"")</f>
        <v/>
      </c>
      <c r="AD309" s="101" t="str">
        <f>IFERROR(VLOOKUP(AD308,シフト記号表!$B:$AP,41,FALSE),"")</f>
        <v/>
      </c>
      <c r="AE309" s="101" t="str">
        <f>IFERROR(VLOOKUP(AE308,シフト記号表!$B:$AP,41,FALSE),"")</f>
        <v/>
      </c>
      <c r="AF309" s="101" t="str">
        <f>IFERROR(VLOOKUP(AF308,シフト記号表!$B:$AP,41,FALSE),"")</f>
        <v/>
      </c>
      <c r="AG309" s="101" t="str">
        <f>IFERROR(VLOOKUP(AG308,シフト記号表!$B:$AP,41,FALSE),"")</f>
        <v/>
      </c>
      <c r="AH309" s="101" t="str">
        <f>IFERROR(VLOOKUP(AH308,シフト記号表!$B:$AP,41,FALSE),"")</f>
        <v/>
      </c>
      <c r="AI309" s="101" t="str">
        <f>IFERROR(VLOOKUP(AI308,シフト記号表!$B:$AP,41,FALSE),"")</f>
        <v/>
      </c>
      <c r="AJ309" s="101" t="str">
        <f>IFERROR(VLOOKUP(AJ308,シフト記号表!$B:$AP,41,FALSE),"")</f>
        <v/>
      </c>
      <c r="AK309" s="101" t="str">
        <f>IFERROR(VLOOKUP(AK308,シフト記号表!$B:$AP,41,FALSE),"")</f>
        <v/>
      </c>
      <c r="AL309" s="101" t="str">
        <f>IFERROR(VLOOKUP(AL308,シフト記号表!$B:$AP,41,FALSE),"")</f>
        <v/>
      </c>
      <c r="AM309" s="101" t="str">
        <f>IFERROR(VLOOKUP(AM308,シフト記号表!$B:$AP,41,FALSE),"")</f>
        <v/>
      </c>
      <c r="AN309" s="289"/>
      <c r="AO309" s="267"/>
      <c r="AP309" s="344"/>
      <c r="AQ309" s="345"/>
      <c r="AR309" s="267"/>
      <c r="AS309" s="267"/>
      <c r="AT309" s="265"/>
      <c r="AU309" s="49" t="str">
        <f t="shared" ref="AU309" si="373">IFERROR(IF($D308="□",($AO308/$AK$6),($AO308/$AK$8)),"")</f>
        <v/>
      </c>
      <c r="AV309" s="49" t="str">
        <f t="shared" ref="AV309" si="374">IFERROR(IF($D308="□",($AN308/$AO$6),($AN308/$AO$8)),"")</f>
        <v/>
      </c>
      <c r="AX309" s="49" t="str">
        <f>IFERROR(IF($D308="□",(VLOOKUP(F308,'ますた君 '!$C:$E,3,FALSE)/($AK$6*4)),(VLOOKUP(F308,'ますた君 '!$C:$E,3,FALSE)/($AK$8*4))),"")</f>
        <v/>
      </c>
      <c r="AY309" s="49" t="str">
        <f>IFERROR(IF($D308="□",(VLOOKUP(F308,'ますた君 '!$C:$E,3,FALSE)/$AO$6),(VLOOKUP(F308,'ますた君 '!$C:$E,3,FALSE)/$AO$8)),"")</f>
        <v/>
      </c>
    </row>
    <row r="310" spans="1:51" s="3" customFormat="1" ht="12" customHeight="1">
      <c r="A310" s="278"/>
      <c r="B310" s="281"/>
      <c r="C310" s="284"/>
      <c r="D310" s="287"/>
      <c r="E310" s="171"/>
      <c r="F310" s="295"/>
      <c r="G310" s="296"/>
      <c r="H310" s="102" t="s">
        <v>106</v>
      </c>
      <c r="I310" s="190" t="str">
        <f>IFERROR(VLOOKUP(I308,シフト記号表!$B:$AP,31,FALSE),"")</f>
        <v/>
      </c>
      <c r="J310" s="190" t="str">
        <f>IFERROR(VLOOKUP(J308,シフト記号表!$B:$AP,31,FALSE),"")</f>
        <v/>
      </c>
      <c r="K310" s="190" t="str">
        <f>IFERROR(VLOOKUP(K308,シフト記号表!$B:$AP,31,FALSE),"")</f>
        <v/>
      </c>
      <c r="L310" s="190" t="str">
        <f>IFERROR(VLOOKUP(L308,シフト記号表!$B:$AP,31,FALSE),"")</f>
        <v/>
      </c>
      <c r="M310" s="190" t="str">
        <f>IFERROR(VLOOKUP(M308,シフト記号表!$B:$AP,31,FALSE),"")</f>
        <v/>
      </c>
      <c r="N310" s="190" t="str">
        <f>IFERROR(VLOOKUP(N308,シフト記号表!$B:$AP,31,FALSE),"")</f>
        <v/>
      </c>
      <c r="O310" s="190" t="str">
        <f>IFERROR(VLOOKUP(O308,シフト記号表!$B:$AP,31,FALSE),"")</f>
        <v/>
      </c>
      <c r="P310" s="190" t="str">
        <f>IFERROR(VLOOKUP(P308,シフト記号表!$B:$AP,31,FALSE),"")</f>
        <v/>
      </c>
      <c r="Q310" s="190" t="str">
        <f>IFERROR(VLOOKUP(Q308,シフト記号表!$B:$AP,31,FALSE),"")</f>
        <v/>
      </c>
      <c r="R310" s="190" t="str">
        <f>IFERROR(VLOOKUP(R308,シフト記号表!$B:$AP,31,FALSE),"")</f>
        <v/>
      </c>
      <c r="S310" s="190" t="str">
        <f>IFERROR(VLOOKUP(S308,シフト記号表!$B:$AP,31,FALSE),"")</f>
        <v/>
      </c>
      <c r="T310" s="190" t="str">
        <f>IFERROR(VLOOKUP(T308,シフト記号表!$B:$AP,31,FALSE),"")</f>
        <v/>
      </c>
      <c r="U310" s="190" t="str">
        <f>IFERROR(VLOOKUP(U308,シフト記号表!$B:$AP,31,FALSE),"")</f>
        <v/>
      </c>
      <c r="V310" s="190" t="str">
        <f>IFERROR(VLOOKUP(V308,シフト記号表!$B:$AP,31,FALSE),"")</f>
        <v/>
      </c>
      <c r="W310" s="190" t="str">
        <f>IFERROR(VLOOKUP(W308,シフト記号表!$B:$AP,31,FALSE),"")</f>
        <v/>
      </c>
      <c r="X310" s="190" t="str">
        <f>IFERROR(VLOOKUP(X308,シフト記号表!$B:$AP,31,FALSE),"")</f>
        <v/>
      </c>
      <c r="Y310" s="190" t="str">
        <f>IFERROR(VLOOKUP(Y308,シフト記号表!$B:$AP,31,FALSE),"")</f>
        <v/>
      </c>
      <c r="Z310" s="190" t="str">
        <f>IFERROR(VLOOKUP(Z308,シフト記号表!$B:$AP,31,FALSE),"")</f>
        <v/>
      </c>
      <c r="AA310" s="190" t="str">
        <f>IFERROR(VLOOKUP(AA308,シフト記号表!$B:$AP,31,FALSE),"")</f>
        <v/>
      </c>
      <c r="AB310" s="190" t="str">
        <f>IFERROR(VLOOKUP(AB308,シフト記号表!$B:$AP,31,FALSE),"")</f>
        <v/>
      </c>
      <c r="AC310" s="190" t="str">
        <f>IFERROR(VLOOKUP(AC308,シフト記号表!$B:$AP,31,FALSE),"")</f>
        <v/>
      </c>
      <c r="AD310" s="190" t="str">
        <f>IFERROR(VLOOKUP(AD308,シフト記号表!$B:$AP,31,FALSE),"")</f>
        <v/>
      </c>
      <c r="AE310" s="190" t="str">
        <f>IFERROR(VLOOKUP(AE308,シフト記号表!$B:$AP,31,FALSE),"")</f>
        <v/>
      </c>
      <c r="AF310" s="190" t="str">
        <f>IFERROR(VLOOKUP(AF308,シフト記号表!$B:$AP,31,FALSE),"")</f>
        <v/>
      </c>
      <c r="AG310" s="190" t="str">
        <f>IFERROR(VLOOKUP(AG308,シフト記号表!$B:$AP,31,FALSE),"")</f>
        <v/>
      </c>
      <c r="AH310" s="190" t="str">
        <f>IFERROR(VLOOKUP(AH308,シフト記号表!$B:$AP,31,FALSE),"")</f>
        <v/>
      </c>
      <c r="AI310" s="190" t="str">
        <f>IFERROR(VLOOKUP(AI308,シフト記号表!$B:$AP,31,FALSE),"")</f>
        <v/>
      </c>
      <c r="AJ310" s="190" t="str">
        <f>IFERROR(VLOOKUP(AJ308,シフト記号表!$B:$AP,31,FALSE),"")</f>
        <v/>
      </c>
      <c r="AK310" s="190" t="str">
        <f>IFERROR(VLOOKUP(AK308,シフト記号表!$B:$AP,31,FALSE),"")</f>
        <v/>
      </c>
      <c r="AL310" s="190" t="str">
        <f>IFERROR(VLOOKUP(AL308,シフト記号表!$B:$AP,31,FALSE),"")</f>
        <v/>
      </c>
      <c r="AM310" s="190" t="str">
        <f>IFERROR(VLOOKUP(AM308,シフト記号表!$B:$AP,31,FALSE),"")</f>
        <v/>
      </c>
      <c r="AN310" s="290"/>
      <c r="AO310" s="268"/>
      <c r="AP310" s="346"/>
      <c r="AQ310" s="347"/>
      <c r="AR310" s="268"/>
      <c r="AS310" s="268"/>
      <c r="AT310" s="265"/>
      <c r="AU310" s="50"/>
      <c r="AV310" s="50"/>
      <c r="AX310" s="50"/>
      <c r="AY310" s="50"/>
    </row>
    <row r="311" spans="1:51" s="3" customFormat="1" ht="12" customHeight="1">
      <c r="A311" s="276">
        <v>97</v>
      </c>
      <c r="B311" s="279"/>
      <c r="C311" s="282"/>
      <c r="D311" s="285" t="s">
        <v>113</v>
      </c>
      <c r="E311" s="170"/>
      <c r="F311" s="291"/>
      <c r="G311" s="292"/>
      <c r="H311" s="103" t="s">
        <v>80</v>
      </c>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288">
        <f>+SUM(I312:AM313)</f>
        <v>0</v>
      </c>
      <c r="AO311" s="266">
        <f>IF($AN$3="４週",AN311/4,AN311/(DAY(EOMONTH($I$21,0))/7))</f>
        <v>0</v>
      </c>
      <c r="AP311" s="342"/>
      <c r="AQ311" s="343"/>
      <c r="AR311" s="266" t="str">
        <f t="shared" ref="AR311" si="375">IF($AN$3="４週",AU312,AV312)</f>
        <v/>
      </c>
      <c r="AS311" s="266"/>
      <c r="AT311" s="265" t="str">
        <f t="shared" ref="AT311" si="376">IF(AX312&lt;=1.1,"",IF(AY312&lt;=1.1,"",IF(F311="","","勤務時間"&amp;CHAR(10)&amp;"OVER")))</f>
        <v/>
      </c>
      <c r="AU311" s="48" t="s">
        <v>192</v>
      </c>
      <c r="AV311" s="48" t="s">
        <v>107</v>
      </c>
      <c r="AX311" s="48" t="s">
        <v>136</v>
      </c>
      <c r="AY311" s="48" t="s">
        <v>137</v>
      </c>
    </row>
    <row r="312" spans="1:51" s="3" customFormat="1" ht="12" customHeight="1">
      <c r="A312" s="277"/>
      <c r="B312" s="280"/>
      <c r="C312" s="283"/>
      <c r="D312" s="286"/>
      <c r="E312" s="171"/>
      <c r="F312" s="293"/>
      <c r="G312" s="294"/>
      <c r="H312" s="100" t="s">
        <v>105</v>
      </c>
      <c r="I312" s="101" t="str">
        <f>IFERROR(VLOOKUP(I311,シフト記号表!$B:$AP,41,FALSE),"")</f>
        <v/>
      </c>
      <c r="J312" s="101" t="str">
        <f>IFERROR(VLOOKUP(J311,シフト記号表!$B:$AP,41,FALSE),"")</f>
        <v/>
      </c>
      <c r="K312" s="101" t="str">
        <f>IFERROR(VLOOKUP(K311,シフト記号表!$B:$AP,41,FALSE),"")</f>
        <v/>
      </c>
      <c r="L312" s="101" t="str">
        <f>IFERROR(VLOOKUP(L311,シフト記号表!$B:$AP,41,FALSE),"")</f>
        <v/>
      </c>
      <c r="M312" s="101" t="str">
        <f>IFERROR(VLOOKUP(M311,シフト記号表!$B:$AP,41,FALSE),"")</f>
        <v/>
      </c>
      <c r="N312" s="101" t="str">
        <f>IFERROR(VLOOKUP(N311,シフト記号表!$B:$AP,41,FALSE),"")</f>
        <v/>
      </c>
      <c r="O312" s="101" t="str">
        <f>IFERROR(VLOOKUP(O311,シフト記号表!$B:$AP,41,FALSE),"")</f>
        <v/>
      </c>
      <c r="P312" s="101" t="str">
        <f>IFERROR(VLOOKUP(P311,シフト記号表!$B:$AP,41,FALSE),"")</f>
        <v/>
      </c>
      <c r="Q312" s="101" t="str">
        <f>IFERROR(VLOOKUP(Q311,シフト記号表!$B:$AP,41,FALSE),"")</f>
        <v/>
      </c>
      <c r="R312" s="101" t="str">
        <f>IFERROR(VLOOKUP(R311,シフト記号表!$B:$AP,41,FALSE),"")</f>
        <v/>
      </c>
      <c r="S312" s="101" t="str">
        <f>IFERROR(VLOOKUP(S311,シフト記号表!$B:$AP,41,FALSE),"")</f>
        <v/>
      </c>
      <c r="T312" s="101" t="str">
        <f>IFERROR(VLOOKUP(T311,シフト記号表!$B:$AP,41,FALSE),"")</f>
        <v/>
      </c>
      <c r="U312" s="101" t="str">
        <f>IFERROR(VLOOKUP(U311,シフト記号表!$B:$AP,41,FALSE),"")</f>
        <v/>
      </c>
      <c r="V312" s="101" t="str">
        <f>IFERROR(VLOOKUP(V311,シフト記号表!$B:$AP,41,FALSE),"")</f>
        <v/>
      </c>
      <c r="W312" s="101" t="str">
        <f>IFERROR(VLOOKUP(W311,シフト記号表!$B:$AP,41,FALSE),"")</f>
        <v/>
      </c>
      <c r="X312" s="101" t="str">
        <f>IFERROR(VLOOKUP(X311,シフト記号表!$B:$AP,41,FALSE),"")</f>
        <v/>
      </c>
      <c r="Y312" s="101" t="str">
        <f>IFERROR(VLOOKUP(Y311,シフト記号表!$B:$AP,41,FALSE),"")</f>
        <v/>
      </c>
      <c r="Z312" s="101" t="str">
        <f>IFERROR(VLOOKUP(Z311,シフト記号表!$B:$AP,41,FALSE),"")</f>
        <v/>
      </c>
      <c r="AA312" s="101" t="str">
        <f>IFERROR(VLOOKUP(AA311,シフト記号表!$B:$AP,41,FALSE),"")</f>
        <v/>
      </c>
      <c r="AB312" s="101" t="str">
        <f>IFERROR(VLOOKUP(AB311,シフト記号表!$B:$AP,41,FALSE),"")</f>
        <v/>
      </c>
      <c r="AC312" s="101" t="str">
        <f>IFERROR(VLOOKUP(AC311,シフト記号表!$B:$AP,41,FALSE),"")</f>
        <v/>
      </c>
      <c r="AD312" s="101" t="str">
        <f>IFERROR(VLOOKUP(AD311,シフト記号表!$B:$AP,41,FALSE),"")</f>
        <v/>
      </c>
      <c r="AE312" s="101" t="str">
        <f>IFERROR(VLOOKUP(AE311,シフト記号表!$B:$AP,41,FALSE),"")</f>
        <v/>
      </c>
      <c r="AF312" s="101" t="str">
        <f>IFERROR(VLOOKUP(AF311,シフト記号表!$B:$AP,41,FALSE),"")</f>
        <v/>
      </c>
      <c r="AG312" s="101" t="str">
        <f>IFERROR(VLOOKUP(AG311,シフト記号表!$B:$AP,41,FALSE),"")</f>
        <v/>
      </c>
      <c r="AH312" s="101" t="str">
        <f>IFERROR(VLOOKUP(AH311,シフト記号表!$B:$AP,41,FALSE),"")</f>
        <v/>
      </c>
      <c r="AI312" s="101" t="str">
        <f>IFERROR(VLOOKUP(AI311,シフト記号表!$B:$AP,41,FALSE),"")</f>
        <v/>
      </c>
      <c r="AJ312" s="101" t="str">
        <f>IFERROR(VLOOKUP(AJ311,シフト記号表!$B:$AP,41,FALSE),"")</f>
        <v/>
      </c>
      <c r="AK312" s="101" t="str">
        <f>IFERROR(VLOOKUP(AK311,シフト記号表!$B:$AP,41,FALSE),"")</f>
        <v/>
      </c>
      <c r="AL312" s="101" t="str">
        <f>IFERROR(VLOOKUP(AL311,シフト記号表!$B:$AP,41,FALSE),"")</f>
        <v/>
      </c>
      <c r="AM312" s="101" t="str">
        <f>IFERROR(VLOOKUP(AM311,シフト記号表!$B:$AP,41,FALSE),"")</f>
        <v/>
      </c>
      <c r="AN312" s="289"/>
      <c r="AO312" s="267"/>
      <c r="AP312" s="344"/>
      <c r="AQ312" s="345"/>
      <c r="AR312" s="267"/>
      <c r="AS312" s="267"/>
      <c r="AT312" s="265"/>
      <c r="AU312" s="49" t="str">
        <f t="shared" ref="AU312" si="377">IFERROR(IF($D311="□",($AO311/$AK$6),($AO311/$AK$8)),"")</f>
        <v/>
      </c>
      <c r="AV312" s="49" t="str">
        <f t="shared" ref="AV312" si="378">IFERROR(IF($D311="□",($AN311/$AO$6),($AN311/$AO$8)),"")</f>
        <v/>
      </c>
      <c r="AX312" s="49" t="str">
        <f>IFERROR(IF($D311="□",(VLOOKUP(F311,'ますた君 '!$C:$E,3,FALSE)/($AK$6*4)),(VLOOKUP(F311,'ますた君 '!$C:$E,3,FALSE)/($AK$8*4))),"")</f>
        <v/>
      </c>
      <c r="AY312" s="49" t="str">
        <f>IFERROR(IF($D311="□",(VLOOKUP(F311,'ますた君 '!$C:$E,3,FALSE)/$AO$6),(VLOOKUP(F311,'ますた君 '!$C:$E,3,FALSE)/$AO$8)),"")</f>
        <v/>
      </c>
    </row>
    <row r="313" spans="1:51" s="3" customFormat="1" ht="12" customHeight="1">
      <c r="A313" s="278"/>
      <c r="B313" s="281"/>
      <c r="C313" s="284"/>
      <c r="D313" s="287"/>
      <c r="E313" s="171"/>
      <c r="F313" s="295"/>
      <c r="G313" s="296"/>
      <c r="H313" s="102" t="s">
        <v>106</v>
      </c>
      <c r="I313" s="190" t="str">
        <f>IFERROR(VLOOKUP(I311,シフト記号表!$B:$AP,31,FALSE),"")</f>
        <v/>
      </c>
      <c r="J313" s="190" t="str">
        <f>IFERROR(VLOOKUP(J311,シフト記号表!$B:$AP,31,FALSE),"")</f>
        <v/>
      </c>
      <c r="K313" s="190" t="str">
        <f>IFERROR(VLOOKUP(K311,シフト記号表!$B:$AP,31,FALSE),"")</f>
        <v/>
      </c>
      <c r="L313" s="190" t="str">
        <f>IFERROR(VLOOKUP(L311,シフト記号表!$B:$AP,31,FALSE),"")</f>
        <v/>
      </c>
      <c r="M313" s="190" t="str">
        <f>IFERROR(VLOOKUP(M311,シフト記号表!$B:$AP,31,FALSE),"")</f>
        <v/>
      </c>
      <c r="N313" s="190" t="str">
        <f>IFERROR(VLOOKUP(N311,シフト記号表!$B:$AP,31,FALSE),"")</f>
        <v/>
      </c>
      <c r="O313" s="190" t="str">
        <f>IFERROR(VLOOKUP(O311,シフト記号表!$B:$AP,31,FALSE),"")</f>
        <v/>
      </c>
      <c r="P313" s="190" t="str">
        <f>IFERROR(VLOOKUP(P311,シフト記号表!$B:$AP,31,FALSE),"")</f>
        <v/>
      </c>
      <c r="Q313" s="190" t="str">
        <f>IFERROR(VLOOKUP(Q311,シフト記号表!$B:$AP,31,FALSE),"")</f>
        <v/>
      </c>
      <c r="R313" s="190" t="str">
        <f>IFERROR(VLOOKUP(R311,シフト記号表!$B:$AP,31,FALSE),"")</f>
        <v/>
      </c>
      <c r="S313" s="190" t="str">
        <f>IFERROR(VLOOKUP(S311,シフト記号表!$B:$AP,31,FALSE),"")</f>
        <v/>
      </c>
      <c r="T313" s="190" t="str">
        <f>IFERROR(VLOOKUP(T311,シフト記号表!$B:$AP,31,FALSE),"")</f>
        <v/>
      </c>
      <c r="U313" s="190" t="str">
        <f>IFERROR(VLOOKUP(U311,シフト記号表!$B:$AP,31,FALSE),"")</f>
        <v/>
      </c>
      <c r="V313" s="190" t="str">
        <f>IFERROR(VLOOKUP(V311,シフト記号表!$B:$AP,31,FALSE),"")</f>
        <v/>
      </c>
      <c r="W313" s="190" t="str">
        <f>IFERROR(VLOOKUP(W311,シフト記号表!$B:$AP,31,FALSE),"")</f>
        <v/>
      </c>
      <c r="X313" s="190" t="str">
        <f>IFERROR(VLOOKUP(X311,シフト記号表!$B:$AP,31,FALSE),"")</f>
        <v/>
      </c>
      <c r="Y313" s="190" t="str">
        <f>IFERROR(VLOOKUP(Y311,シフト記号表!$B:$AP,31,FALSE),"")</f>
        <v/>
      </c>
      <c r="Z313" s="190" t="str">
        <f>IFERROR(VLOOKUP(Z311,シフト記号表!$B:$AP,31,FALSE),"")</f>
        <v/>
      </c>
      <c r="AA313" s="190" t="str">
        <f>IFERROR(VLOOKUP(AA311,シフト記号表!$B:$AP,31,FALSE),"")</f>
        <v/>
      </c>
      <c r="AB313" s="190" t="str">
        <f>IFERROR(VLOOKUP(AB311,シフト記号表!$B:$AP,31,FALSE),"")</f>
        <v/>
      </c>
      <c r="AC313" s="190" t="str">
        <f>IFERROR(VLOOKUP(AC311,シフト記号表!$B:$AP,31,FALSE),"")</f>
        <v/>
      </c>
      <c r="AD313" s="190" t="str">
        <f>IFERROR(VLOOKUP(AD311,シフト記号表!$B:$AP,31,FALSE),"")</f>
        <v/>
      </c>
      <c r="AE313" s="190" t="str">
        <f>IFERROR(VLOOKUP(AE311,シフト記号表!$B:$AP,31,FALSE),"")</f>
        <v/>
      </c>
      <c r="AF313" s="190" t="str">
        <f>IFERROR(VLOOKUP(AF311,シフト記号表!$B:$AP,31,FALSE),"")</f>
        <v/>
      </c>
      <c r="AG313" s="190" t="str">
        <f>IFERROR(VLOOKUP(AG311,シフト記号表!$B:$AP,31,FALSE),"")</f>
        <v/>
      </c>
      <c r="AH313" s="190" t="str">
        <f>IFERROR(VLOOKUP(AH311,シフト記号表!$B:$AP,31,FALSE),"")</f>
        <v/>
      </c>
      <c r="AI313" s="190" t="str">
        <f>IFERROR(VLOOKUP(AI311,シフト記号表!$B:$AP,31,FALSE),"")</f>
        <v/>
      </c>
      <c r="AJ313" s="190" t="str">
        <f>IFERROR(VLOOKUP(AJ311,シフト記号表!$B:$AP,31,FALSE),"")</f>
        <v/>
      </c>
      <c r="AK313" s="190" t="str">
        <f>IFERROR(VLOOKUP(AK311,シフト記号表!$B:$AP,31,FALSE),"")</f>
        <v/>
      </c>
      <c r="AL313" s="190" t="str">
        <f>IFERROR(VLOOKUP(AL311,シフト記号表!$B:$AP,31,FALSE),"")</f>
        <v/>
      </c>
      <c r="AM313" s="190" t="str">
        <f>IFERROR(VLOOKUP(AM311,シフト記号表!$B:$AP,31,FALSE),"")</f>
        <v/>
      </c>
      <c r="AN313" s="290"/>
      <c r="AO313" s="268"/>
      <c r="AP313" s="346"/>
      <c r="AQ313" s="347"/>
      <c r="AR313" s="268"/>
      <c r="AS313" s="268"/>
      <c r="AT313" s="265"/>
      <c r="AU313" s="50"/>
      <c r="AV313" s="50"/>
      <c r="AX313" s="50"/>
      <c r="AY313" s="50"/>
    </row>
    <row r="314" spans="1:51" s="3" customFormat="1" ht="12" customHeight="1">
      <c r="A314" s="276">
        <v>98</v>
      </c>
      <c r="B314" s="279"/>
      <c r="C314" s="282"/>
      <c r="D314" s="285" t="s">
        <v>113</v>
      </c>
      <c r="E314" s="170"/>
      <c r="F314" s="291"/>
      <c r="G314" s="292"/>
      <c r="H314" s="103" t="s">
        <v>80</v>
      </c>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288">
        <f>+SUM(I315:AM316)</f>
        <v>0</v>
      </c>
      <c r="AO314" s="266">
        <f>IF($AN$3="４週",AN314/4,AN314/(DAY(EOMONTH($I$21,0))/7))</f>
        <v>0</v>
      </c>
      <c r="AP314" s="342"/>
      <c r="AQ314" s="343"/>
      <c r="AR314" s="266" t="str">
        <f t="shared" ref="AR314" si="379">IF($AN$3="４週",AU315,AV315)</f>
        <v/>
      </c>
      <c r="AS314" s="266"/>
      <c r="AT314" s="265" t="str">
        <f t="shared" ref="AT314" si="380">IF(AX315&lt;=1.1,"",IF(AY315&lt;=1.1,"",IF(F314="","","勤務時間"&amp;CHAR(10)&amp;"OVER")))</f>
        <v/>
      </c>
      <c r="AU314" s="48" t="s">
        <v>192</v>
      </c>
      <c r="AV314" s="48" t="s">
        <v>107</v>
      </c>
      <c r="AX314" s="48" t="s">
        <v>136</v>
      </c>
      <c r="AY314" s="48" t="s">
        <v>137</v>
      </c>
    </row>
    <row r="315" spans="1:51" s="3" customFormat="1" ht="12" customHeight="1">
      <c r="A315" s="277"/>
      <c r="B315" s="280"/>
      <c r="C315" s="283"/>
      <c r="D315" s="286"/>
      <c r="E315" s="171"/>
      <c r="F315" s="293"/>
      <c r="G315" s="294"/>
      <c r="H315" s="100" t="s">
        <v>105</v>
      </c>
      <c r="I315" s="101" t="str">
        <f>IFERROR(VLOOKUP(I314,シフト記号表!$B:$AP,41,FALSE),"")</f>
        <v/>
      </c>
      <c r="J315" s="101" t="str">
        <f>IFERROR(VLOOKUP(J314,シフト記号表!$B:$AP,41,FALSE),"")</f>
        <v/>
      </c>
      <c r="K315" s="101" t="str">
        <f>IFERROR(VLOOKUP(K314,シフト記号表!$B:$AP,41,FALSE),"")</f>
        <v/>
      </c>
      <c r="L315" s="101" t="str">
        <f>IFERROR(VLOOKUP(L314,シフト記号表!$B:$AP,41,FALSE),"")</f>
        <v/>
      </c>
      <c r="M315" s="101" t="str">
        <f>IFERROR(VLOOKUP(M314,シフト記号表!$B:$AP,41,FALSE),"")</f>
        <v/>
      </c>
      <c r="N315" s="101" t="str">
        <f>IFERROR(VLOOKUP(N314,シフト記号表!$B:$AP,41,FALSE),"")</f>
        <v/>
      </c>
      <c r="O315" s="101" t="str">
        <f>IFERROR(VLOOKUP(O314,シフト記号表!$B:$AP,41,FALSE),"")</f>
        <v/>
      </c>
      <c r="P315" s="101" t="str">
        <f>IFERROR(VLOOKUP(P314,シフト記号表!$B:$AP,41,FALSE),"")</f>
        <v/>
      </c>
      <c r="Q315" s="101" t="str">
        <f>IFERROR(VLOOKUP(Q314,シフト記号表!$B:$AP,41,FALSE),"")</f>
        <v/>
      </c>
      <c r="R315" s="101" t="str">
        <f>IFERROR(VLOOKUP(R314,シフト記号表!$B:$AP,41,FALSE),"")</f>
        <v/>
      </c>
      <c r="S315" s="101" t="str">
        <f>IFERROR(VLOOKUP(S314,シフト記号表!$B:$AP,41,FALSE),"")</f>
        <v/>
      </c>
      <c r="T315" s="101" t="str">
        <f>IFERROR(VLOOKUP(T314,シフト記号表!$B:$AP,41,FALSE),"")</f>
        <v/>
      </c>
      <c r="U315" s="101" t="str">
        <f>IFERROR(VLOOKUP(U314,シフト記号表!$B:$AP,41,FALSE),"")</f>
        <v/>
      </c>
      <c r="V315" s="101" t="str">
        <f>IFERROR(VLOOKUP(V314,シフト記号表!$B:$AP,41,FALSE),"")</f>
        <v/>
      </c>
      <c r="W315" s="101" t="str">
        <f>IFERROR(VLOOKUP(W314,シフト記号表!$B:$AP,41,FALSE),"")</f>
        <v/>
      </c>
      <c r="X315" s="101" t="str">
        <f>IFERROR(VLOOKUP(X314,シフト記号表!$B:$AP,41,FALSE),"")</f>
        <v/>
      </c>
      <c r="Y315" s="101" t="str">
        <f>IFERROR(VLOOKUP(Y314,シフト記号表!$B:$AP,41,FALSE),"")</f>
        <v/>
      </c>
      <c r="Z315" s="101" t="str">
        <f>IFERROR(VLOOKUP(Z314,シフト記号表!$B:$AP,41,FALSE),"")</f>
        <v/>
      </c>
      <c r="AA315" s="101" t="str">
        <f>IFERROR(VLOOKUP(AA314,シフト記号表!$B:$AP,41,FALSE),"")</f>
        <v/>
      </c>
      <c r="AB315" s="101" t="str">
        <f>IFERROR(VLOOKUP(AB314,シフト記号表!$B:$AP,41,FALSE),"")</f>
        <v/>
      </c>
      <c r="AC315" s="101" t="str">
        <f>IFERROR(VLOOKUP(AC314,シフト記号表!$B:$AP,41,FALSE),"")</f>
        <v/>
      </c>
      <c r="AD315" s="101" t="str">
        <f>IFERROR(VLOOKUP(AD314,シフト記号表!$B:$AP,41,FALSE),"")</f>
        <v/>
      </c>
      <c r="AE315" s="101" t="str">
        <f>IFERROR(VLOOKUP(AE314,シフト記号表!$B:$AP,41,FALSE),"")</f>
        <v/>
      </c>
      <c r="AF315" s="101" t="str">
        <f>IFERROR(VLOOKUP(AF314,シフト記号表!$B:$AP,41,FALSE),"")</f>
        <v/>
      </c>
      <c r="AG315" s="101" t="str">
        <f>IFERROR(VLOOKUP(AG314,シフト記号表!$B:$AP,41,FALSE),"")</f>
        <v/>
      </c>
      <c r="AH315" s="101" t="str">
        <f>IFERROR(VLOOKUP(AH314,シフト記号表!$B:$AP,41,FALSE),"")</f>
        <v/>
      </c>
      <c r="AI315" s="101" t="str">
        <f>IFERROR(VLOOKUP(AI314,シフト記号表!$B:$AP,41,FALSE),"")</f>
        <v/>
      </c>
      <c r="AJ315" s="101" t="str">
        <f>IFERROR(VLOOKUP(AJ314,シフト記号表!$B:$AP,41,FALSE),"")</f>
        <v/>
      </c>
      <c r="AK315" s="101" t="str">
        <f>IFERROR(VLOOKUP(AK314,シフト記号表!$B:$AP,41,FALSE),"")</f>
        <v/>
      </c>
      <c r="AL315" s="101" t="str">
        <f>IFERROR(VLOOKUP(AL314,シフト記号表!$B:$AP,41,FALSE),"")</f>
        <v/>
      </c>
      <c r="AM315" s="101" t="str">
        <f>IFERROR(VLOOKUP(AM314,シフト記号表!$B:$AP,41,FALSE),"")</f>
        <v/>
      </c>
      <c r="AN315" s="289"/>
      <c r="AO315" s="267"/>
      <c r="AP315" s="344"/>
      <c r="AQ315" s="345"/>
      <c r="AR315" s="267"/>
      <c r="AS315" s="267"/>
      <c r="AT315" s="265"/>
      <c r="AU315" s="49" t="str">
        <f t="shared" ref="AU315" si="381">IFERROR(IF($D314="□",($AO314/$AK$6),($AO314/$AK$8)),"")</f>
        <v/>
      </c>
      <c r="AV315" s="49" t="str">
        <f t="shared" ref="AV315" si="382">IFERROR(IF($D314="□",($AN314/$AO$6),($AN314/$AO$8)),"")</f>
        <v/>
      </c>
      <c r="AX315" s="49" t="str">
        <f>IFERROR(IF($D314="□",(VLOOKUP(F314,'ますた君 '!$C:$E,3,FALSE)/($AK$6*4)),(VLOOKUP(F314,'ますた君 '!$C:$E,3,FALSE)/($AK$8*4))),"")</f>
        <v/>
      </c>
      <c r="AY315" s="49" t="str">
        <f>IFERROR(IF($D314="□",(VLOOKUP(F314,'ますた君 '!$C:$E,3,FALSE)/$AO$6),(VLOOKUP(F314,'ますた君 '!$C:$E,3,FALSE)/$AO$8)),"")</f>
        <v/>
      </c>
    </row>
    <row r="316" spans="1:51" s="3" customFormat="1" ht="12" customHeight="1">
      <c r="A316" s="278"/>
      <c r="B316" s="281"/>
      <c r="C316" s="284"/>
      <c r="D316" s="287"/>
      <c r="E316" s="171"/>
      <c r="F316" s="295"/>
      <c r="G316" s="296"/>
      <c r="H316" s="102" t="s">
        <v>106</v>
      </c>
      <c r="I316" s="190" t="str">
        <f>IFERROR(VLOOKUP(I314,シフト記号表!$B:$AP,31,FALSE),"")</f>
        <v/>
      </c>
      <c r="J316" s="190" t="str">
        <f>IFERROR(VLOOKUP(J314,シフト記号表!$B:$AP,31,FALSE),"")</f>
        <v/>
      </c>
      <c r="K316" s="190" t="str">
        <f>IFERROR(VLOOKUP(K314,シフト記号表!$B:$AP,31,FALSE),"")</f>
        <v/>
      </c>
      <c r="L316" s="190" t="str">
        <f>IFERROR(VLOOKUP(L314,シフト記号表!$B:$AP,31,FALSE),"")</f>
        <v/>
      </c>
      <c r="M316" s="190" t="str">
        <f>IFERROR(VLOOKUP(M314,シフト記号表!$B:$AP,31,FALSE),"")</f>
        <v/>
      </c>
      <c r="N316" s="190" t="str">
        <f>IFERROR(VLOOKUP(N314,シフト記号表!$B:$AP,31,FALSE),"")</f>
        <v/>
      </c>
      <c r="O316" s="190" t="str">
        <f>IFERROR(VLOOKUP(O314,シフト記号表!$B:$AP,31,FALSE),"")</f>
        <v/>
      </c>
      <c r="P316" s="190" t="str">
        <f>IFERROR(VLOOKUP(P314,シフト記号表!$B:$AP,31,FALSE),"")</f>
        <v/>
      </c>
      <c r="Q316" s="190" t="str">
        <f>IFERROR(VLOOKUP(Q314,シフト記号表!$B:$AP,31,FALSE),"")</f>
        <v/>
      </c>
      <c r="R316" s="190" t="str">
        <f>IFERROR(VLOOKUP(R314,シフト記号表!$B:$AP,31,FALSE),"")</f>
        <v/>
      </c>
      <c r="S316" s="190" t="str">
        <f>IFERROR(VLOOKUP(S314,シフト記号表!$B:$AP,31,FALSE),"")</f>
        <v/>
      </c>
      <c r="T316" s="190" t="str">
        <f>IFERROR(VLOOKUP(T314,シフト記号表!$B:$AP,31,FALSE),"")</f>
        <v/>
      </c>
      <c r="U316" s="190" t="str">
        <f>IFERROR(VLOOKUP(U314,シフト記号表!$B:$AP,31,FALSE),"")</f>
        <v/>
      </c>
      <c r="V316" s="190" t="str">
        <f>IFERROR(VLOOKUP(V314,シフト記号表!$B:$AP,31,FALSE),"")</f>
        <v/>
      </c>
      <c r="W316" s="190" t="str">
        <f>IFERROR(VLOOKUP(W314,シフト記号表!$B:$AP,31,FALSE),"")</f>
        <v/>
      </c>
      <c r="X316" s="190" t="str">
        <f>IFERROR(VLOOKUP(X314,シフト記号表!$B:$AP,31,FALSE),"")</f>
        <v/>
      </c>
      <c r="Y316" s="190" t="str">
        <f>IFERROR(VLOOKUP(Y314,シフト記号表!$B:$AP,31,FALSE),"")</f>
        <v/>
      </c>
      <c r="Z316" s="190" t="str">
        <f>IFERROR(VLOOKUP(Z314,シフト記号表!$B:$AP,31,FALSE),"")</f>
        <v/>
      </c>
      <c r="AA316" s="190" t="str">
        <f>IFERROR(VLOOKUP(AA314,シフト記号表!$B:$AP,31,FALSE),"")</f>
        <v/>
      </c>
      <c r="AB316" s="190" t="str">
        <f>IFERROR(VLOOKUP(AB314,シフト記号表!$B:$AP,31,FALSE),"")</f>
        <v/>
      </c>
      <c r="AC316" s="190" t="str">
        <f>IFERROR(VLOOKUP(AC314,シフト記号表!$B:$AP,31,FALSE),"")</f>
        <v/>
      </c>
      <c r="AD316" s="190" t="str">
        <f>IFERROR(VLOOKUP(AD314,シフト記号表!$B:$AP,31,FALSE),"")</f>
        <v/>
      </c>
      <c r="AE316" s="190" t="str">
        <f>IFERROR(VLOOKUP(AE314,シフト記号表!$B:$AP,31,FALSE),"")</f>
        <v/>
      </c>
      <c r="AF316" s="190" t="str">
        <f>IFERROR(VLOOKUP(AF314,シフト記号表!$B:$AP,31,FALSE),"")</f>
        <v/>
      </c>
      <c r="AG316" s="190" t="str">
        <f>IFERROR(VLOOKUP(AG314,シフト記号表!$B:$AP,31,FALSE),"")</f>
        <v/>
      </c>
      <c r="AH316" s="190" t="str">
        <f>IFERROR(VLOOKUP(AH314,シフト記号表!$B:$AP,31,FALSE),"")</f>
        <v/>
      </c>
      <c r="AI316" s="190" t="str">
        <f>IFERROR(VLOOKUP(AI314,シフト記号表!$B:$AP,31,FALSE),"")</f>
        <v/>
      </c>
      <c r="AJ316" s="190" t="str">
        <f>IFERROR(VLOOKUP(AJ314,シフト記号表!$B:$AP,31,FALSE),"")</f>
        <v/>
      </c>
      <c r="AK316" s="190" t="str">
        <f>IFERROR(VLOOKUP(AK314,シフト記号表!$B:$AP,31,FALSE),"")</f>
        <v/>
      </c>
      <c r="AL316" s="190" t="str">
        <f>IFERROR(VLOOKUP(AL314,シフト記号表!$B:$AP,31,FALSE),"")</f>
        <v/>
      </c>
      <c r="AM316" s="190" t="str">
        <f>IFERROR(VLOOKUP(AM314,シフト記号表!$B:$AP,31,FALSE),"")</f>
        <v/>
      </c>
      <c r="AN316" s="290"/>
      <c r="AO316" s="268"/>
      <c r="AP316" s="346"/>
      <c r="AQ316" s="347"/>
      <c r="AR316" s="268"/>
      <c r="AS316" s="268"/>
      <c r="AT316" s="265"/>
      <c r="AU316" s="50"/>
      <c r="AV316" s="50"/>
      <c r="AX316" s="50"/>
      <c r="AY316" s="50"/>
    </row>
    <row r="317" spans="1:51" s="3" customFormat="1" ht="12" customHeight="1">
      <c r="A317" s="276">
        <v>99</v>
      </c>
      <c r="B317" s="279"/>
      <c r="C317" s="348"/>
      <c r="D317" s="285" t="s">
        <v>113</v>
      </c>
      <c r="E317" s="170"/>
      <c r="F317" s="291"/>
      <c r="G317" s="292"/>
      <c r="H317" s="103" t="s">
        <v>80</v>
      </c>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288">
        <f>+SUM(I318:AM319)</f>
        <v>0</v>
      </c>
      <c r="AO317" s="266">
        <f>IF($AN$3="４週",AN317/4,AN317/(DAY(EOMONTH($I$21,0))/7))</f>
        <v>0</v>
      </c>
      <c r="AP317" s="342"/>
      <c r="AQ317" s="343"/>
      <c r="AR317" s="266" t="str">
        <f t="shared" ref="AR317" si="383">IF($AN$3="４週",AU318,AV318)</f>
        <v/>
      </c>
      <c r="AS317" s="266"/>
      <c r="AT317" s="265" t="str">
        <f t="shared" ref="AT317" si="384">IF(AX318&lt;=1.1,"",IF(AY318&lt;=1.1,"",IF(F317="","","勤務時間"&amp;CHAR(10)&amp;"OVER")))</f>
        <v/>
      </c>
      <c r="AU317" s="48" t="s">
        <v>192</v>
      </c>
      <c r="AV317" s="48" t="s">
        <v>107</v>
      </c>
      <c r="AX317" s="48" t="s">
        <v>136</v>
      </c>
      <c r="AY317" s="48" t="s">
        <v>137</v>
      </c>
    </row>
    <row r="318" spans="1:51" s="3" customFormat="1" ht="12" customHeight="1">
      <c r="A318" s="277"/>
      <c r="B318" s="280"/>
      <c r="C318" s="349"/>
      <c r="D318" s="286"/>
      <c r="E318" s="171"/>
      <c r="F318" s="293"/>
      <c r="G318" s="294"/>
      <c r="H318" s="100" t="s">
        <v>105</v>
      </c>
      <c r="I318" s="101" t="str">
        <f>IFERROR(VLOOKUP(I317,シフト記号表!$B:$AP,41,FALSE),"")</f>
        <v/>
      </c>
      <c r="J318" s="101" t="str">
        <f>IFERROR(VLOOKUP(J317,シフト記号表!$B:$AP,41,FALSE),"")</f>
        <v/>
      </c>
      <c r="K318" s="101" t="str">
        <f>IFERROR(VLOOKUP(K317,シフト記号表!$B:$AP,41,FALSE),"")</f>
        <v/>
      </c>
      <c r="L318" s="101" t="str">
        <f>IFERROR(VLOOKUP(L317,シフト記号表!$B:$AP,41,FALSE),"")</f>
        <v/>
      </c>
      <c r="M318" s="101" t="str">
        <f>IFERROR(VLOOKUP(M317,シフト記号表!$B:$AP,41,FALSE),"")</f>
        <v/>
      </c>
      <c r="N318" s="101" t="str">
        <f>IFERROR(VLOOKUP(N317,シフト記号表!$B:$AP,41,FALSE),"")</f>
        <v/>
      </c>
      <c r="O318" s="101" t="str">
        <f>IFERROR(VLOOKUP(O317,シフト記号表!$B:$AP,41,FALSE),"")</f>
        <v/>
      </c>
      <c r="P318" s="101" t="str">
        <f>IFERROR(VLOOKUP(P317,シフト記号表!$B:$AP,41,FALSE),"")</f>
        <v/>
      </c>
      <c r="Q318" s="101" t="str">
        <f>IFERROR(VLOOKUP(Q317,シフト記号表!$B:$AP,41,FALSE),"")</f>
        <v/>
      </c>
      <c r="R318" s="101" t="str">
        <f>IFERROR(VLOOKUP(R317,シフト記号表!$B:$AP,41,FALSE),"")</f>
        <v/>
      </c>
      <c r="S318" s="101" t="str">
        <f>IFERROR(VLOOKUP(S317,シフト記号表!$B:$AP,41,FALSE),"")</f>
        <v/>
      </c>
      <c r="T318" s="101" t="str">
        <f>IFERROR(VLOOKUP(T317,シフト記号表!$B:$AP,41,FALSE),"")</f>
        <v/>
      </c>
      <c r="U318" s="101" t="str">
        <f>IFERROR(VLOOKUP(U317,シフト記号表!$B:$AP,41,FALSE),"")</f>
        <v/>
      </c>
      <c r="V318" s="101" t="str">
        <f>IFERROR(VLOOKUP(V317,シフト記号表!$B:$AP,41,FALSE),"")</f>
        <v/>
      </c>
      <c r="W318" s="101" t="str">
        <f>IFERROR(VLOOKUP(W317,シフト記号表!$B:$AP,41,FALSE),"")</f>
        <v/>
      </c>
      <c r="X318" s="101" t="str">
        <f>IFERROR(VLOOKUP(X317,シフト記号表!$B:$AP,41,FALSE),"")</f>
        <v/>
      </c>
      <c r="Y318" s="101" t="str">
        <f>IFERROR(VLOOKUP(Y317,シフト記号表!$B:$AP,41,FALSE),"")</f>
        <v/>
      </c>
      <c r="Z318" s="101" t="str">
        <f>IFERROR(VLOOKUP(Z317,シフト記号表!$B:$AP,41,FALSE),"")</f>
        <v/>
      </c>
      <c r="AA318" s="101" t="str">
        <f>IFERROR(VLOOKUP(AA317,シフト記号表!$B:$AP,41,FALSE),"")</f>
        <v/>
      </c>
      <c r="AB318" s="101" t="str">
        <f>IFERROR(VLOOKUP(AB317,シフト記号表!$B:$AP,41,FALSE),"")</f>
        <v/>
      </c>
      <c r="AC318" s="101" t="str">
        <f>IFERROR(VLOOKUP(AC317,シフト記号表!$B:$AP,41,FALSE),"")</f>
        <v/>
      </c>
      <c r="AD318" s="101" t="str">
        <f>IFERROR(VLOOKUP(AD317,シフト記号表!$B:$AP,41,FALSE),"")</f>
        <v/>
      </c>
      <c r="AE318" s="101" t="str">
        <f>IFERROR(VLOOKUP(AE317,シフト記号表!$B:$AP,41,FALSE),"")</f>
        <v/>
      </c>
      <c r="AF318" s="101" t="str">
        <f>IFERROR(VLOOKUP(AF317,シフト記号表!$B:$AP,41,FALSE),"")</f>
        <v/>
      </c>
      <c r="AG318" s="101" t="str">
        <f>IFERROR(VLOOKUP(AG317,シフト記号表!$B:$AP,41,FALSE),"")</f>
        <v/>
      </c>
      <c r="AH318" s="101" t="str">
        <f>IFERROR(VLOOKUP(AH317,シフト記号表!$B:$AP,41,FALSE),"")</f>
        <v/>
      </c>
      <c r="AI318" s="101" t="str">
        <f>IFERROR(VLOOKUP(AI317,シフト記号表!$B:$AP,41,FALSE),"")</f>
        <v/>
      </c>
      <c r="AJ318" s="101" t="str">
        <f>IFERROR(VLOOKUP(AJ317,シフト記号表!$B:$AP,41,FALSE),"")</f>
        <v/>
      </c>
      <c r="AK318" s="101" t="str">
        <f>IFERROR(VLOOKUP(AK317,シフト記号表!$B:$AP,41,FALSE),"")</f>
        <v/>
      </c>
      <c r="AL318" s="101" t="str">
        <f>IFERROR(VLOOKUP(AL317,シフト記号表!$B:$AP,41,FALSE),"")</f>
        <v/>
      </c>
      <c r="AM318" s="101" t="str">
        <f>IFERROR(VLOOKUP(AM317,シフト記号表!$B:$AP,41,FALSE),"")</f>
        <v/>
      </c>
      <c r="AN318" s="289"/>
      <c r="AO318" s="267"/>
      <c r="AP318" s="344"/>
      <c r="AQ318" s="345"/>
      <c r="AR318" s="267"/>
      <c r="AS318" s="267"/>
      <c r="AT318" s="265"/>
      <c r="AU318" s="49" t="str">
        <f t="shared" ref="AU318" si="385">IFERROR(IF($D317="□",($AO317/$AK$6),($AO317/$AK$8)),"")</f>
        <v/>
      </c>
      <c r="AV318" s="49" t="str">
        <f t="shared" ref="AV318" si="386">IFERROR(IF($D317="□",($AN317/$AO$6),($AN317/$AO$8)),"")</f>
        <v/>
      </c>
      <c r="AX318" s="49" t="str">
        <f>IFERROR(IF($D317="□",(VLOOKUP(F317,'ますた君 '!$C:$E,3,FALSE)/($AK$6*4)),(VLOOKUP(F317,'ますた君 '!$C:$E,3,FALSE)/($AK$8*4))),"")</f>
        <v/>
      </c>
      <c r="AY318" s="49" t="str">
        <f>IFERROR(IF($D317="□",(VLOOKUP(F317,'ますた君 '!$C:$E,3,FALSE)/$AO$6),(VLOOKUP(F317,'ますた君 '!$C:$E,3,FALSE)/$AO$8)),"")</f>
        <v/>
      </c>
    </row>
    <row r="319" spans="1:51" s="3" customFormat="1" ht="12" customHeight="1">
      <c r="A319" s="278"/>
      <c r="B319" s="281"/>
      <c r="C319" s="350"/>
      <c r="D319" s="287"/>
      <c r="E319" s="191"/>
      <c r="F319" s="295"/>
      <c r="G319" s="296"/>
      <c r="H319" s="102" t="s">
        <v>106</v>
      </c>
      <c r="I319" s="190" t="str">
        <f>IFERROR(VLOOKUP(I317,シフト記号表!$B:$AP,31,FALSE),"")</f>
        <v/>
      </c>
      <c r="J319" s="190" t="str">
        <f>IFERROR(VLOOKUP(J317,シフト記号表!$B:$AP,31,FALSE),"")</f>
        <v/>
      </c>
      <c r="K319" s="190" t="str">
        <f>IFERROR(VLOOKUP(K317,シフト記号表!$B:$AP,31,FALSE),"")</f>
        <v/>
      </c>
      <c r="L319" s="190" t="str">
        <f>IFERROR(VLOOKUP(L317,シフト記号表!$B:$AP,31,FALSE),"")</f>
        <v/>
      </c>
      <c r="M319" s="190" t="str">
        <f>IFERROR(VLOOKUP(M317,シフト記号表!$B:$AP,31,FALSE),"")</f>
        <v/>
      </c>
      <c r="N319" s="190" t="str">
        <f>IFERROR(VLOOKUP(N317,シフト記号表!$B:$AP,31,FALSE),"")</f>
        <v/>
      </c>
      <c r="O319" s="190" t="str">
        <f>IFERROR(VLOOKUP(O317,シフト記号表!$B:$AP,31,FALSE),"")</f>
        <v/>
      </c>
      <c r="P319" s="190" t="str">
        <f>IFERROR(VLOOKUP(P317,シフト記号表!$B:$AP,31,FALSE),"")</f>
        <v/>
      </c>
      <c r="Q319" s="190" t="str">
        <f>IFERROR(VLOOKUP(Q317,シフト記号表!$B:$AP,31,FALSE),"")</f>
        <v/>
      </c>
      <c r="R319" s="190" t="str">
        <f>IFERROR(VLOOKUP(R317,シフト記号表!$B:$AP,31,FALSE),"")</f>
        <v/>
      </c>
      <c r="S319" s="190" t="str">
        <f>IFERROR(VLOOKUP(S317,シフト記号表!$B:$AP,31,FALSE),"")</f>
        <v/>
      </c>
      <c r="T319" s="190" t="str">
        <f>IFERROR(VLOOKUP(T317,シフト記号表!$B:$AP,31,FALSE),"")</f>
        <v/>
      </c>
      <c r="U319" s="190" t="str">
        <f>IFERROR(VLOOKUP(U317,シフト記号表!$B:$AP,31,FALSE),"")</f>
        <v/>
      </c>
      <c r="V319" s="190" t="str">
        <f>IFERROR(VLOOKUP(V317,シフト記号表!$B:$AP,31,FALSE),"")</f>
        <v/>
      </c>
      <c r="W319" s="190" t="str">
        <f>IFERROR(VLOOKUP(W317,シフト記号表!$B:$AP,31,FALSE),"")</f>
        <v/>
      </c>
      <c r="X319" s="190" t="str">
        <f>IFERROR(VLOOKUP(X317,シフト記号表!$B:$AP,31,FALSE),"")</f>
        <v/>
      </c>
      <c r="Y319" s="190" t="str">
        <f>IFERROR(VLOOKUP(Y317,シフト記号表!$B:$AP,31,FALSE),"")</f>
        <v/>
      </c>
      <c r="Z319" s="190" t="str">
        <f>IFERROR(VLOOKUP(Z317,シフト記号表!$B:$AP,31,FALSE),"")</f>
        <v/>
      </c>
      <c r="AA319" s="190" t="str">
        <f>IFERROR(VLOOKUP(AA317,シフト記号表!$B:$AP,31,FALSE),"")</f>
        <v/>
      </c>
      <c r="AB319" s="190" t="str">
        <f>IFERROR(VLOOKUP(AB317,シフト記号表!$B:$AP,31,FALSE),"")</f>
        <v/>
      </c>
      <c r="AC319" s="190" t="str">
        <f>IFERROR(VLOOKUP(AC317,シフト記号表!$B:$AP,31,FALSE),"")</f>
        <v/>
      </c>
      <c r="AD319" s="190" t="str">
        <f>IFERROR(VLOOKUP(AD317,シフト記号表!$B:$AP,31,FALSE),"")</f>
        <v/>
      </c>
      <c r="AE319" s="190" t="str">
        <f>IFERROR(VLOOKUP(AE317,シフト記号表!$B:$AP,31,FALSE),"")</f>
        <v/>
      </c>
      <c r="AF319" s="190" t="str">
        <f>IFERROR(VLOOKUP(AF317,シフト記号表!$B:$AP,31,FALSE),"")</f>
        <v/>
      </c>
      <c r="AG319" s="190" t="str">
        <f>IFERROR(VLOOKUP(AG317,シフト記号表!$B:$AP,31,FALSE),"")</f>
        <v/>
      </c>
      <c r="AH319" s="190" t="str">
        <f>IFERROR(VLOOKUP(AH317,シフト記号表!$B:$AP,31,FALSE),"")</f>
        <v/>
      </c>
      <c r="AI319" s="190" t="str">
        <f>IFERROR(VLOOKUP(AI317,シフト記号表!$B:$AP,31,FALSE),"")</f>
        <v/>
      </c>
      <c r="AJ319" s="190" t="str">
        <f>IFERROR(VLOOKUP(AJ317,シフト記号表!$B:$AP,31,FALSE),"")</f>
        <v/>
      </c>
      <c r="AK319" s="190" t="str">
        <f>IFERROR(VLOOKUP(AK317,シフト記号表!$B:$AP,31,FALSE),"")</f>
        <v/>
      </c>
      <c r="AL319" s="190" t="str">
        <f>IFERROR(VLOOKUP(AL317,シフト記号表!$B:$AP,31,FALSE),"")</f>
        <v/>
      </c>
      <c r="AM319" s="190" t="str">
        <f>IFERROR(VLOOKUP(AM317,シフト記号表!$B:$AP,31,FALSE),"")</f>
        <v/>
      </c>
      <c r="AN319" s="290"/>
      <c r="AO319" s="268"/>
      <c r="AP319" s="346"/>
      <c r="AQ319" s="347"/>
      <c r="AR319" s="268"/>
      <c r="AS319" s="268"/>
      <c r="AT319" s="265"/>
      <c r="AU319" s="50"/>
      <c r="AV319" s="50"/>
      <c r="AX319" s="50"/>
      <c r="AY319" s="50"/>
    </row>
    <row r="320" spans="1:51" ht="12" customHeight="1">
      <c r="A320" s="165"/>
      <c r="B320" s="160"/>
      <c r="C320" s="160"/>
      <c r="D320" s="161"/>
      <c r="E320" s="162"/>
      <c r="F320" s="163"/>
      <c r="G320" s="163"/>
      <c r="H320" s="166"/>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44"/>
      <c r="AO320" s="168"/>
      <c r="AP320" s="164"/>
      <c r="AQ320" s="164"/>
      <c r="AR320" s="168"/>
      <c r="AS320" s="168"/>
      <c r="AT320" s="169"/>
    </row>
    <row r="321" spans="1:46" ht="15" customHeight="1">
      <c r="A321" s="143" t="s">
        <v>20</v>
      </c>
      <c r="B321" s="147"/>
      <c r="C321" s="148"/>
      <c r="D321" s="148"/>
      <c r="E321" s="148"/>
      <c r="F321" s="148"/>
      <c r="G321" s="148"/>
      <c r="H321" s="148"/>
      <c r="I321" s="149"/>
      <c r="J321" s="148"/>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1"/>
      <c r="AK321" s="151"/>
      <c r="AL321" s="151"/>
      <c r="AM321" s="151"/>
      <c r="AN321" s="152"/>
      <c r="AO321" s="152"/>
      <c r="AP321" s="152"/>
      <c r="AQ321" s="145"/>
    </row>
    <row r="322" spans="1:46" ht="15" customHeight="1">
      <c r="A322" s="143" t="s">
        <v>21</v>
      </c>
      <c r="B322" s="154"/>
      <c r="C322" s="154"/>
      <c r="D322" s="154"/>
      <c r="E322" s="154"/>
      <c r="F322" s="154"/>
      <c r="G322" s="154"/>
      <c r="H322" s="154"/>
      <c r="I322" s="154"/>
      <c r="J322" s="154"/>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43"/>
      <c r="AS322" s="143"/>
    </row>
    <row r="323" spans="1:46" ht="15" customHeight="1">
      <c r="A323" s="143" t="s">
        <v>22</v>
      </c>
      <c r="B323" s="154"/>
      <c r="C323" s="154"/>
      <c r="D323" s="154"/>
      <c r="E323" s="154"/>
      <c r="F323" s="154"/>
      <c r="G323" s="154"/>
      <c r="H323" s="154"/>
      <c r="I323" s="154"/>
      <c r="J323" s="154"/>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43"/>
      <c r="AS323" s="143"/>
    </row>
    <row r="324" spans="1:46" ht="15" customHeight="1">
      <c r="A324" s="143" t="s">
        <v>23</v>
      </c>
      <c r="B324" s="154"/>
      <c r="C324" s="154"/>
      <c r="D324" s="154"/>
      <c r="E324" s="154"/>
      <c r="F324" s="154"/>
      <c r="G324" s="154"/>
      <c r="H324" s="154"/>
      <c r="I324" s="154"/>
      <c r="J324" s="154"/>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43"/>
      <c r="AS324" s="143"/>
    </row>
    <row r="325" spans="1:46" ht="15" customHeight="1">
      <c r="A325" s="143" t="s">
        <v>24</v>
      </c>
      <c r="B325" s="154"/>
      <c r="C325" s="154"/>
      <c r="D325" s="154"/>
      <c r="E325" s="154"/>
      <c r="F325" s="154"/>
      <c r="G325" s="154"/>
      <c r="H325" s="154"/>
      <c r="I325" s="154"/>
      <c r="J325" s="154"/>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43"/>
      <c r="AS325" s="143"/>
    </row>
    <row r="326" spans="1:46" ht="15" customHeight="1">
      <c r="A326" s="143" t="s">
        <v>25</v>
      </c>
      <c r="B326" s="156"/>
      <c r="C326" s="143"/>
      <c r="D326" s="143"/>
      <c r="E326" s="143"/>
      <c r="F326" s="143"/>
      <c r="G326" s="143"/>
      <c r="H326" s="143"/>
      <c r="I326" s="143"/>
      <c r="J326" s="143"/>
    </row>
    <row r="327" spans="1:46" ht="15" customHeight="1">
      <c r="A327" s="143" t="s">
        <v>26</v>
      </c>
      <c r="B327" s="156"/>
      <c r="C327" s="143"/>
      <c r="D327" s="143"/>
      <c r="E327" s="143"/>
      <c r="F327" s="143"/>
      <c r="G327" s="143"/>
      <c r="H327" s="143"/>
      <c r="I327" s="143"/>
      <c r="J327" s="143"/>
    </row>
    <row r="328" spans="1:46" ht="15" customHeight="1">
      <c r="A328" s="143"/>
      <c r="B328" s="157" t="s">
        <v>27</v>
      </c>
      <c r="C328" s="297" t="s">
        <v>28</v>
      </c>
      <c r="D328" s="298"/>
      <c r="E328" s="299"/>
      <c r="F328" s="144"/>
      <c r="G328" s="144"/>
      <c r="H328" s="143"/>
      <c r="I328" s="143"/>
      <c r="AS328" s="143"/>
    </row>
    <row r="329" spans="1:46" ht="15" customHeight="1">
      <c r="A329" s="143"/>
      <c r="B329" s="158" t="s">
        <v>74</v>
      </c>
      <c r="C329" s="297" t="s">
        <v>29</v>
      </c>
      <c r="D329" s="298"/>
      <c r="E329" s="299"/>
      <c r="F329" s="143"/>
      <c r="G329" s="143"/>
      <c r="H329" s="143"/>
      <c r="I329" s="143"/>
      <c r="AS329" s="143"/>
    </row>
    <row r="330" spans="1:46" ht="15" customHeight="1">
      <c r="A330" s="143"/>
      <c r="B330" s="158" t="s">
        <v>75</v>
      </c>
      <c r="C330" s="297" t="s">
        <v>30</v>
      </c>
      <c r="D330" s="298"/>
      <c r="E330" s="299"/>
      <c r="F330" s="143"/>
      <c r="G330" s="143"/>
      <c r="H330" s="143"/>
      <c r="I330" s="143"/>
      <c r="AS330" s="143"/>
    </row>
    <row r="331" spans="1:46" ht="15" customHeight="1">
      <c r="A331" s="143"/>
      <c r="B331" s="158" t="s">
        <v>76</v>
      </c>
      <c r="C331" s="297" t="s">
        <v>31</v>
      </c>
      <c r="D331" s="298"/>
      <c r="E331" s="299"/>
      <c r="F331" s="143"/>
      <c r="G331" s="143"/>
      <c r="H331" s="143"/>
      <c r="I331" s="143"/>
      <c r="AS331" s="143"/>
    </row>
    <row r="332" spans="1:46" ht="15" customHeight="1">
      <c r="A332" s="143"/>
      <c r="B332" s="158" t="s">
        <v>77</v>
      </c>
      <c r="C332" s="297" t="s">
        <v>32</v>
      </c>
      <c r="D332" s="298"/>
      <c r="E332" s="299"/>
      <c r="F332" s="143"/>
      <c r="G332" s="143"/>
      <c r="H332" s="143"/>
      <c r="I332" s="143"/>
      <c r="AS332" s="143"/>
    </row>
    <row r="333" spans="1:46" ht="15" customHeight="1">
      <c r="A333" s="143"/>
      <c r="B333" s="143" t="s">
        <v>33</v>
      </c>
      <c r="C333" s="143"/>
      <c r="D333" s="143"/>
      <c r="E333" s="143"/>
      <c r="F333" s="143"/>
      <c r="G333" s="143"/>
      <c r="H333" s="143"/>
      <c r="I333" s="143"/>
      <c r="J333" s="143"/>
    </row>
    <row r="334" spans="1:46" ht="15" customHeight="1">
      <c r="A334" s="143"/>
      <c r="B334" s="143" t="s">
        <v>34</v>
      </c>
      <c r="C334" s="143"/>
      <c r="D334" s="143"/>
      <c r="E334" s="143"/>
      <c r="F334" s="143"/>
      <c r="G334" s="143"/>
      <c r="H334" s="143"/>
      <c r="I334" s="143"/>
      <c r="J334" s="143"/>
    </row>
    <row r="335" spans="1:46" ht="15" customHeight="1">
      <c r="A335" s="143"/>
      <c r="B335" s="143" t="s">
        <v>35</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row>
    <row r="336" spans="1:46" ht="15" customHeight="1">
      <c r="A336" s="143" t="s">
        <v>36</v>
      </c>
      <c r="B336" s="156"/>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row>
    <row r="337" spans="1:46" ht="15" customHeight="1">
      <c r="A337" s="143" t="s">
        <v>37</v>
      </c>
      <c r="B337" s="156"/>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row>
    <row r="338" spans="1:46" ht="15" customHeight="1">
      <c r="A338" s="143" t="s">
        <v>38</v>
      </c>
      <c r="B338" s="156"/>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row>
    <row r="339" spans="1:46" ht="15" customHeight="1">
      <c r="A339" s="143" t="s">
        <v>39</v>
      </c>
      <c r="B339" s="156"/>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row>
    <row r="340" spans="1:46" ht="15" customHeight="1">
      <c r="A340" s="143" t="s">
        <v>40</v>
      </c>
      <c r="B340" s="156"/>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row>
    <row r="341" spans="1:46" ht="15" customHeight="1">
      <c r="A341" s="143" t="s">
        <v>41</v>
      </c>
      <c r="B341" s="156"/>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row>
    <row r="342" spans="1:46" ht="15" customHeight="1">
      <c r="A342" s="143" t="s">
        <v>42</v>
      </c>
      <c r="B342" s="156"/>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row>
    <row r="343" spans="1:46" ht="15" customHeight="1">
      <c r="A343" s="143" t="s">
        <v>43</v>
      </c>
      <c r="B343" s="156"/>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row>
    <row r="344" spans="1:46" ht="15" customHeight="1">
      <c r="A344" s="143" t="s">
        <v>44</v>
      </c>
      <c r="B344" s="156"/>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row>
    <row r="345" spans="1:46" ht="15" customHeight="1">
      <c r="A345" s="143" t="s">
        <v>45</v>
      </c>
      <c r="B345" s="156"/>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row>
    <row r="346" spans="1:46" ht="15" customHeight="1">
      <c r="A346" s="143" t="s">
        <v>46</v>
      </c>
      <c r="B346" s="156"/>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row>
    <row r="347" spans="1:46" ht="15" customHeight="1">
      <c r="A347" s="143" t="s">
        <v>47</v>
      </c>
      <c r="B347" s="156"/>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row>
    <row r="348" spans="1:46" ht="15" customHeight="1">
      <c r="A348" s="143" t="s">
        <v>48</v>
      </c>
      <c r="B348" s="156"/>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row>
  </sheetData>
  <sheetProtection algorithmName="SHA-512" hashValue="uzIIpTlrnF4MBPD6e+FY4gonak1dEpUbdjYklLOvvBQ6MAC9p4yxZWrfaPKO/9JIXzPRW0gpuro4idzkjYprlg==" saltValue="puicws1d2/i0Eoc+TrXK7Q==" spinCount="100000" sheet="1" formatRows="0" insertRows="0" deleteRows="0" selectLockedCells="1"/>
  <mergeCells count="1202">
    <mergeCell ref="AR317:AR319"/>
    <mergeCell ref="AS317:AS319"/>
    <mergeCell ref="AT317:AT319"/>
    <mergeCell ref="A317:A319"/>
    <mergeCell ref="B317:B319"/>
    <mergeCell ref="C317:C319"/>
    <mergeCell ref="D317:D319"/>
    <mergeCell ref="F317:G319"/>
    <mergeCell ref="AN317:AN319"/>
    <mergeCell ref="AO317:AO319"/>
    <mergeCell ref="AP317:AQ319"/>
    <mergeCell ref="AR311:AR313"/>
    <mergeCell ref="AS311:AS313"/>
    <mergeCell ref="AT311:AT313"/>
    <mergeCell ref="A314:A316"/>
    <mergeCell ref="B314:B316"/>
    <mergeCell ref="C314:C316"/>
    <mergeCell ref="D314:D316"/>
    <mergeCell ref="F314:G316"/>
    <mergeCell ref="AN314:AN316"/>
    <mergeCell ref="AO314:AO316"/>
    <mergeCell ref="AP314:AQ316"/>
    <mergeCell ref="AR314:AR316"/>
    <mergeCell ref="AS314:AS316"/>
    <mergeCell ref="AT314:AT316"/>
    <mergeCell ref="A311:A313"/>
    <mergeCell ref="B311:B313"/>
    <mergeCell ref="C311:C313"/>
    <mergeCell ref="D311:D313"/>
    <mergeCell ref="F311:G313"/>
    <mergeCell ref="AN311:AN313"/>
    <mergeCell ref="AO311:AO313"/>
    <mergeCell ref="AP311:AQ313"/>
    <mergeCell ref="AR305:AR307"/>
    <mergeCell ref="AS305:AS307"/>
    <mergeCell ref="AT305:AT307"/>
    <mergeCell ref="A308:A310"/>
    <mergeCell ref="B308:B310"/>
    <mergeCell ref="C308:C310"/>
    <mergeCell ref="D308:D310"/>
    <mergeCell ref="F308:G310"/>
    <mergeCell ref="AN308:AN310"/>
    <mergeCell ref="AO308:AO310"/>
    <mergeCell ref="AP308:AQ310"/>
    <mergeCell ref="AR308:AR310"/>
    <mergeCell ref="AS308:AS310"/>
    <mergeCell ref="AT308:AT310"/>
    <mergeCell ref="A305:A307"/>
    <mergeCell ref="B305:B307"/>
    <mergeCell ref="C305:C307"/>
    <mergeCell ref="D305:D307"/>
    <mergeCell ref="F305:G307"/>
    <mergeCell ref="AN305:AN307"/>
    <mergeCell ref="AO305:AO307"/>
    <mergeCell ref="AP305:AQ307"/>
    <mergeCell ref="AR299:AR301"/>
    <mergeCell ref="AS299:AS301"/>
    <mergeCell ref="AT299:AT301"/>
    <mergeCell ref="A302:A304"/>
    <mergeCell ref="B302:B304"/>
    <mergeCell ref="C302:C304"/>
    <mergeCell ref="D302:D304"/>
    <mergeCell ref="F302:G304"/>
    <mergeCell ref="AN302:AN304"/>
    <mergeCell ref="AO302:AO304"/>
    <mergeCell ref="AP302:AQ304"/>
    <mergeCell ref="AR302:AR304"/>
    <mergeCell ref="AS302:AS304"/>
    <mergeCell ref="AT302:AT304"/>
    <mergeCell ref="A299:A301"/>
    <mergeCell ref="B299:B301"/>
    <mergeCell ref="C299:C301"/>
    <mergeCell ref="D299:D301"/>
    <mergeCell ref="F299:G301"/>
    <mergeCell ref="AN299:AN301"/>
    <mergeCell ref="AO299:AO301"/>
    <mergeCell ref="AP299:AQ301"/>
    <mergeCell ref="AR293:AR295"/>
    <mergeCell ref="AS293:AS295"/>
    <mergeCell ref="AT293:AT295"/>
    <mergeCell ref="A296:A298"/>
    <mergeCell ref="B296:B298"/>
    <mergeCell ref="C296:C298"/>
    <mergeCell ref="D296:D298"/>
    <mergeCell ref="F296:G298"/>
    <mergeCell ref="AN296:AN298"/>
    <mergeCell ref="AO296:AO298"/>
    <mergeCell ref="AP296:AQ298"/>
    <mergeCell ref="AR296:AR298"/>
    <mergeCell ref="AS296:AS298"/>
    <mergeCell ref="AT296:AT298"/>
    <mergeCell ref="A293:A295"/>
    <mergeCell ref="B293:B295"/>
    <mergeCell ref="C293:C295"/>
    <mergeCell ref="D293:D295"/>
    <mergeCell ref="F293:G295"/>
    <mergeCell ref="AN293:AN295"/>
    <mergeCell ref="AO293:AO295"/>
    <mergeCell ref="AP293:AQ295"/>
    <mergeCell ref="AR287:AR289"/>
    <mergeCell ref="AS287:AS289"/>
    <mergeCell ref="AT287:AT289"/>
    <mergeCell ref="A290:A292"/>
    <mergeCell ref="B290:B292"/>
    <mergeCell ref="C290:C292"/>
    <mergeCell ref="D290:D292"/>
    <mergeCell ref="F290:G292"/>
    <mergeCell ref="AN290:AN292"/>
    <mergeCell ref="AO290:AO292"/>
    <mergeCell ref="AP290:AQ292"/>
    <mergeCell ref="AR290:AR292"/>
    <mergeCell ref="AS290:AS292"/>
    <mergeCell ref="AT290:AT292"/>
    <mergeCell ref="A287:A289"/>
    <mergeCell ref="B287:B289"/>
    <mergeCell ref="C287:C289"/>
    <mergeCell ref="D287:D289"/>
    <mergeCell ref="F287:G289"/>
    <mergeCell ref="AN287:AN289"/>
    <mergeCell ref="AO287:AO289"/>
    <mergeCell ref="AP287:AQ289"/>
    <mergeCell ref="AR281:AR283"/>
    <mergeCell ref="AS281:AS283"/>
    <mergeCell ref="AT281:AT283"/>
    <mergeCell ref="A284:A286"/>
    <mergeCell ref="B284:B286"/>
    <mergeCell ref="C284:C286"/>
    <mergeCell ref="D284:D286"/>
    <mergeCell ref="F284:G286"/>
    <mergeCell ref="AN284:AN286"/>
    <mergeCell ref="AO284:AO286"/>
    <mergeCell ref="AP284:AQ286"/>
    <mergeCell ref="AR284:AR286"/>
    <mergeCell ref="AS284:AS286"/>
    <mergeCell ref="AT284:AT286"/>
    <mergeCell ref="A281:A283"/>
    <mergeCell ref="B281:B283"/>
    <mergeCell ref="C281:C283"/>
    <mergeCell ref="D281:D283"/>
    <mergeCell ref="F281:G283"/>
    <mergeCell ref="AN281:AN283"/>
    <mergeCell ref="AO281:AO283"/>
    <mergeCell ref="AP281:AQ283"/>
    <mergeCell ref="AR275:AR277"/>
    <mergeCell ref="AS275:AS277"/>
    <mergeCell ref="AT275:AT277"/>
    <mergeCell ref="A278:A280"/>
    <mergeCell ref="B278:B280"/>
    <mergeCell ref="C278:C280"/>
    <mergeCell ref="D278:D280"/>
    <mergeCell ref="F278:G280"/>
    <mergeCell ref="AN278:AN280"/>
    <mergeCell ref="AO278:AO280"/>
    <mergeCell ref="AP278:AQ280"/>
    <mergeCell ref="AR278:AR280"/>
    <mergeCell ref="AS278:AS280"/>
    <mergeCell ref="AT278:AT280"/>
    <mergeCell ref="A275:A277"/>
    <mergeCell ref="B275:B277"/>
    <mergeCell ref="C275:C277"/>
    <mergeCell ref="D275:D277"/>
    <mergeCell ref="F275:G277"/>
    <mergeCell ref="AN275:AN277"/>
    <mergeCell ref="AO275:AO277"/>
    <mergeCell ref="AP275:AQ277"/>
    <mergeCell ref="AR269:AR271"/>
    <mergeCell ref="AS269:AS271"/>
    <mergeCell ref="AT269:AT271"/>
    <mergeCell ref="A272:A274"/>
    <mergeCell ref="B272:B274"/>
    <mergeCell ref="C272:C274"/>
    <mergeCell ref="D272:D274"/>
    <mergeCell ref="F272:G274"/>
    <mergeCell ref="AN272:AN274"/>
    <mergeCell ref="AO272:AO274"/>
    <mergeCell ref="AP272:AQ274"/>
    <mergeCell ref="AR272:AR274"/>
    <mergeCell ref="AS272:AS274"/>
    <mergeCell ref="AT272:AT274"/>
    <mergeCell ref="A269:A271"/>
    <mergeCell ref="B269:B271"/>
    <mergeCell ref="C269:C271"/>
    <mergeCell ref="D269:D271"/>
    <mergeCell ref="F269:G271"/>
    <mergeCell ref="AN269:AN271"/>
    <mergeCell ref="AO269:AO271"/>
    <mergeCell ref="AP269:AQ271"/>
    <mergeCell ref="AR263:AR265"/>
    <mergeCell ref="AS263:AS265"/>
    <mergeCell ref="AT263:AT265"/>
    <mergeCell ref="A266:A268"/>
    <mergeCell ref="B266:B268"/>
    <mergeCell ref="C266:C268"/>
    <mergeCell ref="D266:D268"/>
    <mergeCell ref="F266:G268"/>
    <mergeCell ref="AN266:AN268"/>
    <mergeCell ref="AO266:AO268"/>
    <mergeCell ref="AP266:AQ268"/>
    <mergeCell ref="AR266:AR268"/>
    <mergeCell ref="AS266:AS268"/>
    <mergeCell ref="AT266:AT268"/>
    <mergeCell ref="A263:A265"/>
    <mergeCell ref="B263:B265"/>
    <mergeCell ref="C263:C265"/>
    <mergeCell ref="D263:D265"/>
    <mergeCell ref="F263:G265"/>
    <mergeCell ref="AN263:AN265"/>
    <mergeCell ref="AO263:AO265"/>
    <mergeCell ref="AP263:AQ265"/>
    <mergeCell ref="AR257:AR259"/>
    <mergeCell ref="AS257:AS259"/>
    <mergeCell ref="AT257:AT259"/>
    <mergeCell ref="A260:A262"/>
    <mergeCell ref="B260:B262"/>
    <mergeCell ref="C260:C262"/>
    <mergeCell ref="D260:D262"/>
    <mergeCell ref="F260:G262"/>
    <mergeCell ref="AN260:AN262"/>
    <mergeCell ref="AO260:AO262"/>
    <mergeCell ref="AP260:AQ262"/>
    <mergeCell ref="AR260:AR262"/>
    <mergeCell ref="AS260:AS262"/>
    <mergeCell ref="AT260:AT262"/>
    <mergeCell ref="A257:A259"/>
    <mergeCell ref="B257:B259"/>
    <mergeCell ref="C257:C259"/>
    <mergeCell ref="D257:D259"/>
    <mergeCell ref="F257:G259"/>
    <mergeCell ref="AN257:AN259"/>
    <mergeCell ref="AO257:AO259"/>
    <mergeCell ref="AP257:AQ259"/>
    <mergeCell ref="AR251:AR253"/>
    <mergeCell ref="AS251:AS253"/>
    <mergeCell ref="AT251:AT253"/>
    <mergeCell ref="A254:A256"/>
    <mergeCell ref="B254:B256"/>
    <mergeCell ref="C254:C256"/>
    <mergeCell ref="D254:D256"/>
    <mergeCell ref="F254:G256"/>
    <mergeCell ref="AN254:AN256"/>
    <mergeCell ref="AO254:AO256"/>
    <mergeCell ref="AP254:AQ256"/>
    <mergeCell ref="AR254:AR256"/>
    <mergeCell ref="AS254:AS256"/>
    <mergeCell ref="AT254:AT256"/>
    <mergeCell ref="A251:A253"/>
    <mergeCell ref="B251:B253"/>
    <mergeCell ref="C251:C253"/>
    <mergeCell ref="D251:D253"/>
    <mergeCell ref="F251:G253"/>
    <mergeCell ref="AN251:AN253"/>
    <mergeCell ref="AO251:AO253"/>
    <mergeCell ref="AP251:AQ253"/>
    <mergeCell ref="AR245:AR247"/>
    <mergeCell ref="AS245:AS247"/>
    <mergeCell ref="AT245:AT247"/>
    <mergeCell ref="A248:A250"/>
    <mergeCell ref="B248:B250"/>
    <mergeCell ref="C248:C250"/>
    <mergeCell ref="D248:D250"/>
    <mergeCell ref="F248:G250"/>
    <mergeCell ref="AN248:AN250"/>
    <mergeCell ref="AO248:AO250"/>
    <mergeCell ref="AP248:AQ250"/>
    <mergeCell ref="AR248:AR250"/>
    <mergeCell ref="AS248:AS250"/>
    <mergeCell ref="AT248:AT250"/>
    <mergeCell ref="A245:A247"/>
    <mergeCell ref="B245:B247"/>
    <mergeCell ref="C245:C247"/>
    <mergeCell ref="D245:D247"/>
    <mergeCell ref="F245:G247"/>
    <mergeCell ref="AN245:AN247"/>
    <mergeCell ref="AO245:AO247"/>
    <mergeCell ref="AP245:AQ247"/>
    <mergeCell ref="AR239:AR241"/>
    <mergeCell ref="AS239:AS241"/>
    <mergeCell ref="AT239:AT241"/>
    <mergeCell ref="A242:A244"/>
    <mergeCell ref="B242:B244"/>
    <mergeCell ref="C242:C244"/>
    <mergeCell ref="D242:D244"/>
    <mergeCell ref="F242:G244"/>
    <mergeCell ref="AN242:AN244"/>
    <mergeCell ref="AO242:AO244"/>
    <mergeCell ref="AP242:AQ244"/>
    <mergeCell ref="AR242:AR244"/>
    <mergeCell ref="AS242:AS244"/>
    <mergeCell ref="AT242:AT244"/>
    <mergeCell ref="A239:A241"/>
    <mergeCell ref="B239:B241"/>
    <mergeCell ref="C239:C241"/>
    <mergeCell ref="D239:D241"/>
    <mergeCell ref="F239:G241"/>
    <mergeCell ref="AN239:AN241"/>
    <mergeCell ref="AO239:AO241"/>
    <mergeCell ref="AP239:AQ241"/>
    <mergeCell ref="AR233:AR235"/>
    <mergeCell ref="AS233:AS235"/>
    <mergeCell ref="AT233:AT235"/>
    <mergeCell ref="A236:A238"/>
    <mergeCell ref="B236:B238"/>
    <mergeCell ref="C236:C238"/>
    <mergeCell ref="D236:D238"/>
    <mergeCell ref="F236:G238"/>
    <mergeCell ref="AN236:AN238"/>
    <mergeCell ref="AO236:AO238"/>
    <mergeCell ref="AP236:AQ238"/>
    <mergeCell ref="AR236:AR238"/>
    <mergeCell ref="AS236:AS238"/>
    <mergeCell ref="AT236:AT238"/>
    <mergeCell ref="A233:A235"/>
    <mergeCell ref="B233:B235"/>
    <mergeCell ref="C233:C235"/>
    <mergeCell ref="D233:D235"/>
    <mergeCell ref="F233:G235"/>
    <mergeCell ref="AN233:AN235"/>
    <mergeCell ref="AO233:AO235"/>
    <mergeCell ref="AP233:AQ235"/>
    <mergeCell ref="AR227:AR229"/>
    <mergeCell ref="AS227:AS229"/>
    <mergeCell ref="AT227:AT229"/>
    <mergeCell ref="A230:A232"/>
    <mergeCell ref="B230:B232"/>
    <mergeCell ref="C230:C232"/>
    <mergeCell ref="D230:D232"/>
    <mergeCell ref="F230:G232"/>
    <mergeCell ref="AN230:AN232"/>
    <mergeCell ref="AO230:AO232"/>
    <mergeCell ref="AP230:AQ232"/>
    <mergeCell ref="AR230:AR232"/>
    <mergeCell ref="AS230:AS232"/>
    <mergeCell ref="AT230:AT232"/>
    <mergeCell ref="A227:A229"/>
    <mergeCell ref="B227:B229"/>
    <mergeCell ref="C227:C229"/>
    <mergeCell ref="D227:D229"/>
    <mergeCell ref="F227:G229"/>
    <mergeCell ref="AN227:AN229"/>
    <mergeCell ref="AO227:AO229"/>
    <mergeCell ref="AP227:AQ229"/>
    <mergeCell ref="AR221:AR223"/>
    <mergeCell ref="AS221:AS223"/>
    <mergeCell ref="AT221:AT223"/>
    <mergeCell ref="A224:A226"/>
    <mergeCell ref="B224:B226"/>
    <mergeCell ref="C224:C226"/>
    <mergeCell ref="D224:D226"/>
    <mergeCell ref="F224:G226"/>
    <mergeCell ref="AN224:AN226"/>
    <mergeCell ref="AO224:AO226"/>
    <mergeCell ref="AP224:AQ226"/>
    <mergeCell ref="AR224:AR226"/>
    <mergeCell ref="AS224:AS226"/>
    <mergeCell ref="AT224:AT226"/>
    <mergeCell ref="A221:A223"/>
    <mergeCell ref="B221:B223"/>
    <mergeCell ref="C221:C223"/>
    <mergeCell ref="D221:D223"/>
    <mergeCell ref="F221:G223"/>
    <mergeCell ref="AN221:AN223"/>
    <mergeCell ref="AO221:AO223"/>
    <mergeCell ref="AP221:AQ223"/>
    <mergeCell ref="AR215:AR217"/>
    <mergeCell ref="AS215:AS217"/>
    <mergeCell ref="AT215:AT217"/>
    <mergeCell ref="A218:A220"/>
    <mergeCell ref="B218:B220"/>
    <mergeCell ref="C218:C220"/>
    <mergeCell ref="D218:D220"/>
    <mergeCell ref="F218:G220"/>
    <mergeCell ref="AN218:AN220"/>
    <mergeCell ref="AO218:AO220"/>
    <mergeCell ref="AP218:AQ220"/>
    <mergeCell ref="AR218:AR220"/>
    <mergeCell ref="AS218:AS220"/>
    <mergeCell ref="AT218:AT220"/>
    <mergeCell ref="A215:A217"/>
    <mergeCell ref="B215:B217"/>
    <mergeCell ref="C215:C217"/>
    <mergeCell ref="D215:D217"/>
    <mergeCell ref="F215:G217"/>
    <mergeCell ref="AN215:AN217"/>
    <mergeCell ref="AO215:AO217"/>
    <mergeCell ref="AP215:AQ217"/>
    <mergeCell ref="AR209:AR211"/>
    <mergeCell ref="AS209:AS211"/>
    <mergeCell ref="AT209:AT211"/>
    <mergeCell ref="A212:A214"/>
    <mergeCell ref="B212:B214"/>
    <mergeCell ref="C212:C214"/>
    <mergeCell ref="D212:D214"/>
    <mergeCell ref="F212:G214"/>
    <mergeCell ref="AN212:AN214"/>
    <mergeCell ref="AO212:AO214"/>
    <mergeCell ref="AP212:AQ214"/>
    <mergeCell ref="AR212:AR214"/>
    <mergeCell ref="AS212:AS214"/>
    <mergeCell ref="AT212:AT214"/>
    <mergeCell ref="A209:A211"/>
    <mergeCell ref="B209:B211"/>
    <mergeCell ref="C209:C211"/>
    <mergeCell ref="D209:D211"/>
    <mergeCell ref="F209:G211"/>
    <mergeCell ref="AN209:AN211"/>
    <mergeCell ref="AO209:AO211"/>
    <mergeCell ref="AP209:AQ211"/>
    <mergeCell ref="AR203:AR205"/>
    <mergeCell ref="AS203:AS205"/>
    <mergeCell ref="AT203:AT205"/>
    <mergeCell ref="A206:A208"/>
    <mergeCell ref="B206:B208"/>
    <mergeCell ref="C206:C208"/>
    <mergeCell ref="D206:D208"/>
    <mergeCell ref="F206:G208"/>
    <mergeCell ref="AN206:AN208"/>
    <mergeCell ref="AO206:AO208"/>
    <mergeCell ref="AP206:AQ208"/>
    <mergeCell ref="AR206:AR208"/>
    <mergeCell ref="AS206:AS208"/>
    <mergeCell ref="AT206:AT208"/>
    <mergeCell ref="A203:A205"/>
    <mergeCell ref="B203:B205"/>
    <mergeCell ref="C203:C205"/>
    <mergeCell ref="D203:D205"/>
    <mergeCell ref="F203:G205"/>
    <mergeCell ref="AN203:AN205"/>
    <mergeCell ref="AO203:AO205"/>
    <mergeCell ref="AP203:AQ205"/>
    <mergeCell ref="AR197:AR199"/>
    <mergeCell ref="AS197:AS199"/>
    <mergeCell ref="AT197:AT199"/>
    <mergeCell ref="A200:A202"/>
    <mergeCell ref="B200:B202"/>
    <mergeCell ref="C200:C202"/>
    <mergeCell ref="D200:D202"/>
    <mergeCell ref="F200:G202"/>
    <mergeCell ref="AN200:AN202"/>
    <mergeCell ref="AO200:AO202"/>
    <mergeCell ref="AP200:AQ202"/>
    <mergeCell ref="AR200:AR202"/>
    <mergeCell ref="AS200:AS202"/>
    <mergeCell ref="AT200:AT202"/>
    <mergeCell ref="A197:A199"/>
    <mergeCell ref="B197:B199"/>
    <mergeCell ref="C197:C199"/>
    <mergeCell ref="D197:D199"/>
    <mergeCell ref="F197:G199"/>
    <mergeCell ref="AN197:AN199"/>
    <mergeCell ref="AO197:AO199"/>
    <mergeCell ref="AP197:AQ199"/>
    <mergeCell ref="AR191:AR193"/>
    <mergeCell ref="AS191:AS193"/>
    <mergeCell ref="AT191:AT193"/>
    <mergeCell ref="A194:A196"/>
    <mergeCell ref="B194:B196"/>
    <mergeCell ref="C194:C196"/>
    <mergeCell ref="D194:D196"/>
    <mergeCell ref="F194:G196"/>
    <mergeCell ref="AN194:AN196"/>
    <mergeCell ref="AO194:AO196"/>
    <mergeCell ref="AP194:AQ196"/>
    <mergeCell ref="AR194:AR196"/>
    <mergeCell ref="AS194:AS196"/>
    <mergeCell ref="AT194:AT196"/>
    <mergeCell ref="A191:A193"/>
    <mergeCell ref="B191:B193"/>
    <mergeCell ref="C191:C193"/>
    <mergeCell ref="D191:D193"/>
    <mergeCell ref="F191:G193"/>
    <mergeCell ref="AN191:AN193"/>
    <mergeCell ref="AO191:AO193"/>
    <mergeCell ref="AP191:AQ193"/>
    <mergeCell ref="AR185:AR187"/>
    <mergeCell ref="AS185:AS187"/>
    <mergeCell ref="AT185:AT187"/>
    <mergeCell ref="A188:A190"/>
    <mergeCell ref="B188:B190"/>
    <mergeCell ref="C188:C190"/>
    <mergeCell ref="D188:D190"/>
    <mergeCell ref="F188:G190"/>
    <mergeCell ref="AN188:AN190"/>
    <mergeCell ref="AO188:AO190"/>
    <mergeCell ref="AP188:AQ190"/>
    <mergeCell ref="AR188:AR190"/>
    <mergeCell ref="AS188:AS190"/>
    <mergeCell ref="AT188:AT190"/>
    <mergeCell ref="A185:A187"/>
    <mergeCell ref="B185:B187"/>
    <mergeCell ref="C185:C187"/>
    <mergeCell ref="D185:D187"/>
    <mergeCell ref="F185:G187"/>
    <mergeCell ref="AN185:AN187"/>
    <mergeCell ref="AO185:AO187"/>
    <mergeCell ref="AP185:AQ187"/>
    <mergeCell ref="AR179:AR181"/>
    <mergeCell ref="AS179:AS181"/>
    <mergeCell ref="AT179:AT181"/>
    <mergeCell ref="A182:A184"/>
    <mergeCell ref="B182:B184"/>
    <mergeCell ref="C182:C184"/>
    <mergeCell ref="D182:D184"/>
    <mergeCell ref="F182:G184"/>
    <mergeCell ref="AN182:AN184"/>
    <mergeCell ref="AO182:AO184"/>
    <mergeCell ref="AP182:AQ184"/>
    <mergeCell ref="AR182:AR184"/>
    <mergeCell ref="AS182:AS184"/>
    <mergeCell ref="AT182:AT184"/>
    <mergeCell ref="A179:A181"/>
    <mergeCell ref="B179:B181"/>
    <mergeCell ref="C179:C181"/>
    <mergeCell ref="D179:D181"/>
    <mergeCell ref="F179:G181"/>
    <mergeCell ref="AN179:AN181"/>
    <mergeCell ref="AO179:AO181"/>
    <mergeCell ref="AP179:AQ181"/>
    <mergeCell ref="AR173:AR175"/>
    <mergeCell ref="AS173:AS175"/>
    <mergeCell ref="AT173:AT175"/>
    <mergeCell ref="A176:A178"/>
    <mergeCell ref="B176:B178"/>
    <mergeCell ref="C176:C178"/>
    <mergeCell ref="D176:D178"/>
    <mergeCell ref="F176:G178"/>
    <mergeCell ref="AN176:AN178"/>
    <mergeCell ref="AO176:AO178"/>
    <mergeCell ref="AP176:AQ178"/>
    <mergeCell ref="AR176:AR178"/>
    <mergeCell ref="AS176:AS178"/>
    <mergeCell ref="AT176:AT178"/>
    <mergeCell ref="A173:A175"/>
    <mergeCell ref="B173:B175"/>
    <mergeCell ref="C173:C175"/>
    <mergeCell ref="D173:D175"/>
    <mergeCell ref="F173:G175"/>
    <mergeCell ref="AN173:AN175"/>
    <mergeCell ref="AO173:AO175"/>
    <mergeCell ref="AP173:AQ175"/>
    <mergeCell ref="AR167:AR169"/>
    <mergeCell ref="AS167:AS169"/>
    <mergeCell ref="AT167:AT169"/>
    <mergeCell ref="A170:A172"/>
    <mergeCell ref="B170:B172"/>
    <mergeCell ref="C170:C172"/>
    <mergeCell ref="D170:D172"/>
    <mergeCell ref="F170:G172"/>
    <mergeCell ref="AN170:AN172"/>
    <mergeCell ref="AO170:AO172"/>
    <mergeCell ref="AP170:AQ172"/>
    <mergeCell ref="AR170:AR172"/>
    <mergeCell ref="AS170:AS172"/>
    <mergeCell ref="AT170:AT172"/>
    <mergeCell ref="A167:A169"/>
    <mergeCell ref="B167:B169"/>
    <mergeCell ref="C167:C169"/>
    <mergeCell ref="D167:D169"/>
    <mergeCell ref="F167:G169"/>
    <mergeCell ref="AN167:AN169"/>
    <mergeCell ref="AO167:AO169"/>
    <mergeCell ref="AP167:AQ169"/>
    <mergeCell ref="AR161:AR163"/>
    <mergeCell ref="AS161:AS163"/>
    <mergeCell ref="AT161:AT163"/>
    <mergeCell ref="A164:A166"/>
    <mergeCell ref="B164:B166"/>
    <mergeCell ref="C164:C166"/>
    <mergeCell ref="D164:D166"/>
    <mergeCell ref="F164:G166"/>
    <mergeCell ref="AN164:AN166"/>
    <mergeCell ref="AO164:AO166"/>
    <mergeCell ref="AP164:AQ166"/>
    <mergeCell ref="AR164:AR166"/>
    <mergeCell ref="AS164:AS166"/>
    <mergeCell ref="AT164:AT166"/>
    <mergeCell ref="A161:A163"/>
    <mergeCell ref="B161:B163"/>
    <mergeCell ref="C161:C163"/>
    <mergeCell ref="D161:D163"/>
    <mergeCell ref="F161:G163"/>
    <mergeCell ref="AN161:AN163"/>
    <mergeCell ref="AO161:AO163"/>
    <mergeCell ref="AP161:AQ163"/>
    <mergeCell ref="AR155:AR157"/>
    <mergeCell ref="AS155:AS157"/>
    <mergeCell ref="AT155:AT157"/>
    <mergeCell ref="A158:A160"/>
    <mergeCell ref="B158:B160"/>
    <mergeCell ref="C158:C160"/>
    <mergeCell ref="D158:D160"/>
    <mergeCell ref="F158:G160"/>
    <mergeCell ref="AN158:AN160"/>
    <mergeCell ref="AO158:AO160"/>
    <mergeCell ref="AP158:AQ160"/>
    <mergeCell ref="AR158:AR160"/>
    <mergeCell ref="AS158:AS160"/>
    <mergeCell ref="AT158:AT160"/>
    <mergeCell ref="A155:A157"/>
    <mergeCell ref="B155:B157"/>
    <mergeCell ref="C155:C157"/>
    <mergeCell ref="D155:D157"/>
    <mergeCell ref="F155:G157"/>
    <mergeCell ref="AN155:AN157"/>
    <mergeCell ref="AO155:AO157"/>
    <mergeCell ref="AP155:AQ157"/>
    <mergeCell ref="AR149:AR151"/>
    <mergeCell ref="AS149:AS151"/>
    <mergeCell ref="AT149:AT151"/>
    <mergeCell ref="A152:A154"/>
    <mergeCell ref="B152:B154"/>
    <mergeCell ref="C152:C154"/>
    <mergeCell ref="D152:D154"/>
    <mergeCell ref="F152:G154"/>
    <mergeCell ref="AN152:AN154"/>
    <mergeCell ref="AO152:AO154"/>
    <mergeCell ref="AP152:AQ154"/>
    <mergeCell ref="AR152:AR154"/>
    <mergeCell ref="AS152:AS154"/>
    <mergeCell ref="AT152:AT154"/>
    <mergeCell ref="A149:A151"/>
    <mergeCell ref="B149:B151"/>
    <mergeCell ref="C149:C151"/>
    <mergeCell ref="D149:D151"/>
    <mergeCell ref="F149:G151"/>
    <mergeCell ref="AN149:AN151"/>
    <mergeCell ref="AO149:AO151"/>
    <mergeCell ref="AP149:AQ151"/>
    <mergeCell ref="AR143:AR145"/>
    <mergeCell ref="AS143:AS145"/>
    <mergeCell ref="AT143:AT145"/>
    <mergeCell ref="A146:A148"/>
    <mergeCell ref="B146:B148"/>
    <mergeCell ref="C146:C148"/>
    <mergeCell ref="D146:D148"/>
    <mergeCell ref="F146:G148"/>
    <mergeCell ref="AN146:AN148"/>
    <mergeCell ref="AO146:AO148"/>
    <mergeCell ref="AP146:AQ148"/>
    <mergeCell ref="AR146:AR148"/>
    <mergeCell ref="AS146:AS148"/>
    <mergeCell ref="AT146:AT148"/>
    <mergeCell ref="A143:A145"/>
    <mergeCell ref="B143:B145"/>
    <mergeCell ref="C143:C145"/>
    <mergeCell ref="D143:D145"/>
    <mergeCell ref="F143:G145"/>
    <mergeCell ref="AN143:AN145"/>
    <mergeCell ref="AO143:AO145"/>
    <mergeCell ref="AP143:AQ145"/>
    <mergeCell ref="AR137:AR139"/>
    <mergeCell ref="AS137:AS139"/>
    <mergeCell ref="AT137:AT139"/>
    <mergeCell ref="A140:A142"/>
    <mergeCell ref="B140:B142"/>
    <mergeCell ref="C140:C142"/>
    <mergeCell ref="D140:D142"/>
    <mergeCell ref="F140:G142"/>
    <mergeCell ref="AN140:AN142"/>
    <mergeCell ref="AO140:AO142"/>
    <mergeCell ref="AP140:AQ142"/>
    <mergeCell ref="AR140:AR142"/>
    <mergeCell ref="AS140:AS142"/>
    <mergeCell ref="AT140:AT142"/>
    <mergeCell ref="A137:A139"/>
    <mergeCell ref="B137:B139"/>
    <mergeCell ref="C137:C139"/>
    <mergeCell ref="D137:D139"/>
    <mergeCell ref="F137:G139"/>
    <mergeCell ref="AN137:AN139"/>
    <mergeCell ref="AO137:AO139"/>
    <mergeCell ref="AP137:AQ139"/>
    <mergeCell ref="AR131:AR133"/>
    <mergeCell ref="AS131:AS133"/>
    <mergeCell ref="AT131:AT133"/>
    <mergeCell ref="A134:A136"/>
    <mergeCell ref="B134:B136"/>
    <mergeCell ref="C134:C136"/>
    <mergeCell ref="D134:D136"/>
    <mergeCell ref="F134:G136"/>
    <mergeCell ref="AN134:AN136"/>
    <mergeCell ref="AO134:AO136"/>
    <mergeCell ref="AP134:AQ136"/>
    <mergeCell ref="AR134:AR136"/>
    <mergeCell ref="AS134:AS136"/>
    <mergeCell ref="AT134:AT136"/>
    <mergeCell ref="A131:A133"/>
    <mergeCell ref="B131:B133"/>
    <mergeCell ref="C131:C133"/>
    <mergeCell ref="D131:D133"/>
    <mergeCell ref="F131:G133"/>
    <mergeCell ref="AN131:AN133"/>
    <mergeCell ref="AO131:AO133"/>
    <mergeCell ref="AP131:AQ133"/>
    <mergeCell ref="AR125:AR127"/>
    <mergeCell ref="AS125:AS127"/>
    <mergeCell ref="AT125:AT127"/>
    <mergeCell ref="A128:A130"/>
    <mergeCell ref="B128:B130"/>
    <mergeCell ref="C128:C130"/>
    <mergeCell ref="D128:D130"/>
    <mergeCell ref="F128:G130"/>
    <mergeCell ref="AN128:AN130"/>
    <mergeCell ref="AO128:AO130"/>
    <mergeCell ref="AP128:AQ130"/>
    <mergeCell ref="AR128:AR130"/>
    <mergeCell ref="AS128:AS130"/>
    <mergeCell ref="AT128:AT130"/>
    <mergeCell ref="A125:A127"/>
    <mergeCell ref="B125:B127"/>
    <mergeCell ref="C125:C127"/>
    <mergeCell ref="D125:D127"/>
    <mergeCell ref="F125:G127"/>
    <mergeCell ref="AN125:AN127"/>
    <mergeCell ref="AO125:AO127"/>
    <mergeCell ref="AP125:AQ127"/>
    <mergeCell ref="AR119:AR121"/>
    <mergeCell ref="AS119:AS121"/>
    <mergeCell ref="AT119:AT121"/>
    <mergeCell ref="A122:A124"/>
    <mergeCell ref="B122:B124"/>
    <mergeCell ref="C122:C124"/>
    <mergeCell ref="D122:D124"/>
    <mergeCell ref="F122:G124"/>
    <mergeCell ref="AN122:AN124"/>
    <mergeCell ref="AO122:AO124"/>
    <mergeCell ref="AP122:AQ124"/>
    <mergeCell ref="AR122:AR124"/>
    <mergeCell ref="AS122:AS124"/>
    <mergeCell ref="AT122:AT124"/>
    <mergeCell ref="A119:A121"/>
    <mergeCell ref="B119:B121"/>
    <mergeCell ref="C119:C121"/>
    <mergeCell ref="D119:D121"/>
    <mergeCell ref="F119:G121"/>
    <mergeCell ref="AN119:AN121"/>
    <mergeCell ref="AO119:AO121"/>
    <mergeCell ref="AP119:AQ121"/>
    <mergeCell ref="AR113:AR115"/>
    <mergeCell ref="AS113:AS115"/>
    <mergeCell ref="AT113:AT115"/>
    <mergeCell ref="A116:A118"/>
    <mergeCell ref="B116:B118"/>
    <mergeCell ref="C116:C118"/>
    <mergeCell ref="D116:D118"/>
    <mergeCell ref="F116:G118"/>
    <mergeCell ref="AN116:AN118"/>
    <mergeCell ref="AO116:AO118"/>
    <mergeCell ref="AP116:AQ118"/>
    <mergeCell ref="AR116:AR118"/>
    <mergeCell ref="AS116:AS118"/>
    <mergeCell ref="AT116:AT118"/>
    <mergeCell ref="A113:A115"/>
    <mergeCell ref="B113:B115"/>
    <mergeCell ref="C113:C115"/>
    <mergeCell ref="D113:D115"/>
    <mergeCell ref="F113:G115"/>
    <mergeCell ref="AN113:AN115"/>
    <mergeCell ref="AO113:AO115"/>
    <mergeCell ref="AP113:AQ115"/>
    <mergeCell ref="AR107:AR109"/>
    <mergeCell ref="AS107:AS109"/>
    <mergeCell ref="AT107:AT109"/>
    <mergeCell ref="A110:A112"/>
    <mergeCell ref="B110:B112"/>
    <mergeCell ref="C110:C112"/>
    <mergeCell ref="D110:D112"/>
    <mergeCell ref="F110:G112"/>
    <mergeCell ref="AN110:AN112"/>
    <mergeCell ref="AO110:AO112"/>
    <mergeCell ref="AP110:AQ112"/>
    <mergeCell ref="AR110:AR112"/>
    <mergeCell ref="AS110:AS112"/>
    <mergeCell ref="AT110:AT112"/>
    <mergeCell ref="A107:A109"/>
    <mergeCell ref="B107:B109"/>
    <mergeCell ref="C107:C109"/>
    <mergeCell ref="D107:D109"/>
    <mergeCell ref="F107:G109"/>
    <mergeCell ref="AN107:AN109"/>
    <mergeCell ref="AO107:AO109"/>
    <mergeCell ref="AP107:AQ109"/>
    <mergeCell ref="AR101:AR103"/>
    <mergeCell ref="AS101:AS103"/>
    <mergeCell ref="AT101:AT103"/>
    <mergeCell ref="A104:A106"/>
    <mergeCell ref="B104:B106"/>
    <mergeCell ref="C104:C106"/>
    <mergeCell ref="D104:D106"/>
    <mergeCell ref="F104:G106"/>
    <mergeCell ref="AN104:AN106"/>
    <mergeCell ref="AO104:AO106"/>
    <mergeCell ref="AP104:AQ106"/>
    <mergeCell ref="AR104:AR106"/>
    <mergeCell ref="AS104:AS106"/>
    <mergeCell ref="AT104:AT106"/>
    <mergeCell ref="A101:A103"/>
    <mergeCell ref="B101:B103"/>
    <mergeCell ref="C101:C103"/>
    <mergeCell ref="D101:D103"/>
    <mergeCell ref="F101:G103"/>
    <mergeCell ref="AN101:AN103"/>
    <mergeCell ref="AO101:AO103"/>
    <mergeCell ref="AP101:AQ103"/>
    <mergeCell ref="AR95:AR97"/>
    <mergeCell ref="AS95:AS97"/>
    <mergeCell ref="AT95:AT97"/>
    <mergeCell ref="A98:A100"/>
    <mergeCell ref="B98:B100"/>
    <mergeCell ref="C98:C100"/>
    <mergeCell ref="D98:D100"/>
    <mergeCell ref="F98:G100"/>
    <mergeCell ref="AN98:AN100"/>
    <mergeCell ref="AO98:AO100"/>
    <mergeCell ref="AP98:AQ100"/>
    <mergeCell ref="AR98:AR100"/>
    <mergeCell ref="AS98:AS100"/>
    <mergeCell ref="AT98:AT100"/>
    <mergeCell ref="A95:A97"/>
    <mergeCell ref="B95:B97"/>
    <mergeCell ref="C95:C97"/>
    <mergeCell ref="D95:D97"/>
    <mergeCell ref="F95:G97"/>
    <mergeCell ref="AN95:AN97"/>
    <mergeCell ref="AO95:AO97"/>
    <mergeCell ref="AP95:AQ97"/>
    <mergeCell ref="AR89:AR91"/>
    <mergeCell ref="AS89:AS91"/>
    <mergeCell ref="AT89:AT91"/>
    <mergeCell ref="A92:A94"/>
    <mergeCell ref="B92:B94"/>
    <mergeCell ref="C92:C94"/>
    <mergeCell ref="D92:D94"/>
    <mergeCell ref="F92:G94"/>
    <mergeCell ref="AN92:AN94"/>
    <mergeCell ref="AO92:AO94"/>
    <mergeCell ref="AP92:AQ94"/>
    <mergeCell ref="AR92:AR94"/>
    <mergeCell ref="AS92:AS94"/>
    <mergeCell ref="AT92:AT94"/>
    <mergeCell ref="A89:A91"/>
    <mergeCell ref="B89:B91"/>
    <mergeCell ref="C89:C91"/>
    <mergeCell ref="D89:D91"/>
    <mergeCell ref="F89:G91"/>
    <mergeCell ref="AN89:AN91"/>
    <mergeCell ref="AO89:AO91"/>
    <mergeCell ref="AP89:AQ91"/>
    <mergeCell ref="AR83:AR85"/>
    <mergeCell ref="AS83:AS85"/>
    <mergeCell ref="AT83:AT85"/>
    <mergeCell ref="A86:A88"/>
    <mergeCell ref="B86:B88"/>
    <mergeCell ref="C86:C88"/>
    <mergeCell ref="D86:D88"/>
    <mergeCell ref="F86:G88"/>
    <mergeCell ref="AN86:AN88"/>
    <mergeCell ref="AO86:AO88"/>
    <mergeCell ref="AP86:AQ88"/>
    <mergeCell ref="AR86:AR88"/>
    <mergeCell ref="AS86:AS88"/>
    <mergeCell ref="AT86:AT88"/>
    <mergeCell ref="A83:A85"/>
    <mergeCell ref="B83:B85"/>
    <mergeCell ref="C83:C85"/>
    <mergeCell ref="D83:D85"/>
    <mergeCell ref="F83:G85"/>
    <mergeCell ref="AN83:AN85"/>
    <mergeCell ref="AO83:AO85"/>
    <mergeCell ref="AP83:AQ85"/>
    <mergeCell ref="J11:O11"/>
    <mergeCell ref="P11:U11"/>
    <mergeCell ref="V11:AA11"/>
    <mergeCell ref="AB11:AG11"/>
    <mergeCell ref="AH11:AM11"/>
    <mergeCell ref="J12:L12"/>
    <mergeCell ref="M12:O12"/>
    <mergeCell ref="P12:R12"/>
    <mergeCell ref="AP77:AQ79"/>
    <mergeCell ref="AP80:AQ82"/>
    <mergeCell ref="AP23:AQ25"/>
    <mergeCell ref="AP26:AQ28"/>
    <mergeCell ref="AP29:AQ31"/>
    <mergeCell ref="AP32:AQ34"/>
    <mergeCell ref="AP35:AQ37"/>
    <mergeCell ref="AP38:AQ40"/>
    <mergeCell ref="AP41:AQ43"/>
    <mergeCell ref="AP44:AQ46"/>
    <mergeCell ref="AP47:AQ49"/>
    <mergeCell ref="V15:AA15"/>
    <mergeCell ref="AB15:AG15"/>
    <mergeCell ref="AH15:AM15"/>
    <mergeCell ref="AK13:AM13"/>
    <mergeCell ref="J14:L14"/>
    <mergeCell ref="M14:O14"/>
    <mergeCell ref="P14:R14"/>
    <mergeCell ref="S14:U14"/>
    <mergeCell ref="V14:X14"/>
    <mergeCell ref="Y14:AA14"/>
    <mergeCell ref="AB14:AD14"/>
    <mergeCell ref="AE14:AG14"/>
    <mergeCell ref="AH14:AJ14"/>
    <mergeCell ref="AK12:AM12"/>
    <mergeCell ref="J13:L13"/>
    <mergeCell ref="M13:O13"/>
    <mergeCell ref="P13:R13"/>
    <mergeCell ref="A80:A82"/>
    <mergeCell ref="B80:B82"/>
    <mergeCell ref="C80:C82"/>
    <mergeCell ref="D80:D82"/>
    <mergeCell ref="AN74:AN76"/>
    <mergeCell ref="AO74:AO76"/>
    <mergeCell ref="AR74:AR76"/>
    <mergeCell ref="A77:A79"/>
    <mergeCell ref="B77:B79"/>
    <mergeCell ref="C77:C79"/>
    <mergeCell ref="D77:D79"/>
    <mergeCell ref="AN71:AN73"/>
    <mergeCell ref="AO71:AO73"/>
    <mergeCell ref="AR71:AR73"/>
    <mergeCell ref="F77:G79"/>
    <mergeCell ref="AN80:AN82"/>
    <mergeCell ref="AO80:AO82"/>
    <mergeCell ref="AR80:AR82"/>
    <mergeCell ref="AN77:AN79"/>
    <mergeCell ref="AO77:AO79"/>
    <mergeCell ref="AR77:AR79"/>
    <mergeCell ref="A74:A76"/>
    <mergeCell ref="B74:B76"/>
    <mergeCell ref="C74:C76"/>
    <mergeCell ref="D74:D76"/>
    <mergeCell ref="AN68:AN70"/>
    <mergeCell ref="AO68:AO70"/>
    <mergeCell ref="AR68:AR70"/>
    <mergeCell ref="F74:G76"/>
    <mergeCell ref="A65:A67"/>
    <mergeCell ref="B65:B67"/>
    <mergeCell ref="C65:C67"/>
    <mergeCell ref="D65:D67"/>
    <mergeCell ref="A71:A73"/>
    <mergeCell ref="B71:B73"/>
    <mergeCell ref="C71:C73"/>
    <mergeCell ref="D71:D73"/>
    <mergeCell ref="F65:G67"/>
    <mergeCell ref="F68:G70"/>
    <mergeCell ref="F71:G73"/>
    <mergeCell ref="AN65:AN67"/>
    <mergeCell ref="AO65:AO67"/>
    <mergeCell ref="AP71:AQ73"/>
    <mergeCell ref="AP74:AQ76"/>
    <mergeCell ref="AR65:AR67"/>
    <mergeCell ref="A68:A70"/>
    <mergeCell ref="B68:B70"/>
    <mergeCell ref="AP65:AQ67"/>
    <mergeCell ref="AP68:AQ70"/>
    <mergeCell ref="A59:A61"/>
    <mergeCell ref="B59:B61"/>
    <mergeCell ref="C59:C61"/>
    <mergeCell ref="D59:D61"/>
    <mergeCell ref="AN59:AN61"/>
    <mergeCell ref="AO59:AO61"/>
    <mergeCell ref="AR59:AR61"/>
    <mergeCell ref="A62:A64"/>
    <mergeCell ref="B62:B64"/>
    <mergeCell ref="C62:C64"/>
    <mergeCell ref="D62:D64"/>
    <mergeCell ref="AN62:AN64"/>
    <mergeCell ref="AO62:AO64"/>
    <mergeCell ref="AR62:AR64"/>
    <mergeCell ref="F59:G61"/>
    <mergeCell ref="F62:G64"/>
    <mergeCell ref="C68:C70"/>
    <mergeCell ref="D68:D70"/>
    <mergeCell ref="AP59:AQ61"/>
    <mergeCell ref="AP62:AQ64"/>
    <mergeCell ref="AR53:AR55"/>
    <mergeCell ref="A56:A58"/>
    <mergeCell ref="B56:B58"/>
    <mergeCell ref="C56:C58"/>
    <mergeCell ref="D56:D58"/>
    <mergeCell ref="A53:A55"/>
    <mergeCell ref="B53:B55"/>
    <mergeCell ref="C53:C55"/>
    <mergeCell ref="D53:D55"/>
    <mergeCell ref="AN56:AN58"/>
    <mergeCell ref="AO56:AO58"/>
    <mergeCell ref="AR56:AR58"/>
    <mergeCell ref="F56:G58"/>
    <mergeCell ref="AN53:AN55"/>
    <mergeCell ref="AO53:AO55"/>
    <mergeCell ref="F53:G55"/>
    <mergeCell ref="AP53:AQ55"/>
    <mergeCell ref="AP56:AQ58"/>
    <mergeCell ref="AR50:AR52"/>
    <mergeCell ref="AN47:AN49"/>
    <mergeCell ref="AO47:AO49"/>
    <mergeCell ref="AR47:AR49"/>
    <mergeCell ref="A50:A52"/>
    <mergeCell ref="B50:B52"/>
    <mergeCell ref="C50:C52"/>
    <mergeCell ref="D50:D52"/>
    <mergeCell ref="AN50:AN52"/>
    <mergeCell ref="AO50:AO52"/>
    <mergeCell ref="F50:G52"/>
    <mergeCell ref="AP50:AQ52"/>
    <mergeCell ref="A41:A43"/>
    <mergeCell ref="B41:B43"/>
    <mergeCell ref="C41:C43"/>
    <mergeCell ref="D41:D43"/>
    <mergeCell ref="AN44:AN46"/>
    <mergeCell ref="AO44:AO46"/>
    <mergeCell ref="AR44:AR46"/>
    <mergeCell ref="A47:A49"/>
    <mergeCell ref="B47:B49"/>
    <mergeCell ref="C47:C49"/>
    <mergeCell ref="D47:D49"/>
    <mergeCell ref="A44:A46"/>
    <mergeCell ref="B44:B46"/>
    <mergeCell ref="C44:C46"/>
    <mergeCell ref="D44:D46"/>
    <mergeCell ref="F41:G43"/>
    <mergeCell ref="D23:D25"/>
    <mergeCell ref="AR23:AR25"/>
    <mergeCell ref="AR26:AR28"/>
    <mergeCell ref="F44:G46"/>
    <mergeCell ref="F47:G49"/>
    <mergeCell ref="A35:A37"/>
    <mergeCell ref="B35:B37"/>
    <mergeCell ref="C35:C37"/>
    <mergeCell ref="D35:D37"/>
    <mergeCell ref="AN35:AN37"/>
    <mergeCell ref="AO35:AO37"/>
    <mergeCell ref="AR35:AR37"/>
    <mergeCell ref="A38:A40"/>
    <mergeCell ref="B38:B40"/>
    <mergeCell ref="C38:C40"/>
    <mergeCell ref="D38:D40"/>
    <mergeCell ref="AN38:AN40"/>
    <mergeCell ref="AO38:AO40"/>
    <mergeCell ref="AR38:AR40"/>
    <mergeCell ref="F35:G37"/>
    <mergeCell ref="F38:G40"/>
    <mergeCell ref="AR41:AR43"/>
    <mergeCell ref="AN1:AQ1"/>
    <mergeCell ref="AN2:AQ2"/>
    <mergeCell ref="AN3:AQ3"/>
    <mergeCell ref="AN4:AQ4"/>
    <mergeCell ref="AK6:AM6"/>
    <mergeCell ref="AK8:AM8"/>
    <mergeCell ref="P2:S2"/>
    <mergeCell ref="T2:U2"/>
    <mergeCell ref="V2:W2"/>
    <mergeCell ref="X2:Y2"/>
    <mergeCell ref="AO26:AO28"/>
    <mergeCell ref="F23:G25"/>
    <mergeCell ref="F26:G28"/>
    <mergeCell ref="S13:U13"/>
    <mergeCell ref="V13:X13"/>
    <mergeCell ref="Y13:AA13"/>
    <mergeCell ref="AB13:AD13"/>
    <mergeCell ref="AE13:AG13"/>
    <mergeCell ref="AH13:AJ13"/>
    <mergeCell ref="AO19:AO22"/>
    <mergeCell ref="AP19:AQ22"/>
    <mergeCell ref="I20:O20"/>
    <mergeCell ref="P20:V20"/>
    <mergeCell ref="W20:AC20"/>
    <mergeCell ref="AD20:AJ20"/>
    <mergeCell ref="AK20:AM20"/>
    <mergeCell ref="F19:H22"/>
    <mergeCell ref="AN23:AN25"/>
    <mergeCell ref="AO23:AO25"/>
    <mergeCell ref="AN26:AN28"/>
    <mergeCell ref="S12:U12"/>
    <mergeCell ref="V12:X12"/>
    <mergeCell ref="C328:E328"/>
    <mergeCell ref="C329:E329"/>
    <mergeCell ref="C330:E330"/>
    <mergeCell ref="C331:E331"/>
    <mergeCell ref="C332:E332"/>
    <mergeCell ref="AR11:AS11"/>
    <mergeCell ref="AR15:AS15"/>
    <mergeCell ref="C11:D12"/>
    <mergeCell ref="B11:B12"/>
    <mergeCell ref="B17:H18"/>
    <mergeCell ref="F80:G82"/>
    <mergeCell ref="H12:I12"/>
    <mergeCell ref="G11:I11"/>
    <mergeCell ref="E11:F11"/>
    <mergeCell ref="G15:I15"/>
    <mergeCell ref="E15:F15"/>
    <mergeCell ref="AP11:AQ11"/>
    <mergeCell ref="AP15:AQ15"/>
    <mergeCell ref="C13:D13"/>
    <mergeCell ref="C14:D14"/>
    <mergeCell ref="C15:D15"/>
    <mergeCell ref="AN41:AN43"/>
    <mergeCell ref="AO41:AO43"/>
    <mergeCell ref="C19:D22"/>
    <mergeCell ref="AR29:AR31"/>
    <mergeCell ref="B32:B34"/>
    <mergeCell ref="C32:C34"/>
    <mergeCell ref="D32:D34"/>
    <mergeCell ref="AN32:AN34"/>
    <mergeCell ref="AO32:AO34"/>
    <mergeCell ref="AR32:AR34"/>
    <mergeCell ref="B29:B31"/>
    <mergeCell ref="AS44:AS46"/>
    <mergeCell ref="AT77:AT79"/>
    <mergeCell ref="AS47:AS49"/>
    <mergeCell ref="AS50:AS52"/>
    <mergeCell ref="AS53:AS55"/>
    <mergeCell ref="AS56:AS58"/>
    <mergeCell ref="AS59:AS61"/>
    <mergeCell ref="AS62:AS64"/>
    <mergeCell ref="AS65:AS67"/>
    <mergeCell ref="AS68:AS70"/>
    <mergeCell ref="AS71:AS73"/>
    <mergeCell ref="A19:A22"/>
    <mergeCell ref="B19:B22"/>
    <mergeCell ref="E19:E22"/>
    <mergeCell ref="I19:AM19"/>
    <mergeCell ref="AN19:AN22"/>
    <mergeCell ref="A26:A28"/>
    <mergeCell ref="B26:B28"/>
    <mergeCell ref="C26:C28"/>
    <mergeCell ref="D26:D28"/>
    <mergeCell ref="A32:A34"/>
    <mergeCell ref="A29:A31"/>
    <mergeCell ref="C29:C31"/>
    <mergeCell ref="D29:D31"/>
    <mergeCell ref="AN29:AN31"/>
    <mergeCell ref="AO29:AO31"/>
    <mergeCell ref="F29:G31"/>
    <mergeCell ref="F32:G34"/>
    <mergeCell ref="AR19:AR22"/>
    <mergeCell ref="A23:A25"/>
    <mergeCell ref="B23:B25"/>
    <mergeCell ref="C23:C25"/>
    <mergeCell ref="AT80:AT82"/>
    <mergeCell ref="AS74:AS76"/>
    <mergeCell ref="AS77:AS79"/>
    <mergeCell ref="AS80:AS82"/>
    <mergeCell ref="AX22:AY22"/>
    <mergeCell ref="AU22:AV22"/>
    <mergeCell ref="AT23:AT25"/>
    <mergeCell ref="AT26:AT28"/>
    <mergeCell ref="AT29:AT31"/>
    <mergeCell ref="AT32:AT34"/>
    <mergeCell ref="AT35:AT37"/>
    <mergeCell ref="AT38:AT40"/>
    <mergeCell ref="AT41:AT43"/>
    <mergeCell ref="AT44:AT46"/>
    <mergeCell ref="AT47:AT49"/>
    <mergeCell ref="AT50:AT52"/>
    <mergeCell ref="AT53:AT55"/>
    <mergeCell ref="AT56:AT58"/>
    <mergeCell ref="AT59:AT61"/>
    <mergeCell ref="AT62:AT64"/>
    <mergeCell ref="AT65:AT67"/>
    <mergeCell ref="AT68:AT70"/>
    <mergeCell ref="AT71:AT73"/>
    <mergeCell ref="AT74:AT76"/>
    <mergeCell ref="AS19:AS22"/>
    <mergeCell ref="AS23:AS25"/>
    <mergeCell ref="AS26:AS28"/>
    <mergeCell ref="AS29:AS31"/>
    <mergeCell ref="AS32:AS34"/>
    <mergeCell ref="AS35:AS37"/>
    <mergeCell ref="AS38:AS40"/>
    <mergeCell ref="AS41:AS43"/>
    <mergeCell ref="E10:F10"/>
    <mergeCell ref="G10:I10"/>
    <mergeCell ref="J10:O10"/>
    <mergeCell ref="P10:U10"/>
    <mergeCell ref="V10:AA10"/>
    <mergeCell ref="AB10:AG10"/>
    <mergeCell ref="AH10:AM10"/>
    <mergeCell ref="AN10:AO10"/>
    <mergeCell ref="AP10:AQ10"/>
    <mergeCell ref="AR10:AS10"/>
    <mergeCell ref="C16:D16"/>
    <mergeCell ref="E16:F16"/>
    <mergeCell ref="G16:I16"/>
    <mergeCell ref="J16:O16"/>
    <mergeCell ref="P16:U16"/>
    <mergeCell ref="V16:AA16"/>
    <mergeCell ref="AB16:AG16"/>
    <mergeCell ref="AH16:AM16"/>
    <mergeCell ref="AN16:AO16"/>
    <mergeCell ref="AP16:AQ16"/>
    <mergeCell ref="AR16:AS16"/>
    <mergeCell ref="AE12:AG12"/>
    <mergeCell ref="AH12:AJ12"/>
    <mergeCell ref="Y12:AA12"/>
    <mergeCell ref="AB12:AD12"/>
    <mergeCell ref="AN11:AO11"/>
    <mergeCell ref="AN15:AO15"/>
    <mergeCell ref="H13:I13"/>
    <mergeCell ref="H14:I14"/>
    <mergeCell ref="AK14:AM14"/>
    <mergeCell ref="J15:O15"/>
    <mergeCell ref="P15:U15"/>
  </mergeCells>
  <phoneticPr fontId="6"/>
  <conditionalFormatting sqref="J16:O16">
    <cfRule type="expression" dxfId="1" priority="1">
      <formula>OR($AN$1="就労継続支援Ａ型", $AN$1="就労継続支援Ｂ型", $AN$1="就労移行支援")</formula>
    </cfRule>
  </conditionalFormatting>
  <dataValidations count="6">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E23:E319">
      <formula1>INDIRECT("資格種類")</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OFFSET(シフト記号表!$B$11,,,COUNTA(シフト記号表!$B$11:$B$55))</xm:f>
          </x14:formula1>
          <xm:sqref>I23:AM23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I317:AM317</xm:sqref>
        </x14:dataValidation>
        <x14:dataValidation type="list" allowBlank="1" showInputMessage="1" showErrorMessage="1">
          <x14:formula1>
            <xm:f>選択肢!$A$1:$A$4</xm:f>
          </x14:formula1>
          <xm:sqref>AN1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workbookViewId="0">
      <selection activeCell="K3" sqref="K3"/>
    </sheetView>
  </sheetViews>
  <sheetFormatPr defaultRowHeight="13.5"/>
  <cols>
    <col min="9" max="9" width="13.5" customWidth="1"/>
  </cols>
  <sheetData>
    <row r="1" spans="1:11" ht="21">
      <c r="A1" s="192" t="s">
        <v>210</v>
      </c>
      <c r="D1" t="s">
        <v>230</v>
      </c>
    </row>
    <row r="3" spans="1:11" ht="15">
      <c r="B3" s="193" t="s">
        <v>211</v>
      </c>
      <c r="C3" s="193" t="s">
        <v>212</v>
      </c>
      <c r="D3" s="194"/>
      <c r="E3" s="195" t="s">
        <v>213</v>
      </c>
      <c r="F3" s="194"/>
      <c r="G3" s="196" t="s">
        <v>214</v>
      </c>
    </row>
    <row r="6" spans="1:11" ht="14.25" thickBot="1">
      <c r="A6" s="197" t="s">
        <v>215</v>
      </c>
      <c r="B6" s="197"/>
      <c r="C6" s="198" t="str">
        <f>IF(D6="－月","－月",IF(D6=1,12,D6-1))</f>
        <v>－月</v>
      </c>
      <c r="D6" s="198" t="str">
        <f t="shared" ref="D6:G6" si="0">IF(E6="－月","－月",IF(E6=1,12,E6-1))</f>
        <v>－月</v>
      </c>
      <c r="E6" s="198" t="str">
        <f t="shared" si="0"/>
        <v>－月</v>
      </c>
      <c r="F6" s="198" t="str">
        <f t="shared" si="0"/>
        <v>－月</v>
      </c>
      <c r="G6" s="198" t="str">
        <f t="shared" si="0"/>
        <v>－月</v>
      </c>
      <c r="H6" s="198" t="str">
        <f>IF(F3="","－月",IF(F3=1,12,F3-1))</f>
        <v>－月</v>
      </c>
      <c r="I6" s="199" t="s">
        <v>216</v>
      </c>
    </row>
    <row r="7" spans="1:11" ht="19.5" thickTop="1">
      <c r="A7" s="351" t="s">
        <v>217</v>
      </c>
      <c r="B7" s="351"/>
      <c r="C7" s="200"/>
      <c r="D7" s="200"/>
      <c r="E7" s="200"/>
      <c r="F7" s="200"/>
      <c r="G7" s="200"/>
      <c r="H7" s="200"/>
      <c r="I7" s="201">
        <f>IFERROR(AVERAGE(C7:H7),0)</f>
        <v>0</v>
      </c>
    </row>
    <row r="8" spans="1:11" ht="19.5" thickBot="1">
      <c r="A8" s="352" t="s">
        <v>218</v>
      </c>
      <c r="B8" s="352"/>
      <c r="C8" s="202"/>
      <c r="D8" s="202"/>
      <c r="E8" s="202"/>
      <c r="F8" s="202"/>
      <c r="G8" s="202"/>
      <c r="H8" s="202"/>
      <c r="I8" s="203">
        <f t="shared" ref="I8:I12" si="1">IFERROR(AVERAGE(C8:H8),0)</f>
        <v>0</v>
      </c>
    </row>
    <row r="9" spans="1:11" ht="20.25" thickTop="1" thickBot="1">
      <c r="A9" s="204" t="s">
        <v>219</v>
      </c>
      <c r="B9" s="204"/>
      <c r="C9" s="205">
        <f>SUM(C7:C8)</f>
        <v>0</v>
      </c>
      <c r="D9" s="205">
        <f t="shared" ref="D9:H9" si="2">SUM(D7:D8)</f>
        <v>0</v>
      </c>
      <c r="E9" s="205">
        <f t="shared" si="2"/>
        <v>0</v>
      </c>
      <c r="F9" s="205">
        <f t="shared" si="2"/>
        <v>0</v>
      </c>
      <c r="G9" s="205">
        <f t="shared" si="2"/>
        <v>0</v>
      </c>
      <c r="H9" s="205">
        <f t="shared" si="2"/>
        <v>0</v>
      </c>
      <c r="I9" s="206">
        <f t="shared" si="1"/>
        <v>0</v>
      </c>
      <c r="J9" t="s">
        <v>220</v>
      </c>
    </row>
    <row r="10" spans="1:11" ht="19.5" thickTop="1">
      <c r="A10" s="353" t="s">
        <v>221</v>
      </c>
      <c r="B10" s="353"/>
      <c r="C10" s="207"/>
      <c r="D10" s="207"/>
      <c r="E10" s="207"/>
      <c r="F10" s="207"/>
      <c r="G10" s="207"/>
      <c r="H10" s="207"/>
      <c r="I10" s="208">
        <f>IFERROR(AVERAGE(C10:H10),0)</f>
        <v>0</v>
      </c>
    </row>
    <row r="11" spans="1:11" ht="19.5" thickBot="1">
      <c r="A11" s="352" t="s">
        <v>222</v>
      </c>
      <c r="B11" s="352"/>
      <c r="C11" s="202"/>
      <c r="D11" s="202"/>
      <c r="E11" s="202"/>
      <c r="F11" s="202"/>
      <c r="G11" s="202"/>
      <c r="H11" s="202"/>
      <c r="I11" s="203">
        <f t="shared" si="1"/>
        <v>0</v>
      </c>
    </row>
    <row r="12" spans="1:11" ht="20.25" thickTop="1" thickBot="1">
      <c r="A12" s="209" t="s">
        <v>223</v>
      </c>
      <c r="B12" s="210"/>
      <c r="C12" s="211">
        <f>C10+C11/2</f>
        <v>0</v>
      </c>
      <c r="D12" s="211">
        <f t="shared" ref="D12:H12" si="3">D10+D11/2</f>
        <v>0</v>
      </c>
      <c r="E12" s="211">
        <f t="shared" si="3"/>
        <v>0</v>
      </c>
      <c r="F12" s="211">
        <f t="shared" si="3"/>
        <v>0</v>
      </c>
      <c r="G12" s="211">
        <f t="shared" si="3"/>
        <v>0</v>
      </c>
      <c r="H12" s="212">
        <f t="shared" si="3"/>
        <v>0</v>
      </c>
      <c r="I12" s="206">
        <f t="shared" si="1"/>
        <v>0</v>
      </c>
      <c r="J12" t="s">
        <v>224</v>
      </c>
    </row>
    <row r="13" spans="1:11" ht="14.25" thickTop="1"/>
    <row r="14" spans="1:11" ht="14.25" thickBot="1">
      <c r="H14" t="s">
        <v>225</v>
      </c>
    </row>
    <row r="15" spans="1:11" ht="15" thickTop="1" thickBot="1">
      <c r="G15" s="213"/>
      <c r="H15" s="214" t="s">
        <v>226</v>
      </c>
      <c r="I15" s="215"/>
      <c r="J15" s="216">
        <f>IFERROR(I9/I12,0)</f>
        <v>0</v>
      </c>
      <c r="K15" t="s">
        <v>227</v>
      </c>
    </row>
    <row r="16" spans="1:11" ht="14.25" thickTop="1">
      <c r="H16" t="s">
        <v>228</v>
      </c>
    </row>
    <row r="17" spans="8:8">
      <c r="H17" t="s">
        <v>229</v>
      </c>
    </row>
  </sheetData>
  <mergeCells count="4">
    <mergeCell ref="A7:B7"/>
    <mergeCell ref="A8:B8"/>
    <mergeCell ref="A10:B10"/>
    <mergeCell ref="A11:B11"/>
  </mergeCells>
  <phoneticPr fontId="23"/>
  <conditionalFormatting sqref="J15">
    <cfRule type="cellIs" dxfId="0" priority="1" operator="greaterThan">
      <formula>39</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view="pageBreakPreview" zoomScaleNormal="100" zoomScaleSheetLayoutView="100" workbookViewId="0">
      <selection activeCell="C14" sqref="C14:Q15"/>
    </sheetView>
  </sheetViews>
  <sheetFormatPr defaultColWidth="4.625" defaultRowHeight="20.100000000000001" customHeight="1"/>
  <cols>
    <col min="1" max="1" width="4.625" style="126" customWidth="1"/>
    <col min="2" max="19" width="4.625" style="126"/>
    <col min="20" max="20" width="4.625" style="126" customWidth="1"/>
    <col min="21" max="21" width="4.625" style="126"/>
    <col min="22" max="22" width="8.75" style="126" customWidth="1"/>
    <col min="23" max="16384" width="4.625" style="126"/>
  </cols>
  <sheetData>
    <row r="1" spans="1:22" ht="20.100000000000001" customHeight="1">
      <c r="A1" s="126" t="s">
        <v>176</v>
      </c>
      <c r="Q1" s="368" t="s">
        <v>177</v>
      </c>
      <c r="R1" s="368"/>
      <c r="S1" s="368"/>
    </row>
    <row r="2" spans="1:22" ht="23.1" customHeight="1"/>
    <row r="3" spans="1:22" ht="23.1" customHeight="1"/>
    <row r="4" spans="1:22" ht="24.95" customHeight="1"/>
    <row r="5" spans="1:22" ht="18" customHeight="1">
      <c r="C5" s="369" t="s">
        <v>178</v>
      </c>
      <c r="D5" s="370"/>
      <c r="E5" s="370"/>
      <c r="F5" s="370"/>
      <c r="G5" s="370"/>
      <c r="H5" s="370"/>
      <c r="I5" s="370"/>
      <c r="J5" s="370"/>
      <c r="K5" s="370"/>
      <c r="L5" s="370"/>
      <c r="M5" s="370"/>
      <c r="N5" s="370"/>
      <c r="O5" s="370"/>
      <c r="P5" s="370"/>
      <c r="Q5" s="371"/>
    </row>
    <row r="6" spans="1:22" ht="18" customHeight="1">
      <c r="C6" s="372"/>
      <c r="D6" s="373"/>
      <c r="E6" s="373"/>
      <c r="F6" s="373"/>
      <c r="G6" s="373"/>
      <c r="H6" s="373"/>
      <c r="I6" s="373"/>
      <c r="J6" s="373"/>
      <c r="K6" s="373"/>
      <c r="L6" s="373"/>
      <c r="M6" s="373"/>
      <c r="N6" s="373"/>
      <c r="O6" s="373"/>
      <c r="P6" s="373"/>
      <c r="Q6" s="374"/>
    </row>
    <row r="7" spans="1:22" ht="18" customHeight="1">
      <c r="C7" s="375"/>
      <c r="D7" s="376"/>
      <c r="E7" s="376"/>
      <c r="F7" s="376"/>
      <c r="G7" s="376"/>
      <c r="H7" s="376"/>
      <c r="I7" s="376"/>
      <c r="J7" s="376"/>
      <c r="K7" s="376"/>
      <c r="L7" s="376"/>
      <c r="M7" s="376"/>
      <c r="N7" s="376"/>
      <c r="O7" s="376"/>
      <c r="P7" s="376"/>
      <c r="Q7" s="377"/>
    </row>
    <row r="8" spans="1:22" ht="9.9499999999999993" customHeight="1"/>
    <row r="9" spans="1:22" ht="9.9499999999999993" customHeight="1"/>
    <row r="10" spans="1:22" ht="20.100000000000001" customHeight="1">
      <c r="E10" s="378" t="s">
        <v>179</v>
      </c>
      <c r="F10" s="379"/>
      <c r="G10" s="380"/>
      <c r="M10" s="378" t="s">
        <v>180</v>
      </c>
      <c r="N10" s="379"/>
      <c r="O10" s="380"/>
    </row>
    <row r="11" spans="1:22" ht="9.9499999999999993" customHeight="1"/>
    <row r="12" spans="1:22" ht="20.100000000000001" customHeight="1">
      <c r="E12" s="378" t="s">
        <v>181</v>
      </c>
      <c r="F12" s="379"/>
      <c r="G12" s="380"/>
      <c r="M12" s="378" t="s">
        <v>182</v>
      </c>
      <c r="N12" s="379"/>
      <c r="O12" s="380"/>
    </row>
    <row r="13" spans="1:22" ht="9.9499999999999993" customHeight="1"/>
    <row r="14" spans="1:22" ht="18" customHeight="1">
      <c r="C14" s="369" t="s">
        <v>183</v>
      </c>
      <c r="D14" s="370"/>
      <c r="E14" s="370"/>
      <c r="F14" s="370"/>
      <c r="G14" s="370"/>
      <c r="H14" s="370"/>
      <c r="I14" s="370"/>
      <c r="J14" s="370"/>
      <c r="K14" s="370"/>
      <c r="L14" s="370"/>
      <c r="M14" s="370"/>
      <c r="N14" s="370"/>
      <c r="O14" s="370"/>
      <c r="P14" s="370"/>
      <c r="Q14" s="371"/>
    </row>
    <row r="15" spans="1:22" ht="18" customHeight="1">
      <c r="C15" s="375"/>
      <c r="D15" s="376"/>
      <c r="E15" s="376"/>
      <c r="F15" s="376"/>
      <c r="G15" s="376"/>
      <c r="H15" s="376"/>
      <c r="I15" s="376"/>
      <c r="J15" s="376"/>
      <c r="K15" s="376"/>
      <c r="L15" s="376"/>
      <c r="M15" s="376"/>
      <c r="N15" s="376"/>
      <c r="O15" s="376"/>
      <c r="P15" s="376"/>
      <c r="Q15" s="377"/>
      <c r="V15"/>
    </row>
    <row r="16" spans="1:22" ht="9.9499999999999993" customHeight="1"/>
    <row r="17" spans="1:23" ht="20.100000000000001" customHeight="1">
      <c r="C17" s="378" t="s">
        <v>184</v>
      </c>
      <c r="D17" s="379"/>
      <c r="E17" s="380"/>
      <c r="G17" s="378" t="s">
        <v>185</v>
      </c>
      <c r="H17" s="379"/>
      <c r="I17" s="380"/>
      <c r="K17" s="378" t="s">
        <v>184</v>
      </c>
      <c r="L17" s="379"/>
      <c r="M17" s="380"/>
      <c r="O17" s="378" t="s">
        <v>185</v>
      </c>
      <c r="P17" s="379"/>
      <c r="Q17" s="380"/>
    </row>
    <row r="18" spans="1:23" ht="9.9499999999999993" customHeight="1" thickBot="1"/>
    <row r="19" spans="1:23" ht="20.100000000000001" customHeight="1" thickBot="1">
      <c r="C19" s="355" t="s">
        <v>186</v>
      </c>
      <c r="D19" s="356"/>
      <c r="E19" s="357"/>
      <c r="G19" s="355" t="s">
        <v>187</v>
      </c>
      <c r="H19" s="356"/>
      <c r="I19" s="357"/>
      <c r="K19" s="355" t="s">
        <v>188</v>
      </c>
      <c r="L19" s="356"/>
      <c r="M19" s="357"/>
      <c r="O19" s="355" t="s">
        <v>189</v>
      </c>
      <c r="P19" s="356"/>
      <c r="Q19" s="357"/>
    </row>
    <row r="20" spans="1:23" ht="7.5" customHeight="1" thickBot="1">
      <c r="A20" s="131"/>
      <c r="B20" s="131"/>
      <c r="C20" s="131"/>
      <c r="D20" s="131"/>
      <c r="E20" s="131"/>
      <c r="F20" s="131"/>
      <c r="G20" s="131"/>
      <c r="H20" s="131"/>
      <c r="I20" s="131"/>
      <c r="J20" s="131"/>
      <c r="K20" s="131"/>
      <c r="L20" s="131"/>
      <c r="M20" s="131"/>
      <c r="N20" s="131"/>
      <c r="O20" s="131"/>
      <c r="P20" s="131"/>
      <c r="Q20" s="131"/>
      <c r="R20" s="131"/>
      <c r="S20" s="131"/>
      <c r="T20" s="131"/>
    </row>
    <row r="21" spans="1:23" ht="18.600000000000001" customHeight="1">
      <c r="A21" s="126" t="s">
        <v>235</v>
      </c>
    </row>
    <row r="22" spans="1:23" ht="19.149999999999999" customHeight="1">
      <c r="A22" s="224" t="s">
        <v>237</v>
      </c>
      <c r="B22" s="366" t="s">
        <v>236</v>
      </c>
      <c r="C22" s="366"/>
      <c r="D22" s="366"/>
      <c r="E22" s="366"/>
      <c r="F22" s="366"/>
      <c r="G22" s="366"/>
      <c r="H22" s="366"/>
      <c r="I22" s="366"/>
      <c r="J22" s="366"/>
      <c r="K22" s="366"/>
      <c r="L22" s="366"/>
      <c r="M22" s="366"/>
      <c r="N22" s="366"/>
      <c r="O22" s="366"/>
      <c r="P22" s="366"/>
      <c r="Q22" s="366"/>
      <c r="R22" s="366"/>
      <c r="S22" s="366"/>
    </row>
    <row r="23" spans="1:23" ht="19.149999999999999" customHeight="1">
      <c r="A23" s="224"/>
      <c r="B23" s="362" t="s">
        <v>238</v>
      </c>
      <c r="C23" s="362"/>
      <c r="D23" s="362"/>
      <c r="E23" s="362"/>
      <c r="F23" s="362"/>
      <c r="G23" s="362"/>
      <c r="H23" s="362"/>
      <c r="I23" s="362"/>
      <c r="J23" s="362"/>
      <c r="K23" s="362"/>
      <c r="L23" s="362"/>
      <c r="M23" s="362"/>
      <c r="N23" s="362"/>
      <c r="O23" s="362"/>
      <c r="P23" s="362"/>
      <c r="Q23" s="362"/>
      <c r="R23" s="362"/>
      <c r="S23" s="362"/>
    </row>
    <row r="24" spans="1:23" ht="167.45" customHeight="1">
      <c r="A24" s="127"/>
      <c r="B24" s="358" t="s">
        <v>241</v>
      </c>
      <c r="C24" s="359"/>
      <c r="D24" s="359"/>
      <c r="E24" s="359"/>
      <c r="F24" s="359"/>
      <c r="G24" s="359"/>
      <c r="H24" s="359"/>
      <c r="I24" s="359"/>
      <c r="J24" s="359"/>
      <c r="K24" s="359"/>
      <c r="L24" s="359"/>
      <c r="M24" s="359"/>
      <c r="N24" s="359"/>
      <c r="O24" s="359"/>
      <c r="P24" s="359"/>
      <c r="Q24" s="359"/>
      <c r="R24" s="359"/>
      <c r="S24" s="360"/>
      <c r="T24" s="128"/>
    </row>
    <row r="25" spans="1:23" ht="5.0999999999999996" customHeight="1">
      <c r="A25" s="127"/>
      <c r="B25" s="129"/>
      <c r="T25" s="128"/>
    </row>
    <row r="26" spans="1:23" ht="21.6" customHeight="1">
      <c r="A26" s="225" t="s">
        <v>237</v>
      </c>
      <c r="B26" s="366" t="s">
        <v>239</v>
      </c>
      <c r="C26" s="366"/>
      <c r="D26" s="366"/>
      <c r="E26" s="366"/>
      <c r="F26" s="366"/>
      <c r="G26" s="366"/>
      <c r="H26" s="366"/>
      <c r="I26" s="366"/>
      <c r="J26" s="366"/>
      <c r="K26" s="366"/>
      <c r="L26" s="366"/>
      <c r="M26" s="366"/>
      <c r="N26" s="366"/>
      <c r="O26" s="366"/>
      <c r="P26" s="366"/>
      <c r="Q26" s="366"/>
      <c r="R26" s="366"/>
      <c r="S26" s="366"/>
      <c r="T26" s="367"/>
    </row>
    <row r="27" spans="1:23" ht="22.9" customHeight="1">
      <c r="A27" s="127"/>
      <c r="B27" s="361" t="s">
        <v>234</v>
      </c>
      <c r="C27" s="362"/>
      <c r="D27" s="362"/>
      <c r="E27" s="362"/>
      <c r="F27" s="362"/>
      <c r="G27" s="362"/>
      <c r="H27" s="362"/>
      <c r="I27" s="362"/>
      <c r="J27" s="362"/>
      <c r="K27" s="362"/>
      <c r="L27" s="362"/>
      <c r="M27" s="362"/>
      <c r="N27" s="362"/>
      <c r="O27" s="362"/>
      <c r="P27" s="362"/>
      <c r="Q27" s="362"/>
      <c r="R27" s="362"/>
      <c r="S27" s="362"/>
      <c r="T27" s="128"/>
    </row>
    <row r="28" spans="1:23" ht="82.15" customHeight="1">
      <c r="A28" s="127"/>
      <c r="B28" s="363" t="s">
        <v>233</v>
      </c>
      <c r="C28" s="364"/>
      <c r="D28" s="364"/>
      <c r="E28" s="364"/>
      <c r="F28" s="364"/>
      <c r="G28" s="364"/>
      <c r="H28" s="364"/>
      <c r="I28" s="364"/>
      <c r="J28" s="364"/>
      <c r="K28" s="364"/>
      <c r="L28" s="364"/>
      <c r="M28" s="364"/>
      <c r="N28" s="364"/>
      <c r="O28" s="364"/>
      <c r="P28" s="364"/>
      <c r="Q28" s="364"/>
      <c r="R28" s="364"/>
      <c r="S28" s="365"/>
      <c r="T28" s="128"/>
    </row>
    <row r="29" spans="1:23" ht="4.1500000000000004" customHeight="1">
      <c r="A29" s="127"/>
      <c r="B29" s="223"/>
      <c r="C29" s="223"/>
      <c r="D29" s="223"/>
      <c r="E29" s="223"/>
      <c r="F29" s="223"/>
      <c r="G29" s="223"/>
      <c r="H29" s="223"/>
      <c r="I29" s="223"/>
      <c r="J29" s="223"/>
      <c r="K29" s="223"/>
      <c r="L29" s="223"/>
      <c r="M29" s="223"/>
      <c r="N29" s="223"/>
      <c r="O29" s="223"/>
      <c r="P29" s="223"/>
      <c r="Q29" s="223"/>
      <c r="R29" s="223"/>
      <c r="S29" s="223"/>
      <c r="T29" s="128"/>
    </row>
    <row r="30" spans="1:23" ht="54.6" customHeight="1">
      <c r="A30" s="127"/>
      <c r="B30" s="361" t="s">
        <v>240</v>
      </c>
      <c r="C30" s="361"/>
      <c r="D30" s="361"/>
      <c r="E30" s="361"/>
      <c r="F30" s="361"/>
      <c r="G30" s="361"/>
      <c r="H30" s="361"/>
      <c r="I30" s="361"/>
      <c r="J30" s="361"/>
      <c r="K30" s="361"/>
      <c r="L30" s="361"/>
      <c r="M30" s="361"/>
      <c r="N30" s="361"/>
      <c r="O30" s="361"/>
      <c r="P30" s="361"/>
      <c r="Q30" s="361"/>
      <c r="R30" s="361"/>
      <c r="S30" s="361"/>
      <c r="T30" s="128"/>
    </row>
    <row r="31" spans="1:23" ht="5.0999999999999996" customHeight="1" thickBot="1">
      <c r="A31" s="130"/>
      <c r="B31" s="226"/>
      <c r="C31" s="131"/>
      <c r="D31" s="131"/>
      <c r="E31" s="131"/>
      <c r="F31" s="131"/>
      <c r="G31" s="131"/>
      <c r="H31" s="131"/>
      <c r="I31" s="131"/>
      <c r="J31" s="131"/>
      <c r="K31" s="131"/>
      <c r="L31" s="131"/>
      <c r="M31" s="131"/>
      <c r="N31" s="131"/>
      <c r="O31" s="131"/>
      <c r="P31" s="131"/>
      <c r="Q31" s="131"/>
      <c r="R31" s="131"/>
      <c r="S31" s="131"/>
      <c r="T31" s="132"/>
    </row>
    <row r="32" spans="1:23" ht="20.100000000000001" customHeight="1">
      <c r="Q32" s="354" t="s">
        <v>190</v>
      </c>
      <c r="R32" s="354"/>
      <c r="S32" s="354"/>
      <c r="W32" s="222"/>
    </row>
  </sheetData>
  <mergeCells count="23">
    <mergeCell ref="C14:Q15"/>
    <mergeCell ref="C17:E17"/>
    <mergeCell ref="G17:I17"/>
    <mergeCell ref="K17:M17"/>
    <mergeCell ref="O17:Q17"/>
    <mergeCell ref="Q1:S1"/>
    <mergeCell ref="C5:Q7"/>
    <mergeCell ref="E10:G10"/>
    <mergeCell ref="M10:O10"/>
    <mergeCell ref="E12:G12"/>
    <mergeCell ref="M12:O12"/>
    <mergeCell ref="Q32:S32"/>
    <mergeCell ref="C19:E19"/>
    <mergeCell ref="G19:I19"/>
    <mergeCell ref="K19:M19"/>
    <mergeCell ref="O19:Q19"/>
    <mergeCell ref="B24:S24"/>
    <mergeCell ref="B27:S27"/>
    <mergeCell ref="B30:S30"/>
    <mergeCell ref="B28:S28"/>
    <mergeCell ref="B22:S22"/>
    <mergeCell ref="B23:S23"/>
    <mergeCell ref="B26:T26"/>
  </mergeCells>
  <phoneticPr fontId="23"/>
  <hyperlinks>
    <hyperlink ref="Q32" location="作成要領!C16" display="戻る"/>
    <hyperlink ref="Q32:S32" location="作成要領!C38" display="戻る"/>
  </hyperlinks>
  <printOptions horizontalCentered="1"/>
  <pageMargins left="0.59055118110236227" right="0.59055118110236227" top="0.74803149606299213" bottom="0.59055118110236227"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workbookViewId="0">
      <selection activeCell="B5" sqref="B5:S5"/>
    </sheetView>
  </sheetViews>
  <sheetFormatPr defaultRowHeight="13.5"/>
  <cols>
    <col min="1" max="1" width="26.375" customWidth="1"/>
    <col min="3" max="3" width="23.5" bestFit="1" customWidth="1"/>
    <col min="4" max="4" width="15.125" bestFit="1" customWidth="1"/>
    <col min="5" max="5" width="11" bestFit="1" customWidth="1"/>
    <col min="6" max="6" width="17.25" bestFit="1" customWidth="1"/>
    <col min="7" max="7" width="13" bestFit="1" customWidth="1"/>
    <col min="8" max="9" width="17.25" bestFit="1" customWidth="1"/>
    <col min="10" max="10" width="13" bestFit="1" customWidth="1"/>
    <col min="11" max="11" width="11" bestFit="1" customWidth="1"/>
    <col min="12" max="12" width="11.125" bestFit="1" customWidth="1"/>
  </cols>
  <sheetData>
    <row r="1" spans="1:19">
      <c r="A1" s="6" t="s">
        <v>2</v>
      </c>
      <c r="B1" s="7" t="s">
        <v>81</v>
      </c>
      <c r="C1" s="7" t="s">
        <v>82</v>
      </c>
      <c r="D1" s="7" t="s">
        <v>83</v>
      </c>
      <c r="E1" s="7" t="s">
        <v>84</v>
      </c>
      <c r="F1" s="7" t="s">
        <v>85</v>
      </c>
      <c r="G1" s="7" t="s">
        <v>86</v>
      </c>
      <c r="H1" s="7" t="s">
        <v>87</v>
      </c>
      <c r="I1" s="7" t="s">
        <v>88</v>
      </c>
      <c r="J1" s="7" t="s">
        <v>89</v>
      </c>
      <c r="K1" s="7" t="s">
        <v>90</v>
      </c>
      <c r="L1" s="8"/>
    </row>
    <row r="2" spans="1:19">
      <c r="A2" s="11" t="s">
        <v>93</v>
      </c>
      <c r="B2" s="12" t="s">
        <v>91</v>
      </c>
      <c r="C2" s="12" t="s">
        <v>94</v>
      </c>
      <c r="D2" s="12" t="s">
        <v>92</v>
      </c>
      <c r="E2" s="12"/>
      <c r="F2" s="12"/>
      <c r="G2" s="12"/>
      <c r="H2" s="12"/>
      <c r="I2" s="12"/>
      <c r="J2" s="12"/>
      <c r="K2" s="9"/>
      <c r="L2" s="10"/>
    </row>
    <row r="3" spans="1:19">
      <c r="A3" s="11" t="s">
        <v>207</v>
      </c>
      <c r="B3" s="187" t="s">
        <v>91</v>
      </c>
      <c r="C3" s="187" t="s">
        <v>94</v>
      </c>
      <c r="D3" s="12" t="s">
        <v>95</v>
      </c>
      <c r="E3" s="12" t="s">
        <v>92</v>
      </c>
      <c r="F3" s="12"/>
      <c r="G3" s="12"/>
      <c r="H3" s="12"/>
      <c r="I3" s="12"/>
      <c r="J3" s="12"/>
      <c r="K3" s="189"/>
      <c r="L3" s="10"/>
    </row>
    <row r="4" spans="1:19">
      <c r="A4" s="11" t="s">
        <v>208</v>
      </c>
      <c r="B4" s="187" t="s">
        <v>91</v>
      </c>
      <c r="C4" s="187" t="s">
        <v>94</v>
      </c>
      <c r="D4" s="12" t="s">
        <v>95</v>
      </c>
      <c r="E4" s="12" t="s">
        <v>92</v>
      </c>
      <c r="F4" s="12"/>
      <c r="G4" s="12"/>
      <c r="H4" s="12"/>
      <c r="I4" s="12"/>
      <c r="J4" s="12"/>
      <c r="K4" s="189"/>
      <c r="L4" s="10"/>
    </row>
    <row r="5" spans="1:19">
      <c r="A5" s="4" t="s">
        <v>96</v>
      </c>
      <c r="B5" s="188" t="s">
        <v>202</v>
      </c>
      <c r="C5" s="5" t="s">
        <v>203</v>
      </c>
      <c r="D5" s="5" t="s">
        <v>98</v>
      </c>
      <c r="E5" s="5" t="s">
        <v>99</v>
      </c>
      <c r="F5" s="5" t="s">
        <v>97</v>
      </c>
      <c r="G5" s="5" t="s">
        <v>205</v>
      </c>
      <c r="H5" s="5" t="s">
        <v>204</v>
      </c>
      <c r="I5" s="5" t="s">
        <v>102</v>
      </c>
      <c r="J5" s="5" t="s">
        <v>103</v>
      </c>
      <c r="K5" s="5" t="s">
        <v>198</v>
      </c>
      <c r="L5" s="5" t="s">
        <v>201</v>
      </c>
      <c r="M5" s="173" t="s">
        <v>199</v>
      </c>
      <c r="N5" s="173" t="s">
        <v>100</v>
      </c>
      <c r="O5" s="173" t="s">
        <v>101</v>
      </c>
      <c r="P5" s="173" t="s">
        <v>195</v>
      </c>
      <c r="Q5" s="173" t="s">
        <v>196</v>
      </c>
      <c r="R5" s="175" t="s">
        <v>200</v>
      </c>
      <c r="S5" s="174" t="s">
        <v>197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作成要領</vt:lpstr>
      <vt:lpstr>シフト記号表</vt:lpstr>
      <vt:lpstr>ますた君 </vt:lpstr>
      <vt:lpstr>事業所名を入力してください！</vt:lpstr>
      <vt:lpstr>【提出不要】取扱件数算出表</vt:lpstr>
      <vt:lpstr>【参考】常勤や兼務の考え方</vt:lpstr>
      <vt:lpstr>選択肢</vt:lpstr>
      <vt:lpstr>【参考】常勤や兼務の考え方!Print_Area</vt:lpstr>
      <vt:lpstr>シフト記号表!Print_Area</vt:lpstr>
      <vt:lpstr>'ますた君 '!Print_Area</vt:lpstr>
      <vt:lpstr>作成要領!Print_Area</vt:lpstr>
      <vt:lpstr>'事業所名を入力してください！'!Print_Area</vt:lpstr>
      <vt:lpstr>一般相談支援事業</vt:lpstr>
      <vt:lpstr>資格種類</vt:lpstr>
      <vt:lpstr>障害児相談支援</vt:lpstr>
      <vt:lpstr>特定相談支援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堀畑</dc:creator>
  <cp:lastModifiedBy>Windows ユーザー</cp:lastModifiedBy>
  <cp:lastPrinted>2025-03-20T14:50:13Z</cp:lastPrinted>
  <dcterms:created xsi:type="dcterms:W3CDTF">2024-07-07T00:19:58Z</dcterms:created>
  <dcterms:modified xsi:type="dcterms:W3CDTF">2025-04-10T05:53:29Z</dcterms:modified>
</cp:coreProperties>
</file>