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90" windowHeight="8370" tabRatio="921"/>
  </bookViews>
  <sheets>
    <sheet name="（様式2）事業費内訳書 " sheetId="47" r:id="rId1"/>
    <sheet name="10 分娩取扱" sheetId="39" r:id="rId2"/>
    <sheet name="12-1 スプリンクラー（総括表）見直し前" sheetId="25" state="hidden" r:id="rId3"/>
    <sheet name="12-2スプリンクラー（個別計画書）見直し前" sheetId="26" state="hidden" r:id="rId4"/>
    <sheet name="管理用（このシートは削除しないでください）" sheetId="9" r:id="rId5"/>
  </sheets>
  <externalReferences>
    <externalReference r:id="rId6"/>
  </externalReferences>
  <definedNames>
    <definedName name="補助事業名">'管理用（このシートは削除しないでください）'!$H$3:$U$3</definedName>
    <definedName name="補助事業名" localSheetId="0">'[1]管理用（このシートは削除しないでください）'!$H$3:$U$3</definedName>
    <definedName name="へき地医療拠点病院施設整備事業">'管理用（このシートは削除しないでください）'!$M$4:$M$5</definedName>
    <definedName name="医師臨床研修病院研修医環境整備事業">'管理用（このシートは削除しないでください）'!$N$4</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産科医療機関施設整備事業">'管理用（このシートは削除しないでください）'!$P$4:$P$5</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 name="_xlnm.Print_Area" localSheetId="4">'管理用（このシートは削除しないでください）'!$A$1:$X$72</definedName>
    <definedName name="_xlnm.Print_Area" localSheetId="2">'12-1 スプリンクラー（総括表）見直し前'!$A$1:$AI$43</definedName>
    <definedName name="_xlnm.Print_Area" localSheetId="3">'12-2スプリンクラー（個別計画書）見直し前'!$B$1:$BQ$41</definedName>
    <definedName name="_xlnm.Print_Area" localSheetId="1">'10 分娩取扱'!$A$1:$K$65</definedName>
    <definedName name="_xlnm.Print_Titles" localSheetId="0">'（様式2）事業費内訳書 '!$A:$C</definedName>
    <definedName name="_xlnm.Print_Area" localSheetId="0">'（様式2）事業費内訳書 '!$A$1:$T$55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M7" authorId="0">
      <text>
        <r>
          <rPr>
            <sz val="9"/>
            <color indexed="81"/>
            <rFont val="ＭＳ Ｐゴシック"/>
          </rPr>
          <t>年度欄が不足する場合は適宜追加すること</t>
        </r>
      </text>
    </comment>
    <comment ref="C12" authorId="0">
      <text>
        <r>
          <rPr>
            <sz val="9"/>
            <color indexed="81"/>
            <rFont val="ＭＳ Ｐゴシック"/>
          </rPr>
          <t>改修工事の場合は
&lt;改修工事&gt;を選択</t>
        </r>
      </text>
    </comment>
    <comment ref="C13" authorId="0">
      <text>
        <r>
          <rPr>
            <sz val="9"/>
            <color indexed="81"/>
            <rFont val="ＭＳ Ｐゴシック"/>
          </rPr>
          <t>&lt;建築工事&gt;の場合は、
さらに工事種別を選択</t>
        </r>
      </text>
    </comment>
  </commentList>
</comments>
</file>

<file path=xl/comments2.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List>
</comments>
</file>

<file path=xl/sharedStrings.xml><?xml version="1.0" encoding="utf-8"?>
<sst xmlns="http://schemas.openxmlformats.org/spreadsheetml/2006/main" xmlns:r="http://schemas.openxmlformats.org/officeDocument/2006/relationships" count="426" uniqueCount="426">
  <si>
    <t>(7) 医師臨床研修病院研修医環境整備事業</t>
  </si>
  <si>
    <t>小　計</t>
  </si>
  <si>
    <t>補助面積</t>
    <rPh sb="0" eb="2">
      <t>ホジョ</t>
    </rPh>
    <rPh sb="2" eb="4">
      <t>メンセキ</t>
    </rPh>
    <phoneticPr fontId="3"/>
  </si>
  <si>
    <t>（記入上の注意）</t>
  </si>
  <si>
    <t>Ｄ</t>
  </si>
  <si>
    <t>Ｅ</t>
  </si>
  <si>
    <t>Ａ</t>
  </si>
  <si>
    <t>寄付金　その他の収入額</t>
  </si>
  <si>
    <t>鉄骨造（鉄筋コンクリート造と同等の強度）</t>
    <rPh sb="0" eb="2">
      <t>テッコツ</t>
    </rPh>
    <rPh sb="4" eb="6">
      <t>テッキン</t>
    </rPh>
    <rPh sb="12" eb="13">
      <t>ヅク</t>
    </rPh>
    <rPh sb="14" eb="16">
      <t>ドウトウ</t>
    </rPh>
    <rPh sb="17" eb="19">
      <t>キョウド</t>
    </rPh>
    <phoneticPr fontId="3"/>
  </si>
  <si>
    <t>Ｂ</t>
  </si>
  <si>
    <t>様式１　計算式</t>
    <rPh sb="0" eb="2">
      <t>ヨウシキ</t>
    </rPh>
    <rPh sb="4" eb="6">
      <t>ケイサン</t>
    </rPh>
    <rPh sb="6" eb="7">
      <t>シキ</t>
    </rPh>
    <phoneticPr fontId="3"/>
  </si>
  <si>
    <t>(3) へき地保健指導所施設整備事業</t>
  </si>
  <si>
    <t xml:space="preserve">      円</t>
  </si>
  <si>
    <t>診療部門</t>
    <rPh sb="0" eb="2">
      <t>シンリョウ</t>
    </rPh>
    <rPh sb="2" eb="4">
      <t>ブモン</t>
    </rPh>
    <phoneticPr fontId="3"/>
  </si>
  <si>
    <t>施設名</t>
    <rPh sb="0" eb="2">
      <t>シセツ</t>
    </rPh>
    <rPh sb="2" eb="3">
      <t>メイ</t>
    </rPh>
    <phoneticPr fontId="3"/>
  </si>
  <si>
    <t>18 社会福祉法人</t>
    <rPh sb="3" eb="5">
      <t>シャカイ</t>
    </rPh>
    <rPh sb="5" eb="7">
      <t>フクシ</t>
    </rPh>
    <rPh sb="7" eb="9">
      <t>ホウジン</t>
    </rPh>
    <phoneticPr fontId="3"/>
  </si>
  <si>
    <t>（２）</t>
  </si>
  <si>
    <t xml:space="preserve">       </t>
  </si>
  <si>
    <t>11 国民健康保険団体連合会</t>
    <rPh sb="3" eb="5">
      <t>コクミン</t>
    </rPh>
    <rPh sb="5" eb="7">
      <t>ケンコウ</t>
    </rPh>
    <rPh sb="7" eb="9">
      <t>ホケン</t>
    </rPh>
    <rPh sb="9" eb="11">
      <t>ダンタイ</t>
    </rPh>
    <rPh sb="11" eb="14">
      <t>レンゴウカイ</t>
    </rPh>
    <phoneticPr fontId="3"/>
  </si>
  <si>
    <t>Ａ－Ｂ＝Ｃ</t>
  </si>
  <si>
    <t>自己財源</t>
  </si>
  <si>
    <t>記載すること。</t>
  </si>
  <si>
    <t>なお、単年度事業の場合には、「総事業」欄のみに記入すること。</t>
  </si>
  <si>
    <t>16 医療法人</t>
    <rPh sb="3" eb="5">
      <t>イリョウ</t>
    </rPh>
    <rPh sb="5" eb="7">
      <t>ホウジン</t>
    </rPh>
    <phoneticPr fontId="3"/>
  </si>
  <si>
    <t>Ｆ</t>
  </si>
  <si>
    <t>　　　　　　　　　　　　　　　　　　　　　　　　　　　　　　　　　　　　　　　　　　　　　　　　</t>
  </si>
  <si>
    <r>
      <t>平成２９年度　医療施設等　</t>
    </r>
    <r>
      <rPr>
        <b/>
        <sz val="24"/>
        <color auto="1"/>
        <rFont val="ＭＳ ゴシック"/>
      </rPr>
      <t>施設</t>
    </r>
    <r>
      <rPr>
        <sz val="24"/>
        <color auto="1"/>
        <rFont val="ＭＳ ゴシック"/>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3"/>
  </si>
  <si>
    <t>区分</t>
    <rPh sb="0" eb="2">
      <t>クブン</t>
    </rPh>
    <phoneticPr fontId="3"/>
  </si>
  <si>
    <t>Ｇ</t>
  </si>
  <si>
    <t>㎡　　　　</t>
  </si>
  <si>
    <r>
      <rPr>
        <sz val="28"/>
        <color auto="1"/>
        <rFont val="ＭＳ Ｐゴシック"/>
      </rPr>
      <t>３．自動火災報知設備及び火災通報装置の整備</t>
    </r>
    <r>
      <rPr>
        <sz val="28"/>
        <color indexed="9"/>
        <rFont val="ＭＳ Ｐゴシック"/>
      </rPr>
      <t>予定</t>
    </r>
    <r>
      <rPr>
        <sz val="24"/>
        <color auto="1"/>
        <rFont val="ＭＳ Ｐゴシック"/>
      </rPr>
      <t>　　</t>
    </r>
    <r>
      <rPr>
        <sz val="20"/>
        <color auto="1"/>
        <rFont val="ＭＳ Ｐゴシック"/>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33"/>
  </si>
  <si>
    <t>Ｈ</t>
  </si>
  <si>
    <t>「沖縄離島」</t>
    <rPh sb="1" eb="3">
      <t>オキナワ</t>
    </rPh>
    <rPh sb="3" eb="5">
      <t>リトウ</t>
    </rPh>
    <phoneticPr fontId="3"/>
  </si>
  <si>
    <t>補助対象事業分</t>
    <rPh sb="0" eb="2">
      <t>ホジョ</t>
    </rPh>
    <rPh sb="2" eb="4">
      <t>タイショウ</t>
    </rPh>
    <rPh sb="4" eb="7">
      <t>ジギョウブン</t>
    </rPh>
    <phoneticPr fontId="3"/>
  </si>
  <si>
    <t>「補助対象外経費」とは補助対象事業分のうち、医療施設等施設整備費補助金交付要綱に定める（交付の対象外費用）に該</t>
  </si>
  <si>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33"/>
  </si>
  <si>
    <t>差引事業費</t>
  </si>
  <si>
    <t>１７，５００円/㎡</t>
    <rPh sb="6" eb="7">
      <t>エン</t>
    </rPh>
    <phoneticPr fontId="33"/>
  </si>
  <si>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33"/>
  </si>
  <si>
    <t>全体の事業が３か年以上にわたる計画の場合には、「年度別内訳」欄を適宜増やして作成すること。</t>
  </si>
  <si>
    <t>当する経費及び交付要綱に定める（交付額の算定方法）において対象経費とされていない経費を指す。</t>
  </si>
  <si>
    <t>様式３－１０</t>
    <rPh sb="0" eb="2">
      <t>ヨウシキ</t>
    </rPh>
    <phoneticPr fontId="3"/>
  </si>
  <si>
    <t>Ｉ</t>
  </si>
  <si>
    <t>基　　　準　　　額</t>
  </si>
  <si>
    <t>当該最最寄り産科医療機関までの距離（ｋｍ）</t>
    <rPh sb="0" eb="2">
      <t>トウガイ</t>
    </rPh>
    <rPh sb="2" eb="3">
      <t>サイ</t>
    </rPh>
    <rPh sb="15" eb="17">
      <t>キョリ</t>
    </rPh>
    <phoneticPr fontId="3"/>
  </si>
  <si>
    <t>－</t>
  </si>
  <si>
    <t>総事業費</t>
  </si>
  <si>
    <t>様　式　２</t>
  </si>
  <si>
    <t>施設名</t>
  </si>
  <si>
    <t xml:space="preserve">                                                                                                            </t>
  </si>
  <si>
    <t>棟の建築構造</t>
    <rPh sb="0" eb="1">
      <t>ムネ</t>
    </rPh>
    <rPh sb="2" eb="4">
      <t>ケンチク</t>
    </rPh>
    <rPh sb="4" eb="6">
      <t>コウゾウ</t>
    </rPh>
    <phoneticPr fontId="33"/>
  </si>
  <si>
    <t>一日平均入院患者数
（直近の報告）</t>
    <rPh sb="0" eb="2">
      <t>イチニチ</t>
    </rPh>
    <rPh sb="2" eb="4">
      <t>ヘイキン</t>
    </rPh>
    <rPh sb="4" eb="6">
      <t>ニュウイン</t>
    </rPh>
    <rPh sb="6" eb="9">
      <t>カンジャスウ</t>
    </rPh>
    <rPh sb="11" eb="13">
      <t>チョッキン</t>
    </rPh>
    <rPh sb="14" eb="16">
      <t>ホウコク</t>
    </rPh>
    <phoneticPr fontId="33"/>
  </si>
  <si>
    <t>有無：</t>
    <rPh sb="0" eb="2">
      <t>ウム</t>
    </rPh>
    <phoneticPr fontId="3"/>
  </si>
  <si>
    <t>単価</t>
  </si>
  <si>
    <t>所在する地域</t>
    <rPh sb="0" eb="2">
      <t>ショザイ</t>
    </rPh>
    <rPh sb="4" eb="6">
      <t>チイキ</t>
    </rPh>
    <phoneticPr fontId="3"/>
  </si>
  <si>
    <t>都道府県　　補助額</t>
  </si>
  <si>
    <t>整備後（㎡）</t>
    <rPh sb="0" eb="2">
      <t>セイビ</t>
    </rPh>
    <rPh sb="2" eb="3">
      <t>ゴ</t>
    </rPh>
    <phoneticPr fontId="3"/>
  </si>
  <si>
    <t>プレハブ造</t>
    <rPh sb="4" eb="5">
      <t>ツク</t>
    </rPh>
    <phoneticPr fontId="3"/>
  </si>
  <si>
    <t>05 市町村</t>
    <rPh sb="3" eb="6">
      <t>シチョウソン</t>
    </rPh>
    <phoneticPr fontId="3"/>
  </si>
  <si>
    <t>竣工</t>
    <rPh sb="0" eb="2">
      <t>シュンコウ</t>
    </rPh>
    <phoneticPr fontId="33"/>
  </si>
  <si>
    <t>●市●●８－７－６</t>
    <rPh sb="1" eb="2">
      <t>シ</t>
    </rPh>
    <phoneticPr fontId="3"/>
  </si>
  <si>
    <t>○○市○○１０－９－８</t>
    <rPh sb="2" eb="3">
      <t>シ</t>
    </rPh>
    <phoneticPr fontId="3"/>
  </si>
  <si>
    <t>借入金</t>
  </si>
  <si>
    <t>ブロック造</t>
    <rPh sb="4" eb="5">
      <t>ヅク</t>
    </rPh>
    <phoneticPr fontId="3"/>
  </si>
  <si>
    <t>一般：</t>
    <rPh sb="0" eb="2">
      <t>イッパン</t>
    </rPh>
    <phoneticPr fontId="3"/>
  </si>
  <si>
    <t xml:space="preserve">計         </t>
  </si>
  <si>
    <t>㎡</t>
  </si>
  <si>
    <t>選　定　額</t>
  </si>
  <si>
    <t>国庫補助　　　基本額</t>
  </si>
  <si>
    <t xml:space="preserve">      </t>
  </si>
  <si>
    <t>円</t>
  </si>
  <si>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3"/>
  </si>
  <si>
    <t>夜間の職員実配置人数</t>
    <rPh sb="0" eb="2">
      <t>ヤカン</t>
    </rPh>
    <rPh sb="3" eb="5">
      <t>ショクイン</t>
    </rPh>
    <rPh sb="5" eb="6">
      <t>ジツ</t>
    </rPh>
    <rPh sb="6" eb="8">
      <t>ハイチ</t>
    </rPh>
    <rPh sb="8" eb="10">
      <t>ニンズウ</t>
    </rPh>
    <phoneticPr fontId="33"/>
  </si>
  <si>
    <t>(10) 分娩取扱施設施設整備事業</t>
    <rPh sb="5" eb="7">
      <t>ブンベン</t>
    </rPh>
    <rPh sb="7" eb="9">
      <t>トリアツカ</t>
    </rPh>
    <rPh sb="9" eb="11">
      <t>シセツ</t>
    </rPh>
    <rPh sb="11" eb="13">
      <t>シセツ</t>
    </rPh>
    <rPh sb="13" eb="15">
      <t>セイビ</t>
    </rPh>
    <rPh sb="15" eb="17">
      <t>ジギョウ</t>
    </rPh>
    <phoneticPr fontId="3"/>
  </si>
  <si>
    <t>無</t>
  </si>
  <si>
    <t>国庫補助　　　所要額</t>
  </si>
  <si>
    <t>年      度      別      内      訳</t>
  </si>
  <si>
    <t>共同浴室</t>
    <rPh sb="0" eb="2">
      <t>キョウドウ</t>
    </rPh>
    <rPh sb="2" eb="4">
      <t>ヨクシツ</t>
    </rPh>
    <phoneticPr fontId="3"/>
  </si>
  <si>
    <t xml:space="preserve">     円</t>
  </si>
  <si>
    <t>整 備 事 業 期 間</t>
  </si>
  <si>
    <t>延べ床面積</t>
    <rPh sb="0" eb="1">
      <t>ノ</t>
    </rPh>
    <rPh sb="2" eb="5">
      <t>ユカメンセキ</t>
    </rPh>
    <phoneticPr fontId="33"/>
  </si>
  <si>
    <t>消火器の有無</t>
    <rPh sb="0" eb="3">
      <t>ショウカキ</t>
    </rPh>
    <rPh sb="4" eb="6">
      <t>ウム</t>
    </rPh>
    <phoneticPr fontId="33"/>
  </si>
  <si>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3"/>
  </si>
  <si>
    <t>１．整備事業計画概要</t>
  </si>
  <si>
    <t>内容：</t>
    <rPh sb="0" eb="2">
      <t>ナイヨウ</t>
    </rPh>
    <phoneticPr fontId="3"/>
  </si>
  <si>
    <t>収容人員</t>
    <rPh sb="0" eb="2">
      <t>シュウヨウ</t>
    </rPh>
    <rPh sb="2" eb="4">
      <t>ジンイン</t>
    </rPh>
    <phoneticPr fontId="33"/>
  </si>
  <si>
    <t>国庫補助
所要額係数
（間接）</t>
    <rPh sb="0" eb="2">
      <t>コッコ</t>
    </rPh>
    <rPh sb="2" eb="4">
      <t>ホジョ</t>
    </rPh>
    <rPh sb="5" eb="8">
      <t>ショヨウガク</t>
    </rPh>
    <rPh sb="8" eb="10">
      <t>ケイスウ</t>
    </rPh>
    <rPh sb="12" eb="14">
      <t>カンセツ</t>
    </rPh>
    <phoneticPr fontId="3"/>
  </si>
  <si>
    <t>金額</t>
  </si>
  <si>
    <t>開設者</t>
    <rPh sb="0" eb="3">
      <t>カイセツシャ</t>
    </rPh>
    <phoneticPr fontId="33"/>
  </si>
  <si>
    <t>「奄美」</t>
    <rPh sb="1" eb="3">
      <t>アマミ</t>
    </rPh>
    <phoneticPr fontId="3"/>
  </si>
  <si>
    <t>二次医療圏内</t>
    <rPh sb="0" eb="2">
      <t>ニジ</t>
    </rPh>
    <rPh sb="2" eb="5">
      <t>イリョウケン</t>
    </rPh>
    <rPh sb="5" eb="6">
      <t>ナイ</t>
    </rPh>
    <phoneticPr fontId="3"/>
  </si>
  <si>
    <t>総　合　計</t>
    <rPh sb="0" eb="1">
      <t>フサ</t>
    </rPh>
    <rPh sb="2" eb="3">
      <t>ゴウ</t>
    </rPh>
    <rPh sb="4" eb="5">
      <t>ケイ</t>
    </rPh>
    <phoneticPr fontId="3"/>
  </si>
  <si>
    <t>施設整備事業費内訳書</t>
  </si>
  <si>
    <t xml:space="preserve">     ㎡</t>
  </si>
  <si>
    <t>・電気設備工事</t>
  </si>
  <si>
    <t>自動火災報知
設備の有無</t>
    <rPh sb="0" eb="2">
      <t>ジドウ</t>
    </rPh>
    <rPh sb="2" eb="4">
      <t>カサイ</t>
    </rPh>
    <rPh sb="4" eb="6">
      <t>ホウチ</t>
    </rPh>
    <rPh sb="7" eb="9">
      <t>セツビ</t>
    </rPh>
    <rPh sb="10" eb="12">
      <t>ウム</t>
    </rPh>
    <phoneticPr fontId="33"/>
  </si>
  <si>
    <t>有</t>
  </si>
  <si>
    <t>2.水道連結型スプリンクラー</t>
    <rPh sb="2" eb="4">
      <t>スイドウ</t>
    </rPh>
    <rPh sb="4" eb="6">
      <t>レンケツ</t>
    </rPh>
    <rPh sb="6" eb="7">
      <t>ガタ</t>
    </rPh>
    <phoneticPr fontId="3"/>
  </si>
  <si>
    <t>避難誘導灯及び避難誘導標識の有無</t>
  </si>
  <si>
    <t xml:space="preserve">    ㎡</t>
  </si>
  <si>
    <t>様　式　１</t>
    <rPh sb="0" eb="1">
      <t>サマ</t>
    </rPh>
    <rPh sb="2" eb="3">
      <t>シキ</t>
    </rPh>
    <phoneticPr fontId="3"/>
  </si>
  <si>
    <t>04 都道府県</t>
    <rPh sb="3" eb="7">
      <t>トドウフケン</t>
    </rPh>
    <phoneticPr fontId="3"/>
  </si>
  <si>
    <t>合計：</t>
    <rPh sb="0" eb="2">
      <t>ゴウケイ</t>
    </rPh>
    <phoneticPr fontId="3"/>
  </si>
  <si>
    <t xml:space="preserve">    円</t>
  </si>
  <si>
    <t>（整備後）</t>
    <rPh sb="1" eb="3">
      <t>セイビ</t>
    </rPh>
    <rPh sb="3" eb="4">
      <t>ゴ</t>
    </rPh>
    <phoneticPr fontId="3"/>
  </si>
  <si>
    <t>事業財源内訳</t>
  </si>
  <si>
    <t>&lt;建築工事&gt;</t>
  </si>
  <si>
    <t>延べ床面積
（施設（棟）全体）</t>
    <rPh sb="0" eb="1">
      <t>ノ</t>
    </rPh>
    <rPh sb="2" eb="5">
      <t>ユカメンセキ</t>
    </rPh>
    <rPh sb="7" eb="9">
      <t>シセツ</t>
    </rPh>
    <rPh sb="10" eb="11">
      <t>トウ</t>
    </rPh>
    <rPh sb="12" eb="14">
      <t>ゼンタイ</t>
    </rPh>
    <phoneticPr fontId="33"/>
  </si>
  <si>
    <t>国庫補助金</t>
  </si>
  <si>
    <t>○○県○○市</t>
    <rPh sb="2" eb="3">
      <t>ケン</t>
    </rPh>
    <rPh sb="5" eb="6">
      <t>シ</t>
    </rPh>
    <phoneticPr fontId="33"/>
  </si>
  <si>
    <t>市町村補助金</t>
  </si>
  <si>
    <t>地方債</t>
  </si>
  <si>
    <t>A</t>
  </si>
  <si>
    <t>有床診療所</t>
    <rPh sb="0" eb="2">
      <t>ユウショウ</t>
    </rPh>
    <rPh sb="2" eb="5">
      <t>シンリョウジョ</t>
    </rPh>
    <phoneticPr fontId="33"/>
  </si>
  <si>
    <t xml:space="preserve"> </t>
  </si>
  <si>
    <t>整備するスプリンクラー等の種別</t>
    <rPh sb="0" eb="2">
      <t>セイビ</t>
    </rPh>
    <rPh sb="11" eb="12">
      <t>トウ</t>
    </rPh>
    <rPh sb="13" eb="15">
      <t>シュベツ</t>
    </rPh>
    <phoneticPr fontId="33"/>
  </si>
  <si>
    <t>火災通報装置</t>
    <rPh sb="0" eb="2">
      <t>カサイ</t>
    </rPh>
    <rPh sb="2" eb="4">
      <t>ツウホウ</t>
    </rPh>
    <rPh sb="4" eb="6">
      <t>ソウチ</t>
    </rPh>
    <phoneticPr fontId="3"/>
  </si>
  <si>
    <t>その他</t>
    <rPh sb="2" eb="3">
      <t>タ</t>
    </rPh>
    <phoneticPr fontId="3"/>
  </si>
  <si>
    <t xml:space="preserve"> ～ </t>
  </si>
  <si>
    <t xml:space="preserve">     </t>
  </si>
  <si>
    <t>その他：</t>
    <rPh sb="2" eb="3">
      <t>タ</t>
    </rPh>
    <phoneticPr fontId="3"/>
  </si>
  <si>
    <t>再分類</t>
    <rPh sb="0" eb="3">
      <t>サイブンルイ</t>
    </rPh>
    <phoneticPr fontId="3"/>
  </si>
  <si>
    <t>○○診療所</t>
  </si>
  <si>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3"/>
  </si>
  <si>
    <r>
      <t xml:space="preserve">火災通報装置
</t>
    </r>
    <r>
      <rPr>
        <sz val="20"/>
        <color indexed="10"/>
        <rFont val="ＭＳ Ｐゴシック"/>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33"/>
  </si>
  <si>
    <t>補助対象事業外分</t>
    <rPh sb="0" eb="2">
      <t>ホジョ</t>
    </rPh>
    <rPh sb="2" eb="4">
      <t>タイショウ</t>
    </rPh>
    <rPh sb="4" eb="6">
      <t>ジギョウ</t>
    </rPh>
    <rPh sb="6" eb="7">
      <t>ガイ</t>
    </rPh>
    <phoneticPr fontId="3"/>
  </si>
  <si>
    <t>月</t>
    <rPh sb="0" eb="1">
      <t>ガツ</t>
    </rPh>
    <phoneticPr fontId="33"/>
  </si>
  <si>
    <t>補助対象経費</t>
    <rPh sb="0" eb="2">
      <t>ホジョ</t>
    </rPh>
    <rPh sb="2" eb="4">
      <t>タイショウ</t>
    </rPh>
    <rPh sb="4" eb="6">
      <t>ケイヒ</t>
    </rPh>
    <phoneticPr fontId="3"/>
  </si>
  <si>
    <t>対象経費の
支出予定額</t>
  </si>
  <si>
    <t>補助対象外経費</t>
    <rPh sb="0" eb="2">
      <t>ホジョ</t>
    </rPh>
    <rPh sb="2" eb="5">
      <t>タイショウガイ</t>
    </rPh>
    <rPh sb="5" eb="7">
      <t>ケイヒ</t>
    </rPh>
    <phoneticPr fontId="3"/>
  </si>
  <si>
    <t>・</t>
  </si>
  <si>
    <t>(14)院内感染対策施設整備事業</t>
  </si>
  <si>
    <t xml:space="preserve"> &lt;附帯工事&gt;</t>
  </si>
  <si>
    <t>スプリンクラー設置実支出(予定)額
（A）</t>
    <rPh sb="7" eb="9">
      <t>セッチ</t>
    </rPh>
    <rPh sb="9" eb="10">
      <t>ジツ</t>
    </rPh>
    <rPh sb="13" eb="15">
      <t>ヨテイ</t>
    </rPh>
    <phoneticPr fontId="33"/>
  </si>
  <si>
    <t>回／年</t>
    <rPh sb="0" eb="1">
      <t>カイ</t>
    </rPh>
    <rPh sb="2" eb="3">
      <t>ネン</t>
    </rPh>
    <phoneticPr fontId="33"/>
  </si>
  <si>
    <t>1：有
2：無</t>
    <rPh sb="2" eb="3">
      <t>ア</t>
    </rPh>
    <rPh sb="6" eb="7">
      <t>ナ</t>
    </rPh>
    <phoneticPr fontId="33"/>
  </si>
  <si>
    <t>07 日本赤十字社</t>
    <rPh sb="3" eb="5">
      <t>ニホン</t>
    </rPh>
    <rPh sb="5" eb="9">
      <t>セキジュウジシャ</t>
    </rPh>
    <phoneticPr fontId="3"/>
  </si>
  <si>
    <t>合計（総事業費）</t>
    <rPh sb="0" eb="2">
      <t>ゴウケイ</t>
    </rPh>
    <rPh sb="3" eb="4">
      <t>ソウ</t>
    </rPh>
    <rPh sb="4" eb="7">
      <t>ジギョウヒ</t>
    </rPh>
    <phoneticPr fontId="3"/>
  </si>
  <si>
    <t>08 済生会</t>
    <rPh sb="3" eb="6">
      <t>サイセイカイ</t>
    </rPh>
    <phoneticPr fontId="3"/>
  </si>
  <si>
    <t>年</t>
    <rPh sb="0" eb="1">
      <t>ネン</t>
    </rPh>
    <phoneticPr fontId="33"/>
  </si>
  <si>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33"/>
  </si>
  <si>
    <t>合　計</t>
    <rPh sb="0" eb="1">
      <t>ゴウ</t>
    </rPh>
    <rPh sb="2" eb="3">
      <t>ケイ</t>
    </rPh>
    <phoneticPr fontId="3"/>
  </si>
  <si>
    <t>○○医療圏</t>
    <rPh sb="2" eb="4">
      <t>イリョウ</t>
    </rPh>
    <rPh sb="4" eb="5">
      <t>ケン</t>
    </rPh>
    <phoneticPr fontId="3"/>
  </si>
  <si>
    <t>設計監理料</t>
    <rPh sb="0" eb="2">
      <t>セッケイ</t>
    </rPh>
    <rPh sb="2" eb="5">
      <t>カンリリョウ</t>
    </rPh>
    <phoneticPr fontId="3"/>
  </si>
  <si>
    <t>構造</t>
    <rPh sb="0" eb="2">
      <t>コウゾウ</t>
    </rPh>
    <phoneticPr fontId="3"/>
  </si>
  <si>
    <t>（今回整備）</t>
    <rPh sb="1" eb="3">
      <t>コンカイ</t>
    </rPh>
    <rPh sb="3" eb="5">
      <t>セイビ</t>
    </rPh>
    <phoneticPr fontId="3"/>
  </si>
  <si>
    <t>棟名</t>
    <rPh sb="0" eb="2">
      <t>トウメイ</t>
    </rPh>
    <phoneticPr fontId="33"/>
  </si>
  <si>
    <t>事業区分</t>
    <rPh sb="0" eb="2">
      <t>ジギョウ</t>
    </rPh>
    <rPh sb="2" eb="4">
      <t>クブン</t>
    </rPh>
    <phoneticPr fontId="3"/>
  </si>
  <si>
    <t>施工内容</t>
    <rPh sb="0" eb="2">
      <t>セコウ</t>
    </rPh>
    <rPh sb="2" eb="4">
      <t>ナイヨウ</t>
    </rPh>
    <phoneticPr fontId="3"/>
  </si>
  <si>
    <t>施　　設　　名</t>
    <rPh sb="0" eb="1">
      <t>シ</t>
    </rPh>
    <rPh sb="3" eb="4">
      <t>セツ</t>
    </rPh>
    <rPh sb="6" eb="7">
      <t>メイ</t>
    </rPh>
    <phoneticPr fontId="33"/>
  </si>
  <si>
    <t>住所</t>
    <rPh sb="0" eb="2">
      <t>ジュウショ</t>
    </rPh>
    <phoneticPr fontId="33"/>
  </si>
  <si>
    <t>過去の当該事業への国庫補助の有無</t>
    <rPh sb="0" eb="2">
      <t>カコ</t>
    </rPh>
    <rPh sb="3" eb="5">
      <t>トウガイ</t>
    </rPh>
    <rPh sb="5" eb="7">
      <t>ジギョウ</t>
    </rPh>
    <rPh sb="9" eb="11">
      <t>コッコ</t>
    </rPh>
    <rPh sb="11" eb="13">
      <t>ホジョ</t>
    </rPh>
    <rPh sb="14" eb="16">
      <t>ウム</t>
    </rPh>
    <phoneticPr fontId="3"/>
  </si>
  <si>
    <r>
      <rPr>
        <sz val="26"/>
        <color auto="1"/>
        <rFont val="ＭＳ Ｐゴシック"/>
      </rPr>
      <t>（注）対象面積が読み取れる</t>
    </r>
    <r>
      <rPr>
        <b/>
        <u/>
        <sz val="26"/>
        <color auto="1"/>
        <rFont val="ＭＳ Ｐゴシック"/>
      </rPr>
      <t>整備図面</t>
    </r>
    <r>
      <rPr>
        <sz val="26"/>
        <color auto="1"/>
        <rFont val="ＭＳ Ｐゴシック"/>
      </rPr>
      <t>・対象経費の実支出予定額の根拠となる</t>
    </r>
    <r>
      <rPr>
        <b/>
        <u/>
        <sz val="26"/>
        <color auto="1"/>
        <rFont val="ＭＳ Ｐゴシック"/>
      </rPr>
      <t>見積り書（工事内訳書含む）</t>
    </r>
    <r>
      <rPr>
        <sz val="26"/>
        <color auto="1"/>
        <rFont val="ＭＳ Ｐゴシック"/>
      </rPr>
      <t>をあわせて提出すること
　　　また</t>
    </r>
    <r>
      <rPr>
        <b/>
        <sz val="26"/>
        <color auto="1"/>
        <rFont val="ＭＳ Ｐゴシック"/>
      </rPr>
      <t>補助区分（スプリンクラー（棟ごと）・自動火災報知設備・火災通報装置）ごとに</t>
    </r>
    <r>
      <rPr>
        <b/>
        <u/>
        <sz val="26"/>
        <color auto="1"/>
        <rFont val="ＭＳ Ｐゴシック"/>
      </rPr>
      <t>整備図面・見積書を分けて</t>
    </r>
    <r>
      <rPr>
        <sz val="26"/>
        <color auto="1"/>
        <rFont val="ＭＳ Ｐゴシック"/>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33"/>
  </si>
  <si>
    <t>(1) へき地診療所施設整備事業</t>
  </si>
  <si>
    <t>「小笠原」</t>
    <rPh sb="1" eb="4">
      <t>オガサワラ</t>
    </rPh>
    <phoneticPr fontId="3"/>
  </si>
  <si>
    <t>（４）はさらに、事業の種別により新築、改築、増築、改修等に区分すること。</t>
  </si>
  <si>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33"/>
  </si>
  <si>
    <t>鉄骨鉄筋コンクリート造</t>
    <rPh sb="0" eb="2">
      <t>テッコツ</t>
    </rPh>
    <rPh sb="2" eb="4">
      <t>テッキン</t>
    </rPh>
    <phoneticPr fontId="3"/>
  </si>
  <si>
    <t>（４）</t>
  </si>
  <si>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3"/>
  </si>
  <si>
    <t>「過疎」</t>
    <rPh sb="1" eb="3">
      <t>カソ</t>
    </rPh>
    <phoneticPr fontId="3"/>
  </si>
  <si>
    <t>(11) 死亡時画像診断システム施設整備事業</t>
  </si>
  <si>
    <t>(2) 過疎地域等特定診療所施設整備事業</t>
  </si>
  <si>
    <t>様式１　補助対象部分</t>
    <rPh sb="0" eb="2">
      <t>ヨウシキ</t>
    </rPh>
    <rPh sb="4" eb="6">
      <t>ホジョ</t>
    </rPh>
    <rPh sb="6" eb="8">
      <t>タイショウ</t>
    </rPh>
    <rPh sb="8" eb="10">
      <t>ブブン</t>
    </rPh>
    <phoneticPr fontId="3"/>
  </si>
  <si>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33"/>
  </si>
  <si>
    <t>鉄筋コンクリート造</t>
    <rPh sb="0" eb="2">
      <t>テッキン</t>
    </rPh>
    <phoneticPr fontId="3"/>
  </si>
  <si>
    <t>構造の種類
（主たる構造）</t>
    <rPh sb="0" eb="2">
      <t>コウゾウ</t>
    </rPh>
    <rPh sb="3" eb="5">
      <t>シュルイ</t>
    </rPh>
    <phoneticPr fontId="3"/>
  </si>
  <si>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3"/>
  </si>
  <si>
    <t>１．整備事業計画等の概要</t>
    <rPh sb="2" eb="4">
      <t>セイビ</t>
    </rPh>
    <rPh sb="4" eb="6">
      <t>ジギョウ</t>
    </rPh>
    <rPh sb="6" eb="8">
      <t>ケイカク</t>
    </rPh>
    <rPh sb="8" eb="9">
      <t>トウ</t>
    </rPh>
    <rPh sb="10" eb="12">
      <t>ガイヨウ</t>
    </rPh>
    <phoneticPr fontId="3"/>
  </si>
  <si>
    <t>(4) 研修医のための研修施設整備事業</t>
  </si>
  <si>
    <t>鉄骨造（ブロック造と同等の強度）</t>
    <rPh sb="0" eb="2">
      <t>テッコツ</t>
    </rPh>
    <rPh sb="8" eb="9">
      <t>ツク</t>
    </rPh>
    <rPh sb="10" eb="12">
      <t>ドウトウ</t>
    </rPh>
    <rPh sb="13" eb="15">
      <t>キョウド</t>
    </rPh>
    <phoneticPr fontId="3"/>
  </si>
  <si>
    <t>へき地診療所施設整備事業</t>
  </si>
  <si>
    <t>(5) 臨床研修病院施設整備事業</t>
  </si>
  <si>
    <t>03 国立研究開発法人</t>
    <rPh sb="3" eb="5">
      <t>コクリツ</t>
    </rPh>
    <rPh sb="5" eb="7">
      <t>ケンキュウ</t>
    </rPh>
    <rPh sb="7" eb="9">
      <t>カイハツ</t>
    </rPh>
    <rPh sb="9" eb="11">
      <t>ホウジン</t>
    </rPh>
    <phoneticPr fontId="3"/>
  </si>
  <si>
    <t>医師臨床研修病院研修医環境整備事業</t>
  </si>
  <si>
    <t>(6) へき地医療拠点病院施設整備事業</t>
  </si>
  <si>
    <t>木造</t>
    <rPh sb="0" eb="2">
      <t>モクゾウ</t>
    </rPh>
    <phoneticPr fontId="3"/>
  </si>
  <si>
    <t>２．整備事業の概要</t>
    <rPh sb="2" eb="4">
      <t>セイビ</t>
    </rPh>
    <rPh sb="4" eb="6">
      <t>ジギョウ</t>
    </rPh>
    <rPh sb="7" eb="9">
      <t>ガイヨウ</t>
    </rPh>
    <phoneticPr fontId="3"/>
  </si>
  <si>
    <t>補助年度</t>
    <rPh sb="0" eb="2">
      <t>ホジョ</t>
    </rPh>
    <rPh sb="2" eb="4">
      <t>ネンド</t>
    </rPh>
    <phoneticPr fontId="3"/>
  </si>
  <si>
    <t>(9) 半島振興法 第2条第1項の指定地域</t>
    <rPh sb="4" eb="6">
      <t>ハントウ</t>
    </rPh>
    <rPh sb="6" eb="9">
      <t>シンコウホウ</t>
    </rPh>
    <phoneticPr fontId="3"/>
  </si>
  <si>
    <t>(8) 離島等患者宿泊施設施設整備事業</t>
  </si>
  <si>
    <t xml:space="preserve"> なお、事業の種別は次による。</t>
  </si>
  <si>
    <t>居室</t>
    <rPh sb="0" eb="2">
      <t>キョシツ</t>
    </rPh>
    <phoneticPr fontId="3"/>
  </si>
  <si>
    <r>
      <t xml:space="preserve">対象整備面積
（B）
</t>
    </r>
    <r>
      <rPr>
        <sz val="16"/>
        <color auto="1"/>
        <rFont val="ＭＳ Ｐゴシック"/>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33"/>
  </si>
  <si>
    <t>また、「補助対象経費」とは補助対象事業分のうち、交付要綱に定める（交付額の算定方法）において対象経費とされている経費を指す。</t>
  </si>
  <si>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3"/>
  </si>
  <si>
    <r>
      <t xml:space="preserve">スプリンクラー
整備面積
</t>
    </r>
    <r>
      <rPr>
        <sz val="14"/>
        <color auto="1"/>
        <rFont val="ＭＳ Ｐゴシック"/>
      </rPr>
      <t>※小数点第１位四捨五入</t>
    </r>
    <rPh sb="8" eb="10">
      <t>セイビ</t>
    </rPh>
    <rPh sb="10" eb="12">
      <t>メンセキ</t>
    </rPh>
    <phoneticPr fontId="33"/>
  </si>
  <si>
    <t>(9) 産科医療機関施設整備事業</t>
  </si>
  <si>
    <t>内装の仕上げ</t>
    <rPh sb="0" eb="2">
      <t>ナイソウ</t>
    </rPh>
    <rPh sb="3" eb="5">
      <t>シア</t>
    </rPh>
    <phoneticPr fontId="33"/>
  </si>
  <si>
    <t>事業区分</t>
  </si>
  <si>
    <t>③</t>
  </si>
  <si>
    <t>増築</t>
    <rPh sb="0" eb="2">
      <t>ゾウチク</t>
    </rPh>
    <phoneticPr fontId="3"/>
  </si>
  <si>
    <t>(10) 分娩取扱施設施設整備事業</t>
  </si>
  <si>
    <t>○○診療所</t>
    <rPh sb="2" eb="5">
      <t>シンリョウジョ</t>
    </rPh>
    <phoneticPr fontId="33"/>
  </si>
  <si>
    <t>補助事業者名
（都道府県名）</t>
    <rPh sb="0" eb="2">
      <t>ホジョ</t>
    </rPh>
    <rPh sb="2" eb="5">
      <t>ジギョウシャ</t>
    </rPh>
    <rPh sb="5" eb="6">
      <t>メイ</t>
    </rPh>
    <rPh sb="8" eb="12">
      <t>トドウフケン</t>
    </rPh>
    <rPh sb="12" eb="13">
      <t>メイ</t>
    </rPh>
    <phoneticPr fontId="33"/>
  </si>
  <si>
    <t>3.パッケージ型自動消火設備</t>
    <rPh sb="7" eb="8">
      <t>カタ</t>
    </rPh>
    <rPh sb="8" eb="10">
      <t>ジドウ</t>
    </rPh>
    <rPh sb="10" eb="12">
      <t>ショウカ</t>
    </rPh>
    <rPh sb="12" eb="14">
      <t>セツビ</t>
    </rPh>
    <phoneticPr fontId="3"/>
  </si>
  <si>
    <t>施設名
（棟名）</t>
    <rPh sb="0" eb="2">
      <t>シセツ</t>
    </rPh>
    <rPh sb="2" eb="3">
      <t>メイ</t>
    </rPh>
    <rPh sb="5" eb="6">
      <t>トウ</t>
    </rPh>
    <rPh sb="6" eb="7">
      <t>メイ</t>
    </rPh>
    <phoneticPr fontId="33"/>
  </si>
  <si>
    <t>(12) 有床診療所等スプリンクラー等施設整備事業</t>
  </si>
  <si>
    <t>居室数（室）</t>
    <rPh sb="0" eb="2">
      <t>キョシツ</t>
    </rPh>
    <rPh sb="2" eb="3">
      <t>スウ</t>
    </rPh>
    <rPh sb="4" eb="5">
      <t>シツ</t>
    </rPh>
    <phoneticPr fontId="3"/>
  </si>
  <si>
    <t>(13) 南海トラフ地震に係る津波避難対策緊急事業</t>
  </si>
  <si>
    <t>（１）</t>
  </si>
  <si>
    <t>「補助対象事業分」とは当該事業の補助金の交付の対象とする部分（財産処分の制限がかかる部分）を指し、「補助対象事業</t>
  </si>
  <si>
    <t>（７）</t>
  </si>
  <si>
    <t>有無</t>
    <rPh sb="0" eb="2">
      <t>ウム</t>
    </rPh>
    <phoneticPr fontId="3"/>
  </si>
  <si>
    <t>死亡時画像診断システム施設整備事業</t>
  </si>
  <si>
    <t>最最寄り産科医療機関の状況</t>
    <rPh sb="0" eb="1">
      <t>サイ</t>
    </rPh>
    <rPh sb="1" eb="3">
      <t>モヨ</t>
    </rPh>
    <rPh sb="4" eb="6">
      <t>サンカ</t>
    </rPh>
    <rPh sb="6" eb="8">
      <t>イリョウ</t>
    </rPh>
    <rPh sb="8" eb="10">
      <t>キカン</t>
    </rPh>
    <rPh sb="11" eb="13">
      <t>ジョウキョウ</t>
    </rPh>
    <phoneticPr fontId="3"/>
  </si>
  <si>
    <t>寄付金</t>
  </si>
  <si>
    <t>09 北海道社会事業協会</t>
    <rPh sb="3" eb="6">
      <t>ホッカイドウ</t>
    </rPh>
    <rPh sb="6" eb="8">
      <t>シャカイ</t>
    </rPh>
    <rPh sb="8" eb="10">
      <t>ジギョウ</t>
    </rPh>
    <rPh sb="10" eb="12">
      <t>キョウカイ</t>
    </rPh>
    <phoneticPr fontId="3"/>
  </si>
  <si>
    <t>新築</t>
    <rPh sb="0" eb="2">
      <t>シンチク</t>
    </rPh>
    <phoneticPr fontId="3"/>
  </si>
  <si>
    <t>人／日</t>
    <rPh sb="0" eb="1">
      <t>ニン</t>
    </rPh>
    <rPh sb="2" eb="3">
      <t>ニチ</t>
    </rPh>
    <phoneticPr fontId="33"/>
  </si>
  <si>
    <t>計画年度</t>
  </si>
  <si>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3"/>
  </si>
  <si>
    <t>うち浴室
及びトイレ</t>
    <rPh sb="2" eb="4">
      <t>ヨクシツ</t>
    </rPh>
    <rPh sb="5" eb="6">
      <t>オヨ</t>
    </rPh>
    <phoneticPr fontId="3"/>
  </si>
  <si>
    <t>人</t>
    <rPh sb="0" eb="1">
      <t>ニン</t>
    </rPh>
    <phoneticPr fontId="33"/>
  </si>
  <si>
    <t>国庫補助
所要額係数
（直接、都道府県）</t>
    <rPh sb="0" eb="2">
      <t>コッコ</t>
    </rPh>
    <rPh sb="2" eb="4">
      <t>ホジョ</t>
    </rPh>
    <rPh sb="5" eb="8">
      <t>ショヨウガク</t>
    </rPh>
    <rPh sb="8" eb="10">
      <t>ケイスウ</t>
    </rPh>
    <rPh sb="12" eb="14">
      <t>チョクセツ</t>
    </rPh>
    <rPh sb="15" eb="19">
      <t>トドウフケン</t>
    </rPh>
    <phoneticPr fontId="3"/>
  </si>
  <si>
    <t>院内感染対策施設整備事業</t>
  </si>
  <si>
    <t>団　体　名　（　開　設　者　）</t>
  </si>
  <si>
    <t>所　　　　　在　　　　　地</t>
  </si>
  <si>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3"/>
  </si>
  <si>
    <t>床</t>
    <rPh sb="0" eb="1">
      <t>ショウ</t>
    </rPh>
    <phoneticPr fontId="33"/>
  </si>
  <si>
    <t>円</t>
    <rPh sb="0" eb="1">
      <t>エン</t>
    </rPh>
    <phoneticPr fontId="33"/>
  </si>
  <si>
    <t>（６）</t>
  </si>
  <si>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</si>
  <si>
    <t>許可病床数</t>
    <rPh sb="0" eb="2">
      <t>キョカ</t>
    </rPh>
    <rPh sb="2" eb="5">
      <t>ビョウショウスウ</t>
    </rPh>
    <phoneticPr fontId="3"/>
  </si>
  <si>
    <t>事業の種別</t>
    <rPh sb="0" eb="2">
      <t>ジギョウ</t>
    </rPh>
    <rPh sb="3" eb="5">
      <t>シュベツ</t>
    </rPh>
    <phoneticPr fontId="3"/>
  </si>
  <si>
    <t>都道府県番号</t>
    <rPh sb="0" eb="4">
      <t>トドウフケン</t>
    </rPh>
    <rPh sb="4" eb="6">
      <t>バンゴウ</t>
    </rPh>
    <phoneticPr fontId="33"/>
  </si>
  <si>
    <t>都道府県内施設通番</t>
    <rPh sb="0" eb="4">
      <t>トドウフケン</t>
    </rPh>
    <rPh sb="4" eb="5">
      <t>ナイ</t>
    </rPh>
    <rPh sb="5" eb="7">
      <t>シセツ</t>
    </rPh>
    <rPh sb="7" eb="9">
      <t>ツウバン</t>
    </rPh>
    <phoneticPr fontId="33"/>
  </si>
  <si>
    <t>夜間の職員
実配置人数</t>
    <rPh sb="0" eb="2">
      <t>ヤカン</t>
    </rPh>
    <rPh sb="3" eb="5">
      <t>ショクイン</t>
    </rPh>
    <rPh sb="6" eb="7">
      <t>ジツ</t>
    </rPh>
    <rPh sb="7" eb="9">
      <t>ハイチ</t>
    </rPh>
    <rPh sb="9" eb="11">
      <t>ニンズウ</t>
    </rPh>
    <phoneticPr fontId="33"/>
  </si>
  <si>
    <t>間接補助事業者名
（施設名）</t>
    <rPh sb="0" eb="2">
      <t>カンセツ</t>
    </rPh>
    <rPh sb="2" eb="4">
      <t>ホジョ</t>
    </rPh>
    <rPh sb="4" eb="8">
      <t>ジギョウシャメイ</t>
    </rPh>
    <rPh sb="10" eb="13">
      <t>シセツメイ</t>
    </rPh>
    <phoneticPr fontId="33"/>
  </si>
  <si>
    <t>a</t>
  </si>
  <si>
    <t>日</t>
    <rPh sb="0" eb="1">
      <t>ニチ</t>
    </rPh>
    <phoneticPr fontId="33"/>
  </si>
  <si>
    <t>病室</t>
    <rPh sb="0" eb="2">
      <t>ビョウシツ</t>
    </rPh>
    <phoneticPr fontId="3"/>
  </si>
  <si>
    <t xml:space="preserve">   </t>
  </si>
  <si>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3"/>
  </si>
  <si>
    <t>施設種別</t>
    <rPh sb="0" eb="2">
      <t>シセツ</t>
    </rPh>
    <rPh sb="2" eb="4">
      <t>シュベツ</t>
    </rPh>
    <phoneticPr fontId="33"/>
  </si>
  <si>
    <t>　　　　　年度</t>
  </si>
  <si>
    <t>補助区分</t>
    <rPh sb="0" eb="2">
      <t>ホジョ</t>
    </rPh>
    <rPh sb="2" eb="4">
      <t>クブン</t>
    </rPh>
    <phoneticPr fontId="33"/>
  </si>
  <si>
    <t>病床数（助産所にあっては入所施設のベッド数）</t>
    <rPh sb="0" eb="3">
      <t>ビョウショウスウ</t>
    </rPh>
    <rPh sb="4" eb="7">
      <t>ジョサンジョ</t>
    </rPh>
    <rPh sb="12" eb="14">
      <t>ニュウショ</t>
    </rPh>
    <rPh sb="14" eb="16">
      <t>シセツ</t>
    </rPh>
    <rPh sb="20" eb="21">
      <t>スウ</t>
    </rPh>
    <phoneticPr fontId="33"/>
  </si>
  <si>
    <t>施設全体の病床数</t>
    <rPh sb="0" eb="2">
      <t>シセツ</t>
    </rPh>
    <rPh sb="2" eb="4">
      <t>ゼンタイ</t>
    </rPh>
    <rPh sb="5" eb="8">
      <t>ビョウショウスウ</t>
    </rPh>
    <phoneticPr fontId="33"/>
  </si>
  <si>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33"/>
  </si>
  <si>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33"/>
  </si>
  <si>
    <t>補助基準額
（D）＝（B）×（C）</t>
    <rPh sb="0" eb="2">
      <t>ホジョ</t>
    </rPh>
    <rPh sb="2" eb="5">
      <t>キジュンガク</t>
    </rPh>
    <phoneticPr fontId="33"/>
  </si>
  <si>
    <t>1：有床診療所
2：病院
3：有床歯科診療所
4：助産所</t>
    <rPh sb="2" eb="4">
      <t>ユウショウ</t>
    </rPh>
    <rPh sb="4" eb="7">
      <t>シンリョウジョ</t>
    </rPh>
    <rPh sb="10" eb="12">
      <t>ビョウイン</t>
    </rPh>
    <rPh sb="15" eb="17">
      <t>ユウショウ</t>
    </rPh>
    <rPh sb="17" eb="19">
      <t>シカ</t>
    </rPh>
    <phoneticPr fontId="33"/>
  </si>
  <si>
    <t>へき地医療拠点病院施設整備事業</t>
  </si>
  <si>
    <t>主な診療科</t>
    <rPh sb="0" eb="1">
      <t>オモ</t>
    </rPh>
    <rPh sb="2" eb="5">
      <t>シンリョウカ</t>
    </rPh>
    <phoneticPr fontId="33"/>
  </si>
  <si>
    <t>●●病院</t>
    <rPh sb="2" eb="4">
      <t>ビョウイン</t>
    </rPh>
    <phoneticPr fontId="33"/>
  </si>
  <si>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33"/>
  </si>
  <si>
    <t>移転新築</t>
    <rPh sb="0" eb="2">
      <t>イテン</t>
    </rPh>
    <rPh sb="2" eb="4">
      <t>シンチク</t>
    </rPh>
    <phoneticPr fontId="3"/>
  </si>
  <si>
    <t>「特豪」</t>
    <rPh sb="1" eb="2">
      <t>トク</t>
    </rPh>
    <rPh sb="2" eb="3">
      <t>ゴウ</t>
    </rPh>
    <phoneticPr fontId="3"/>
  </si>
  <si>
    <t>棟の建築構造</t>
    <rPh sb="0" eb="1">
      <t>トウ</t>
    </rPh>
    <rPh sb="2" eb="4">
      <t>ケンチク</t>
    </rPh>
    <rPh sb="4" eb="6">
      <t>コウゾウ</t>
    </rPh>
    <phoneticPr fontId="33"/>
  </si>
  <si>
    <t>21 その他の法人</t>
    <rPh sb="5" eb="6">
      <t>タ</t>
    </rPh>
    <rPh sb="7" eb="9">
      <t>ホウジン</t>
    </rPh>
    <phoneticPr fontId="3"/>
  </si>
  <si>
    <t>自動火災報知設備の設置の有無</t>
    <rPh sb="0" eb="2">
      <t>ジドウ</t>
    </rPh>
    <rPh sb="2" eb="4">
      <t>カサイ</t>
    </rPh>
    <rPh sb="4" eb="6">
      <t>ホウチ</t>
    </rPh>
    <rPh sb="6" eb="8">
      <t>セツビ</t>
    </rPh>
    <rPh sb="9" eb="11">
      <t>セッチ</t>
    </rPh>
    <rPh sb="12" eb="14">
      <t>ウム</t>
    </rPh>
    <phoneticPr fontId="33"/>
  </si>
  <si>
    <t>整備面積</t>
    <rPh sb="0" eb="2">
      <t>セイビ</t>
    </rPh>
    <phoneticPr fontId="33"/>
  </si>
  <si>
    <t>診察室・
処置室</t>
    <rPh sb="0" eb="3">
      <t>シンサツシツ</t>
    </rPh>
    <rPh sb="5" eb="7">
      <t>ショチ</t>
    </rPh>
    <rPh sb="7" eb="8">
      <t>シツ</t>
    </rPh>
    <phoneticPr fontId="3"/>
  </si>
  <si>
    <t>医療法人○○</t>
    <rPh sb="0" eb="2">
      <t>イリョウ</t>
    </rPh>
    <rPh sb="2" eb="4">
      <t>ホウジン</t>
    </rPh>
    <phoneticPr fontId="3"/>
  </si>
  <si>
    <t>診療所部門の面積</t>
    <rPh sb="0" eb="3">
      <t>シンリョウジョ</t>
    </rPh>
    <rPh sb="3" eb="5">
      <t>ブモン</t>
    </rPh>
    <rPh sb="6" eb="8">
      <t>メンセキ</t>
    </rPh>
    <phoneticPr fontId="3"/>
  </si>
  <si>
    <t>20 会社</t>
    <rPh sb="3" eb="5">
      <t>カイシャ</t>
    </rPh>
    <phoneticPr fontId="3"/>
  </si>
  <si>
    <t>(8) 山村振興法 第7条第1項の指定地域</t>
    <rPh sb="4" eb="6">
      <t>サンソン</t>
    </rPh>
    <rPh sb="6" eb="9">
      <t>シンコウホウ</t>
    </rPh>
    <phoneticPr fontId="3"/>
  </si>
  <si>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33"/>
  </si>
  <si>
    <t xml:space="preserve">    </t>
  </si>
  <si>
    <t>○○科</t>
    <rPh sb="2" eb="3">
      <t>カ</t>
    </rPh>
    <phoneticPr fontId="33"/>
  </si>
  <si>
    <t>費目</t>
  </si>
  <si>
    <t>人／日</t>
    <rPh sb="0" eb="1">
      <t>ニン</t>
    </rPh>
    <rPh sb="2" eb="3">
      <t>ヒ</t>
    </rPh>
    <phoneticPr fontId="33"/>
  </si>
  <si>
    <t>助産所（入所施設を有する）</t>
    <rPh sb="0" eb="3">
      <t>ジョサンジョ</t>
    </rPh>
    <rPh sb="4" eb="6">
      <t>ニュウショ</t>
    </rPh>
    <rPh sb="6" eb="8">
      <t>シセツ</t>
    </rPh>
    <rPh sb="9" eb="10">
      <t>ユウ</t>
    </rPh>
    <phoneticPr fontId="33"/>
  </si>
  <si>
    <t>自動火災報知設備</t>
    <rPh sb="0" eb="2">
      <t>ジドウ</t>
    </rPh>
    <rPh sb="2" eb="4">
      <t>カサイ</t>
    </rPh>
    <rPh sb="4" eb="6">
      <t>ホウチ</t>
    </rPh>
    <rPh sb="6" eb="8">
      <t>セツビ</t>
    </rPh>
    <phoneticPr fontId="33"/>
  </si>
  <si>
    <t>研修医のための研修施設整備事業</t>
  </si>
  <si>
    <t>1:不燃
2：準不燃
3：難燃
4：その他</t>
    <rPh sb="2" eb="4">
      <t>フネン</t>
    </rPh>
    <rPh sb="7" eb="8">
      <t>ジュン</t>
    </rPh>
    <rPh sb="8" eb="10">
      <t>フネン</t>
    </rPh>
    <rPh sb="13" eb="15">
      <t>ナンネン</t>
    </rPh>
    <rPh sb="20" eb="21">
      <t>タ</t>
    </rPh>
    <phoneticPr fontId="33"/>
  </si>
  <si>
    <t>○○県</t>
    <rPh sb="2" eb="3">
      <t>ケン</t>
    </rPh>
    <phoneticPr fontId="33"/>
  </si>
  <si>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3"/>
  </si>
  <si>
    <t>△△</t>
  </si>
  <si>
    <t>-</t>
  </si>
  <si>
    <t>施設の種別（○をつける）</t>
    <rPh sb="0" eb="2">
      <t>シセツ</t>
    </rPh>
    <rPh sb="3" eb="5">
      <t>シュベツ</t>
    </rPh>
    <phoneticPr fontId="33"/>
  </si>
  <si>
    <t>▲▲</t>
  </si>
  <si>
    <t>自動火災報知設備</t>
    <rPh sb="0" eb="2">
      <t>ジドウ</t>
    </rPh>
    <rPh sb="2" eb="4">
      <t>カサイ</t>
    </rPh>
    <rPh sb="4" eb="6">
      <t>ホウチ</t>
    </rPh>
    <rPh sb="6" eb="8">
      <t>セツビ</t>
    </rPh>
    <phoneticPr fontId="3"/>
  </si>
  <si>
    <t>Ｃ</t>
  </si>
  <si>
    <t>年度間の金額の按分は支払額ではなく進捗率により行うこと。</t>
  </si>
  <si>
    <t>ス　プ　リ　ン　ク　ラ　ー　等　施　設　整　備　事　業　計　画　書</t>
    <rPh sb="14" eb="15">
      <t>トウ</t>
    </rPh>
    <phoneticPr fontId="33"/>
  </si>
  <si>
    <t>分娩費の金額（円）</t>
    <rPh sb="0" eb="2">
      <t>ブンベン</t>
    </rPh>
    <rPh sb="2" eb="3">
      <t>ヒ</t>
    </rPh>
    <rPh sb="4" eb="6">
      <t>キンガク</t>
    </rPh>
    <rPh sb="7" eb="8">
      <t>エン</t>
    </rPh>
    <phoneticPr fontId="3"/>
  </si>
  <si>
    <t>３．整備事業の必要性（具体的に記載）</t>
    <rPh sb="2" eb="4">
      <t>セイビ</t>
    </rPh>
    <rPh sb="4" eb="6">
      <t>ジギョウ</t>
    </rPh>
    <rPh sb="7" eb="10">
      <t>ヒツヨウセイ</t>
    </rPh>
    <rPh sb="11" eb="14">
      <t>グタイテキ</t>
    </rPh>
    <rPh sb="15" eb="17">
      <t>キサイ</t>
    </rPh>
    <phoneticPr fontId="3"/>
  </si>
  <si>
    <t>同一市町村内（再掲）</t>
    <rPh sb="0" eb="2">
      <t>ドウイツ</t>
    </rPh>
    <rPh sb="2" eb="5">
      <t>シチョウソン</t>
    </rPh>
    <rPh sb="5" eb="6">
      <t>ナイ</t>
    </rPh>
    <rPh sb="7" eb="9">
      <t>サイケイ</t>
    </rPh>
    <phoneticPr fontId="3"/>
  </si>
  <si>
    <t>①</t>
  </si>
  <si>
    <t>01 独立行政法人</t>
    <rPh sb="3" eb="5">
      <t>ドクリツ</t>
    </rPh>
    <rPh sb="5" eb="7">
      <t>ギョウセイ</t>
    </rPh>
    <rPh sb="7" eb="9">
      <t>ホウジン</t>
    </rPh>
    <phoneticPr fontId="3"/>
  </si>
  <si>
    <t>　　　病院</t>
    <rPh sb="3" eb="5">
      <t>ビョウイン</t>
    </rPh>
    <phoneticPr fontId="33"/>
  </si>
  <si>
    <t>二次医療圏名</t>
    <rPh sb="0" eb="2">
      <t>ニジ</t>
    </rPh>
    <rPh sb="2" eb="5">
      <t>イリョウケン</t>
    </rPh>
    <rPh sb="5" eb="6">
      <t>メイ</t>
    </rPh>
    <phoneticPr fontId="3"/>
  </si>
  <si>
    <t>補助対象部門</t>
    <rPh sb="0" eb="2">
      <t>ホジョ</t>
    </rPh>
    <rPh sb="2" eb="4">
      <t>タイショウ</t>
    </rPh>
    <rPh sb="4" eb="6">
      <t>ブモン</t>
    </rPh>
    <phoneticPr fontId="3"/>
  </si>
  <si>
    <t>有床歯科診療所</t>
    <rPh sb="0" eb="2">
      <t>ユウショウ</t>
    </rPh>
    <rPh sb="2" eb="4">
      <t>シカ</t>
    </rPh>
    <rPh sb="4" eb="7">
      <t>シンリョウジョ</t>
    </rPh>
    <phoneticPr fontId="33"/>
  </si>
  <si>
    <t>（ア）離島振興法 第2条第1項の指定地域</t>
    <rPh sb="3" eb="5">
      <t>リトウ</t>
    </rPh>
    <rPh sb="5" eb="8">
      <t>シンコウホウ</t>
    </rPh>
    <phoneticPr fontId="3"/>
  </si>
  <si>
    <t>妊産婦の健康診査の有無</t>
    <rPh sb="0" eb="3">
      <t>ニンサンプ</t>
    </rPh>
    <rPh sb="4" eb="6">
      <t>ケンコウ</t>
    </rPh>
    <rPh sb="6" eb="8">
      <t>シンサ</t>
    </rPh>
    <rPh sb="9" eb="11">
      <t>ウム</t>
    </rPh>
    <phoneticPr fontId="3"/>
  </si>
  <si>
    <t>【宿泊施設】</t>
    <rPh sb="1" eb="3">
      <t>シュクハク</t>
    </rPh>
    <rPh sb="3" eb="5">
      <t>シセツ</t>
    </rPh>
    <phoneticPr fontId="3"/>
  </si>
  <si>
    <t>ヘリポート</t>
  </si>
  <si>
    <t xml:space="preserve">      　</t>
  </si>
  <si>
    <t>スプリンクラー等施設整備事業期間</t>
    <rPh sb="7" eb="8">
      <t>トウ</t>
    </rPh>
    <rPh sb="8" eb="10">
      <t>シセツ</t>
    </rPh>
    <rPh sb="10" eb="12">
      <t>セイビ</t>
    </rPh>
    <rPh sb="12" eb="14">
      <t>ジギョウ</t>
    </rPh>
    <rPh sb="14" eb="16">
      <t>キカン</t>
    </rPh>
    <phoneticPr fontId="33"/>
  </si>
  <si>
    <t>床</t>
    <rPh sb="0" eb="1">
      <t>ユカ</t>
    </rPh>
    <phoneticPr fontId="3"/>
  </si>
  <si>
    <t>着工</t>
  </si>
  <si>
    <t>平成</t>
    <rPh sb="0" eb="2">
      <t>ヘイセイ</t>
    </rPh>
    <phoneticPr fontId="33"/>
  </si>
  <si>
    <t>対象経費の
実支出（予定）額</t>
    <rPh sb="0" eb="2">
      <t>タイショウ</t>
    </rPh>
    <rPh sb="2" eb="4">
      <t>ケイヒ</t>
    </rPh>
    <rPh sb="6" eb="7">
      <t>ジツ</t>
    </rPh>
    <rPh sb="10" eb="12">
      <t>ヨテイ</t>
    </rPh>
    <rPh sb="13" eb="14">
      <t>ガク</t>
    </rPh>
    <phoneticPr fontId="33"/>
  </si>
  <si>
    <t>２．スプリンクラー施設の整備</t>
    <rPh sb="9" eb="11">
      <t>シセツ</t>
    </rPh>
    <rPh sb="12" eb="14">
      <t>セイビ</t>
    </rPh>
    <phoneticPr fontId="33"/>
  </si>
  <si>
    <t>様式２</t>
  </si>
  <si>
    <t>診療所</t>
    <rPh sb="0" eb="3">
      <t>シンリョウジョ</t>
    </rPh>
    <phoneticPr fontId="3"/>
  </si>
  <si>
    <t>整備する
スプリンクラー等の種別</t>
    <rPh sb="0" eb="2">
      <t>セイビ</t>
    </rPh>
    <rPh sb="12" eb="13">
      <t>トウ</t>
    </rPh>
    <rPh sb="14" eb="16">
      <t>シュベツ</t>
    </rPh>
    <phoneticPr fontId="33"/>
  </si>
  <si>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33"/>
  </si>
  <si>
    <t>基準額
（B）</t>
  </si>
  <si>
    <t>自動火災報知設備の有無</t>
    <rPh sb="0" eb="2">
      <t>ジドウ</t>
    </rPh>
    <rPh sb="2" eb="4">
      <t>カサイ</t>
    </rPh>
    <rPh sb="4" eb="6">
      <t>ホウチ</t>
    </rPh>
    <rPh sb="6" eb="8">
      <t>セツビ</t>
    </rPh>
    <rPh sb="9" eb="11">
      <t>ウム</t>
    </rPh>
    <phoneticPr fontId="33"/>
  </si>
  <si>
    <t>スプリンクラー</t>
  </si>
  <si>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33"/>
  </si>
  <si>
    <t>「山村」</t>
    <rPh sb="1" eb="3">
      <t>サンソン</t>
    </rPh>
    <phoneticPr fontId="3"/>
  </si>
  <si>
    <t>1.通常型スプリンクラー</t>
    <rPh sb="2" eb="4">
      <t>ツウジョウ</t>
    </rPh>
    <rPh sb="4" eb="5">
      <t>カタ</t>
    </rPh>
    <phoneticPr fontId="3"/>
  </si>
  <si>
    <t>　　改　　築：従前の建物を取りこわして、これと位置・構造・規模がほぼ同程度のものを建築する場合</t>
  </si>
  <si>
    <t>施設整備事業計画書</t>
    <rPh sb="0" eb="2">
      <t>シセツ</t>
    </rPh>
    <rPh sb="2" eb="4">
      <t>セイビ</t>
    </rPh>
    <rPh sb="4" eb="6">
      <t>ジギョウ</t>
    </rPh>
    <rPh sb="6" eb="9">
      <t>ケイカクショ</t>
    </rPh>
    <phoneticPr fontId="3"/>
  </si>
  <si>
    <t>床</t>
    <rPh sb="0" eb="1">
      <t>ユカ</t>
    </rPh>
    <phoneticPr fontId="33"/>
  </si>
  <si>
    <t>「豪雪」</t>
    <rPh sb="1" eb="3">
      <t>ゴウセツ</t>
    </rPh>
    <phoneticPr fontId="3"/>
  </si>
  <si>
    <t>床</t>
    <rPh sb="0" eb="1">
      <t>トコ</t>
    </rPh>
    <phoneticPr fontId="33"/>
  </si>
  <si>
    <t>22 個人</t>
    <rPh sb="3" eb="5">
      <t>コジン</t>
    </rPh>
    <phoneticPr fontId="3"/>
  </si>
  <si>
    <t>改築</t>
    <rPh sb="0" eb="2">
      <t>カイチク</t>
    </rPh>
    <phoneticPr fontId="3"/>
  </si>
  <si>
    <t>1：不燃
2：準不燃
3：難燃
4：その他</t>
    <rPh sb="2" eb="4">
      <t>フネン</t>
    </rPh>
    <rPh sb="7" eb="8">
      <t>ジュン</t>
    </rPh>
    <rPh sb="8" eb="10">
      <t>フネン</t>
    </rPh>
    <rPh sb="13" eb="15">
      <t>ナンネン</t>
    </rPh>
    <rPh sb="20" eb="21">
      <t>タ</t>
    </rPh>
    <phoneticPr fontId="33"/>
  </si>
  <si>
    <t>②</t>
  </si>
  <si>
    <r>
      <t>　＜補助申請額＞　　　</t>
    </r>
    <r>
      <rPr>
        <sz val="20"/>
        <color auto="1"/>
        <rFont val="ＭＳ Ｐゴシック"/>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33"/>
  </si>
  <si>
    <t>12 健康保険組合及びその連合会</t>
    <rPh sb="3" eb="5">
      <t>ケンコウ</t>
    </rPh>
    <rPh sb="5" eb="7">
      <t>ホケン</t>
    </rPh>
    <rPh sb="7" eb="9">
      <t>クミアイ</t>
    </rPh>
    <rPh sb="9" eb="10">
      <t>オヨ</t>
    </rPh>
    <rPh sb="13" eb="16">
      <t>レンゴウカイ</t>
    </rPh>
    <phoneticPr fontId="3"/>
  </si>
  <si>
    <t>員数</t>
  </si>
  <si>
    <t>基準単価
（C）</t>
    <rPh sb="0" eb="2">
      <t>キジュン</t>
    </rPh>
    <rPh sb="2" eb="4">
      <t>タンカ</t>
    </rPh>
    <phoneticPr fontId="33"/>
  </si>
  <si>
    <t>宿泊施設</t>
    <rPh sb="0" eb="2">
      <t>シュクハク</t>
    </rPh>
    <rPh sb="2" eb="4">
      <t>シセツ</t>
    </rPh>
    <phoneticPr fontId="3"/>
  </si>
  <si>
    <t>病院：</t>
    <rPh sb="0" eb="2">
      <t>ビョウイン</t>
    </rPh>
    <phoneticPr fontId="3"/>
  </si>
  <si>
    <t>自動火災報知設備</t>
  </si>
  <si>
    <t>火災通報装置</t>
  </si>
  <si>
    <t>　＜補助申請額＞</t>
    <rPh sb="2" eb="4">
      <t>ホジョ</t>
    </rPh>
    <rPh sb="4" eb="7">
      <t>シンセイガク</t>
    </rPh>
    <phoneticPr fontId="33"/>
  </si>
  <si>
    <t>宿泊部門の面積</t>
    <rPh sb="0" eb="2">
      <t>シュクハク</t>
    </rPh>
    <rPh sb="2" eb="4">
      <t>ブモン</t>
    </rPh>
    <rPh sb="5" eb="7">
      <t>メンセキ</t>
    </rPh>
    <phoneticPr fontId="3"/>
  </si>
  <si>
    <t>（10）分娩取扱施設施設整備事業</t>
    <rPh sb="4" eb="6">
      <t>ブンベン</t>
    </rPh>
    <rPh sb="6" eb="8">
      <t>トリアツカイ</t>
    </rPh>
    <rPh sb="8" eb="10">
      <t>シセツ</t>
    </rPh>
    <rPh sb="10" eb="12">
      <t>シセツ</t>
    </rPh>
    <rPh sb="12" eb="14">
      <t>セイビ</t>
    </rPh>
    <rPh sb="14" eb="16">
      <t>ジギョウ</t>
    </rPh>
    <phoneticPr fontId="3"/>
  </si>
  <si>
    <t>対象経費の実支出（予定）額
（A）</t>
    <rPh sb="0" eb="2">
      <t>タイショウ</t>
    </rPh>
    <rPh sb="2" eb="4">
      <t>ケイヒ</t>
    </rPh>
    <rPh sb="5" eb="6">
      <t>ジツ</t>
    </rPh>
    <rPh sb="9" eb="11">
      <t>ヨテイ</t>
    </rPh>
    <rPh sb="12" eb="13">
      <t>ガク</t>
    </rPh>
    <phoneticPr fontId="33"/>
  </si>
  <si>
    <t>非常通報機能の有無</t>
    <rPh sb="0" eb="2">
      <t>ヒジョウ</t>
    </rPh>
    <rPh sb="2" eb="4">
      <t>ツウホウ</t>
    </rPh>
    <rPh sb="4" eb="6">
      <t>キノウ</t>
    </rPh>
    <rPh sb="7" eb="9">
      <t>ウム</t>
    </rPh>
    <phoneticPr fontId="33"/>
  </si>
  <si>
    <r>
      <t xml:space="preserve">補助申請額
</t>
    </r>
    <r>
      <rPr>
        <sz val="18"/>
        <color auto="1"/>
        <rFont val="ＭＳ Ｐ明朝"/>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33"/>
  </si>
  <si>
    <t>令和５年２月</t>
    <rPh sb="0" eb="1">
      <t>レイ</t>
    </rPh>
    <rPh sb="1" eb="2">
      <t>ワ</t>
    </rPh>
    <rPh sb="3" eb="4">
      <t>ネン</t>
    </rPh>
    <rPh sb="5" eb="6">
      <t>ガツ</t>
    </rPh>
    <phoneticPr fontId="3"/>
  </si>
  <si>
    <t>「事業区分」には、医療施設等施設整備費補助金交付要綱の５（交付額の算定方法）の表の「１区分」欄に定める事業区分を</t>
  </si>
  <si>
    <r>
      <t>円</t>
    </r>
    <r>
      <rPr>
        <sz val="24"/>
        <color indexed="10"/>
        <rFont val="ＭＳ Ｐゴシック"/>
      </rPr>
      <t>※</t>
    </r>
    <rPh sb="0" eb="1">
      <t>エン</t>
    </rPh>
    <phoneticPr fontId="33"/>
  </si>
  <si>
    <t>団体名（開設者）</t>
    <rPh sb="0" eb="3">
      <t>ダンタイメイ</t>
    </rPh>
    <rPh sb="4" eb="7">
      <t>カイセツシャ</t>
    </rPh>
    <phoneticPr fontId="3"/>
  </si>
  <si>
    <t>指導部門及び住宅部門</t>
    <rPh sb="0" eb="2">
      <t>シドウ</t>
    </rPh>
    <rPh sb="2" eb="4">
      <t>ブモン</t>
    </rPh>
    <rPh sb="4" eb="5">
      <t>オヨ</t>
    </rPh>
    <rPh sb="6" eb="8">
      <t>ジュウタク</t>
    </rPh>
    <rPh sb="8" eb="10">
      <t>ブモン</t>
    </rPh>
    <phoneticPr fontId="3"/>
  </si>
  <si>
    <t>所在地</t>
    <rPh sb="0" eb="3">
      <t>ショザイチ</t>
    </rPh>
    <phoneticPr fontId="3"/>
  </si>
  <si>
    <t>分娩室</t>
    <rPh sb="0" eb="3">
      <t>ブンベンシツ</t>
    </rPh>
    <phoneticPr fontId="3"/>
  </si>
  <si>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3"/>
  </si>
  <si>
    <t>整備事業期間</t>
    <rPh sb="0" eb="2">
      <t>セイビ</t>
    </rPh>
    <rPh sb="2" eb="4">
      <t>ジギョウ</t>
    </rPh>
    <rPh sb="4" eb="6">
      <t>キカン</t>
    </rPh>
    <phoneticPr fontId="3"/>
  </si>
  <si>
    <t>歯科医師住宅</t>
    <rPh sb="0" eb="4">
      <t>シカイシ</t>
    </rPh>
    <rPh sb="4" eb="6">
      <t>ジュウタク</t>
    </rPh>
    <phoneticPr fontId="3"/>
  </si>
  <si>
    <t>看護師住宅</t>
    <rPh sb="0" eb="3">
      <t>カンゴシ</t>
    </rPh>
    <rPh sb="3" eb="5">
      <t>ジュウタク</t>
    </rPh>
    <phoneticPr fontId="3"/>
  </si>
  <si>
    <t>合計</t>
    <rPh sb="0" eb="2">
      <t>ゴウケイ</t>
    </rPh>
    <phoneticPr fontId="3"/>
  </si>
  <si>
    <t>補助対象事業分の「費目」欄は、医療施設等施設整備費補助金交付要綱５の表の「３対象経費」に定める各部門に</t>
  </si>
  <si>
    <t>離島等患者宿泊施設施設整備事業</t>
  </si>
  <si>
    <t>全体事業</t>
    <rPh sb="0" eb="2">
      <t>ゼンタイ</t>
    </rPh>
    <rPh sb="2" eb="4">
      <t>ジギョウ</t>
    </rPh>
    <phoneticPr fontId="3"/>
  </si>
  <si>
    <t>病床数</t>
    <rPh sb="0" eb="3">
      <t>ビョウショウスウ</t>
    </rPh>
    <phoneticPr fontId="3"/>
  </si>
  <si>
    <t>既設分</t>
    <rPh sb="0" eb="2">
      <t>キセツ</t>
    </rPh>
    <rPh sb="2" eb="3">
      <t>ブン</t>
    </rPh>
    <phoneticPr fontId="3"/>
  </si>
  <si>
    <t>有りの場合</t>
    <rPh sb="0" eb="1">
      <t>ア</t>
    </rPh>
    <rPh sb="3" eb="5">
      <t>バアイ</t>
    </rPh>
    <phoneticPr fontId="3"/>
  </si>
  <si>
    <t>【診療部門】</t>
    <rPh sb="1" eb="3">
      <t>シンリョウ</t>
    </rPh>
    <rPh sb="3" eb="5">
      <t>ブモン</t>
    </rPh>
    <phoneticPr fontId="3"/>
  </si>
  <si>
    <t>「離島」</t>
    <rPh sb="1" eb="3">
      <t>リトウ</t>
    </rPh>
    <phoneticPr fontId="3"/>
  </si>
  <si>
    <t>補助金額</t>
    <rPh sb="0" eb="2">
      <t>ホジョ</t>
    </rPh>
    <rPh sb="2" eb="4">
      <t>キンガク</t>
    </rPh>
    <phoneticPr fontId="3"/>
  </si>
  <si>
    <t>特定地域振興法の指定状況</t>
    <rPh sb="0" eb="2">
      <t>トクテイ</t>
    </rPh>
    <rPh sb="2" eb="4">
      <t>チイキ</t>
    </rPh>
    <rPh sb="4" eb="7">
      <t>シンコウホウ</t>
    </rPh>
    <rPh sb="8" eb="10">
      <t>シテイ</t>
    </rPh>
    <rPh sb="10" eb="12">
      <t>ジョウキョウ</t>
    </rPh>
    <phoneticPr fontId="3"/>
  </si>
  <si>
    <t>「半島」</t>
    <rPh sb="1" eb="3">
      <t>ハントウ</t>
    </rPh>
    <phoneticPr fontId="3"/>
  </si>
  <si>
    <t>c</t>
  </si>
  <si>
    <t>(6) 豪雪地帯対策特別措置法 第2条第1項の指定地域</t>
    <rPh sb="4" eb="6">
      <t>ゴウセツ</t>
    </rPh>
    <rPh sb="6" eb="8">
      <t>チタイ</t>
    </rPh>
    <rPh sb="8" eb="10">
      <t>タイサク</t>
    </rPh>
    <rPh sb="10" eb="12">
      <t>トクベツ</t>
    </rPh>
    <rPh sb="12" eb="15">
      <t>ソチホウ</t>
    </rPh>
    <phoneticPr fontId="3"/>
  </si>
  <si>
    <t>(7) 豪雪地帯対策特別措置法 第2条第2項の指定地域</t>
    <rPh sb="4" eb="6">
      <t>ゴウセツ</t>
    </rPh>
    <rPh sb="6" eb="8">
      <t>チタイ</t>
    </rPh>
    <rPh sb="8" eb="10">
      <t>タイサク</t>
    </rPh>
    <rPh sb="10" eb="12">
      <t>トクベツ</t>
    </rPh>
    <rPh sb="12" eb="15">
      <t>ソチホウ</t>
    </rPh>
    <phoneticPr fontId="3"/>
  </si>
  <si>
    <t>着工</t>
    <rPh sb="0" eb="2">
      <t>チャッコウ</t>
    </rPh>
    <phoneticPr fontId="3"/>
  </si>
  <si>
    <t>指導部門</t>
    <rPh sb="0" eb="2">
      <t>シドウ</t>
    </rPh>
    <rPh sb="2" eb="4">
      <t>ブモン</t>
    </rPh>
    <phoneticPr fontId="3"/>
  </si>
  <si>
    <t>(10) 該当なし</t>
    <rPh sb="5" eb="7">
      <t>ガイトウ</t>
    </rPh>
    <phoneticPr fontId="3"/>
  </si>
  <si>
    <t>(1) 離島振興法 第2条第1項の指定地域</t>
    <rPh sb="4" eb="6">
      <t>リトウ</t>
    </rPh>
    <rPh sb="6" eb="9">
      <t>シンコウホウ</t>
    </rPh>
    <phoneticPr fontId="3"/>
  </si>
  <si>
    <t>分娩件数（前年度）（件）</t>
    <rPh sb="0" eb="2">
      <t>ブンベン</t>
    </rPh>
    <rPh sb="2" eb="4">
      <t>ケンスウ</t>
    </rPh>
    <rPh sb="5" eb="8">
      <t>ゼンネンド</t>
    </rPh>
    <rPh sb="10" eb="11">
      <t>ケン</t>
    </rPh>
    <phoneticPr fontId="3"/>
  </si>
  <si>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3"/>
  </si>
  <si>
    <t>施設名</t>
    <rPh sb="0" eb="3">
      <t>シセツメイ</t>
    </rPh>
    <phoneticPr fontId="3"/>
  </si>
  <si>
    <t>14 国民健康保険組合</t>
    <rPh sb="3" eb="5">
      <t>コクミン</t>
    </rPh>
    <rPh sb="5" eb="7">
      <t>ケンコウ</t>
    </rPh>
    <rPh sb="7" eb="9">
      <t>ホケン</t>
    </rPh>
    <rPh sb="9" eb="11">
      <t>クミアイ</t>
    </rPh>
    <phoneticPr fontId="3"/>
  </si>
  <si>
    <t>診療日数</t>
    <rPh sb="0" eb="2">
      <t>シンリョウ</t>
    </rPh>
    <rPh sb="2" eb="4">
      <t>ニッスウ</t>
    </rPh>
    <phoneticPr fontId="3"/>
  </si>
  <si>
    <t>日／週</t>
    <rPh sb="0" eb="1">
      <t>ニチ</t>
    </rPh>
    <rPh sb="2" eb="3">
      <t>シュウ</t>
    </rPh>
    <phoneticPr fontId="3"/>
  </si>
  <si>
    <t>現在（㎡）</t>
    <rPh sb="0" eb="2">
      <t>ゲンザイ</t>
    </rPh>
    <phoneticPr fontId="3"/>
  </si>
  <si>
    <t>委託料</t>
    <rPh sb="0" eb="3">
      <t>イタクリョウ</t>
    </rPh>
    <phoneticPr fontId="3"/>
  </si>
  <si>
    <r>
      <t xml:space="preserve">非常通報装置機能 </t>
    </r>
    <r>
      <rPr>
        <b/>
        <sz val="11"/>
        <color theme="1"/>
        <rFont val="ＭＳ Ｐゴシック"/>
      </rPr>
      <t>有り</t>
    </r>
    <rPh sb="0" eb="2">
      <t>ヒジョウ</t>
    </rPh>
    <rPh sb="2" eb="4">
      <t>ツウホウ</t>
    </rPh>
    <rPh sb="4" eb="6">
      <t>ソウチ</t>
    </rPh>
    <rPh sb="6" eb="8">
      <t>キノウ</t>
    </rPh>
    <rPh sb="9" eb="10">
      <t>ア</t>
    </rPh>
    <phoneticPr fontId="3"/>
  </si>
  <si>
    <t>02 国立大学法人</t>
    <rPh sb="3" eb="5">
      <t>コクリツ</t>
    </rPh>
    <rPh sb="5" eb="7">
      <t>ダイガク</t>
    </rPh>
    <rPh sb="7" eb="9">
      <t>ホウジン</t>
    </rPh>
    <phoneticPr fontId="3"/>
  </si>
  <si>
    <t>改修</t>
    <rPh sb="0" eb="2">
      <t>カイシュウ</t>
    </rPh>
    <phoneticPr fontId="3"/>
  </si>
  <si>
    <t>　　改　　修：建物の主要構造部分を取りこわさない模様替及び内部改修</t>
  </si>
  <si>
    <t>診療所：</t>
    <rPh sb="0" eb="3">
      <t>シンリョウジョ</t>
    </rPh>
    <phoneticPr fontId="3"/>
  </si>
  <si>
    <t>臨床研修病院施設整備事業</t>
  </si>
  <si>
    <t>←「事業区分」はプルダウンから選択</t>
    <rPh sb="2" eb="4">
      <t>ジギョウ</t>
    </rPh>
    <rPh sb="4" eb="6">
      <t>クブン</t>
    </rPh>
    <rPh sb="15" eb="17">
      <t>センタク</t>
    </rPh>
    <phoneticPr fontId="3"/>
  </si>
  <si>
    <t xml:space="preserve"> &lt;附帯工事&gt;         </t>
  </si>
  <si>
    <t>共同トイレ</t>
    <rPh sb="0" eb="2">
      <t>キョウドウ</t>
    </rPh>
    <phoneticPr fontId="3"/>
  </si>
  <si>
    <t>　　増　　築：敷地内の既存の建物を建て増しする場合で、敷地内に別に建物を新築する場合を含む</t>
  </si>
  <si>
    <t>過疎地域等特定診療所施設整備事業</t>
  </si>
  <si>
    <t>13 共済組合及びその連合会</t>
    <rPh sb="3" eb="5">
      <t>キョウサイ</t>
    </rPh>
    <rPh sb="5" eb="7">
      <t>クミアイ</t>
    </rPh>
    <rPh sb="7" eb="8">
      <t>オヨ</t>
    </rPh>
    <rPh sb="11" eb="14">
      <t>レンゴウカイ</t>
    </rPh>
    <phoneticPr fontId="3"/>
  </si>
  <si>
    <r>
      <t xml:space="preserve">非常通報装置機能 </t>
    </r>
    <r>
      <rPr>
        <b/>
        <sz val="11"/>
        <color theme="1"/>
        <rFont val="ＭＳ Ｐゴシック"/>
      </rPr>
      <t>無し</t>
    </r>
    <rPh sb="0" eb="2">
      <t>ヒジョウ</t>
    </rPh>
    <rPh sb="2" eb="4">
      <t>ツウホウ</t>
    </rPh>
    <rPh sb="4" eb="6">
      <t>ソウチ</t>
    </rPh>
    <rPh sb="6" eb="8">
      <t>キノウ</t>
    </rPh>
    <rPh sb="9" eb="10">
      <t>ナ</t>
    </rPh>
    <phoneticPr fontId="3"/>
  </si>
  <si>
    <t>南海トラフ地震に係る津波避難対策緊急事業</t>
  </si>
  <si>
    <t>　（新築）</t>
  </si>
  <si>
    <t>４．実施要綱への適合状況等</t>
    <rPh sb="2" eb="4">
      <t>ジッシ</t>
    </rPh>
    <rPh sb="4" eb="6">
      <t>ヨウコウ</t>
    </rPh>
    <rPh sb="8" eb="10">
      <t>テキゴウ</t>
    </rPh>
    <rPh sb="10" eb="12">
      <t>ジョウキョウ</t>
    </rPh>
    <rPh sb="12" eb="13">
      <t>トウ</t>
    </rPh>
    <phoneticPr fontId="3"/>
  </si>
  <si>
    <t>設置主体</t>
    <rPh sb="0" eb="2">
      <t>セッチ</t>
    </rPh>
    <rPh sb="2" eb="4">
      <t>シュタイ</t>
    </rPh>
    <phoneticPr fontId="3"/>
  </si>
  <si>
    <t>06 地方独立行政法人</t>
    <rPh sb="3" eb="5">
      <t>チホウ</t>
    </rPh>
    <rPh sb="5" eb="7">
      <t>ドクリツ</t>
    </rPh>
    <rPh sb="7" eb="9">
      <t>ギョウセイ</t>
    </rPh>
    <rPh sb="9" eb="11">
      <t>ホウジン</t>
    </rPh>
    <phoneticPr fontId="3"/>
  </si>
  <si>
    <t>10 厚生連</t>
    <rPh sb="3" eb="6">
      <t>コウセイレン</t>
    </rPh>
    <phoneticPr fontId="3"/>
  </si>
  <si>
    <t>15 公益法人</t>
    <rPh sb="3" eb="5">
      <t>コウエキ</t>
    </rPh>
    <rPh sb="5" eb="7">
      <t>ホウジン</t>
    </rPh>
    <phoneticPr fontId="3"/>
  </si>
  <si>
    <t>17 私立学校法人</t>
    <rPh sb="3" eb="5">
      <t>シリツ</t>
    </rPh>
    <rPh sb="5" eb="7">
      <t>ガッコウ</t>
    </rPh>
    <rPh sb="7" eb="9">
      <t>ホウジン</t>
    </rPh>
    <phoneticPr fontId="3"/>
  </si>
  <si>
    <t>19 医療生協</t>
    <rPh sb="3" eb="5">
      <t>イリョウ</t>
    </rPh>
    <rPh sb="5" eb="7">
      <t>セイキョウ</t>
    </rPh>
    <phoneticPr fontId="3"/>
  </si>
  <si>
    <t>（整備前）</t>
    <rPh sb="1" eb="3">
      <t>セイビ</t>
    </rPh>
    <rPh sb="3" eb="4">
      <t>マエ</t>
    </rPh>
    <phoneticPr fontId="3"/>
  </si>
  <si>
    <t>分娩取扱期間（計画年度）</t>
    <rPh sb="0" eb="2">
      <t>ブンベン</t>
    </rPh>
    <rPh sb="2" eb="4">
      <t>トリアツカイ</t>
    </rPh>
    <rPh sb="4" eb="6">
      <t>キカン</t>
    </rPh>
    <rPh sb="7" eb="9">
      <t>ケイカク</t>
    </rPh>
    <rPh sb="9" eb="11">
      <t>ネンド</t>
    </rPh>
    <phoneticPr fontId="3"/>
  </si>
  <si>
    <t>外分」とは当該事業の補助金の交付の対象としない部分（財産処分の制限がかからない部分）を指す。</t>
  </si>
  <si>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3"/>
  </si>
  <si>
    <t>助産所：</t>
    <rPh sb="0" eb="3">
      <t>ジョサンジョ</t>
    </rPh>
    <phoneticPr fontId="3"/>
  </si>
  <si>
    <t xml:space="preserve">     ○○年 度</t>
  </si>
  <si>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3"/>
  </si>
  <si>
    <t>スプリンクラー等の種類</t>
    <rPh sb="7" eb="8">
      <t>トウ</t>
    </rPh>
    <rPh sb="9" eb="11">
      <t>シュルイ</t>
    </rPh>
    <phoneticPr fontId="3"/>
  </si>
  <si>
    <t>住宅部門</t>
    <rPh sb="0" eb="2">
      <t>ジュウタク</t>
    </rPh>
    <rPh sb="2" eb="4">
      <t>ブモン</t>
    </rPh>
    <phoneticPr fontId="3"/>
  </si>
  <si>
    <t>産科医療機関施設整備事業</t>
  </si>
  <si>
    <t>竣工</t>
  </si>
  <si>
    <t>～</t>
  </si>
  <si>
    <t xml:space="preserve">     令 和４年 度</t>
    <rPh sb="5" eb="6">
      <t>レイ</t>
    </rPh>
    <rPh sb="7" eb="8">
      <t>ワ</t>
    </rPh>
    <phoneticPr fontId="3"/>
  </si>
  <si>
    <t>都道府県補助金</t>
    <rPh sb="0" eb="4">
      <t>トドウフケン</t>
    </rPh>
    <phoneticPr fontId="3"/>
  </si>
  <si>
    <t>医師住宅</t>
    <rPh sb="0" eb="2">
      <t>イシ</t>
    </rPh>
    <rPh sb="2" eb="4">
      <t>ジュウタク</t>
    </rPh>
    <phoneticPr fontId="3"/>
  </si>
  <si>
    <t>へき地医療拠点病院</t>
    <rPh sb="2" eb="3">
      <t>チ</t>
    </rPh>
    <rPh sb="3" eb="5">
      <t>イリョウ</t>
    </rPh>
    <rPh sb="5" eb="7">
      <t>キョテン</t>
    </rPh>
    <rPh sb="7" eb="9">
      <t>ビョウイン</t>
    </rPh>
    <phoneticPr fontId="3"/>
  </si>
  <si>
    <t>へき地診療所</t>
    <rPh sb="2" eb="3">
      <t>チ</t>
    </rPh>
    <rPh sb="3" eb="6">
      <t>シンリョウジョ</t>
    </rPh>
    <phoneticPr fontId="3"/>
  </si>
  <si>
    <t>へき地保健指導所施設整備事業</t>
  </si>
  <si>
    <t>分娩取扱施設施設整備事業</t>
  </si>
  <si>
    <t>　　新　　築：新たに建物を建築する場合</t>
  </si>
  <si>
    <t>有床診療所等スプリンクラー等施設整備事業</t>
  </si>
  <si>
    <t>分類</t>
    <rPh sb="0" eb="2">
      <t>ブンルイ</t>
    </rPh>
    <phoneticPr fontId="3"/>
  </si>
  <si>
    <t>国庫補助
基本額係数</t>
    <rPh sb="0" eb="2">
      <t>コッコ</t>
    </rPh>
    <rPh sb="2" eb="4">
      <t>ホジョ</t>
    </rPh>
    <rPh sb="5" eb="8">
      <t>キホンガク</t>
    </rPh>
    <rPh sb="8" eb="10">
      <t>ケイスウ</t>
    </rPh>
    <phoneticPr fontId="3"/>
  </si>
  <si>
    <t>b</t>
  </si>
  <si>
    <t>B</t>
  </si>
  <si>
    <t>総事業（100%）</t>
  </si>
  <si>
    <t>●●助産院</t>
    <rPh sb="2" eb="5">
      <t>ジョサンイン</t>
    </rPh>
    <phoneticPr fontId="3"/>
  </si>
  <si>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3"/>
  </si>
  <si>
    <t>（３）</t>
  </si>
  <si>
    <t>（５）</t>
  </si>
  <si>
    <t>補助対象事業分の備考欄の「整備病床数」は、補助対象事業分に含まれる病床数を記入すること。</t>
  </si>
  <si>
    <t>　　移転新築：現在建物が存在する敷地とは別の敷地に新たに建物を建築し、かつ、現在の建物の機能を移転する場合</t>
  </si>
  <si>
    <t>区分して記入すること。</t>
  </si>
  <si>
    <t>令和５年３月</t>
    <rPh sb="0" eb="1">
      <t>レイ</t>
    </rPh>
    <rPh sb="1" eb="2">
      <t>ワ</t>
    </rPh>
    <rPh sb="3" eb="4">
      <t>ネン</t>
    </rPh>
    <rPh sb="5" eb="6">
      <t>ガツ</t>
    </rPh>
    <phoneticPr fontId="3"/>
  </si>
  <si>
    <t>○○市は、広域であるにも関わらず、他に分娩を取り扱う施設が２ヵ所しかなく、直近の取扱施設である●●助産院でも直線距離で20㎞離れており、自家用車を持たない市民が通院するとなると、唯一の公共交通手段であるバスを利用することとなるが、稼働時間が片道40分程度かかり、運行本数も通院に適した時間帯は5往復しかない状況である。よって、市民にとって身近で安心出来る出産環境を整えるために、新たに分娩取扱施設を設ける必要性がある。</t>
    <rPh sb="2" eb="3">
      <t>シ</t>
    </rPh>
    <rPh sb="5" eb="7">
      <t>コウイキ</t>
    </rPh>
    <rPh sb="12" eb="13">
      <t>カカ</t>
    </rPh>
    <rPh sb="17" eb="18">
      <t>ホカ</t>
    </rPh>
    <rPh sb="19" eb="21">
      <t>ブンベン</t>
    </rPh>
    <rPh sb="22" eb="23">
      <t>ト</t>
    </rPh>
    <rPh sb="24" eb="25">
      <t>アツカ</t>
    </rPh>
    <rPh sb="26" eb="28">
      <t>シセツ</t>
    </rPh>
    <rPh sb="31" eb="32">
      <t>トコロ</t>
    </rPh>
    <rPh sb="40" eb="42">
      <t>トリアツカイ</t>
    </rPh>
    <rPh sb="42" eb="44">
      <t>シセツ</t>
    </rPh>
    <rPh sb="49" eb="52">
      <t>ジョサンイン</t>
    </rPh>
    <rPh sb="77" eb="79">
      <t>シミン</t>
    </rPh>
    <rPh sb="163" eb="165">
      <t>シミン</t>
    </rPh>
    <rPh sb="169" eb="171">
      <t>ミジカ</t>
    </rPh>
    <rPh sb="172" eb="174">
      <t>アンシン</t>
    </rPh>
    <rPh sb="174" eb="176">
      <t>デキ</t>
    </rPh>
    <rPh sb="177" eb="179">
      <t>シュッサン</t>
    </rPh>
    <rPh sb="179" eb="181">
      <t>カンキョウ</t>
    </rPh>
    <rPh sb="182" eb="183">
      <t>トトノ</t>
    </rPh>
    <rPh sb="189" eb="190">
      <t>アラ</t>
    </rPh>
    <rPh sb="192" eb="194">
      <t>ブンベン</t>
    </rPh>
    <rPh sb="194" eb="196">
      <t>トリアツカイ</t>
    </rPh>
    <rPh sb="196" eb="198">
      <t>シセツ</t>
    </rPh>
    <rPh sb="199" eb="200">
      <t>モウ</t>
    </rPh>
    <rPh sb="202" eb="205">
      <t>ヒツヨウセイ</t>
    </rPh>
    <phoneticPr fontId="3"/>
  </si>
  <si>
    <t>○○診療所</t>
    <rPh sb="2" eb="5">
      <t>シンリョウジョ</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</si>
</sst>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0">
    <numFmt numFmtId="176" formatCode="#,##0.00;&quot;△ &quot;#,##0.00"/>
    <numFmt numFmtId="177" formatCode="#,##0;&quot;△ &quot;#,##0"/>
    <numFmt numFmtId="178" formatCode="#,##0_ "/>
    <numFmt numFmtId="179" formatCode="\(###&quot;%&quot;\)"/>
    <numFmt numFmtId="180" formatCode="#,###"/>
    <numFmt numFmtId="181" formatCode="#,##0.00&quot;㎡&quot;"/>
    <numFmt numFmtId="182" formatCode="\(#,##0.00&quot;㎡&quot;\)"/>
    <numFmt numFmtId="183" formatCode="#&quot;床&quot;"/>
    <numFmt numFmtId="184" formatCode="@&quot;年度&quot;"/>
    <numFmt numFmtId="185" formatCode="#,##0&quot;室&quot;"/>
    <numFmt numFmtId="186" formatCode="#,##0&quot;床&quot;"/>
    <numFmt numFmtId="187" formatCode="#,###&quot;千円&quot;"/>
    <numFmt numFmtId="188" formatCode="#&quot;施設&quot;"/>
    <numFmt numFmtId="189" formatCode="#0.#&quot;ｋｍ&quot;"/>
    <numFmt numFmtId="190" formatCode="#&quot;分&quot;"/>
    <numFmt numFmtId="191" formatCode="#,##0&quot;件&quot;"/>
    <numFmt numFmtId="192" formatCode="#,###&quot;円&quot;"/>
    <numFmt numFmtId="193" formatCode="#,##0&quot;施設&quot;"/>
    <numFmt numFmtId="194" formatCode="\(@\)"/>
    <numFmt numFmtId="195" formatCode="#,##0_);\(#,##0\)"/>
  </numFmts>
  <fonts count="34">
    <font>
      <sz val="11"/>
      <color auto="1"/>
      <name val="ＭＳ Ｐゴシック"/>
      <family val="3"/>
    </font>
    <font>
      <sz val="11"/>
      <color auto="1"/>
      <name val="ＭＳ Ｐ明朝"/>
    </font>
    <font>
      <sz val="11"/>
      <color theme="1"/>
      <name val="ＭＳ Ｐゴシック"/>
    </font>
    <font>
      <sz val="6"/>
      <color auto="1"/>
      <name val="ＭＳ Ｐゴシック"/>
      <family val="3"/>
    </font>
    <font>
      <sz val="10"/>
      <color auto="1"/>
      <name val="ＭＳ Ｐゴシック"/>
      <family val="3"/>
    </font>
    <font>
      <sz val="14"/>
      <color rgb="FF000000"/>
      <name val="ＭＳ Ｐゴシック"/>
      <family val="3"/>
    </font>
    <font>
      <sz val="9.5"/>
      <color rgb="FF000000"/>
      <name val="ＭＳ Ｐゴシック"/>
      <family val="3"/>
    </font>
    <font>
      <sz val="10"/>
      <color rgb="FF000000"/>
      <name val="ＭＳ Ｐゴシック"/>
      <family val="3"/>
    </font>
    <font>
      <sz val="10.5"/>
      <color rgb="FF000000"/>
      <name val="ＭＳ Ｐゴシック"/>
      <family val="3"/>
    </font>
    <font>
      <sz val="10"/>
      <color rgb="FFFF0000"/>
      <name val="ＭＳ Ｐゴシック"/>
      <family val="3"/>
    </font>
    <font>
      <b/>
      <sz val="11"/>
      <color rgb="FFFF0000"/>
      <name val="ＭＳ Ｐゴシック"/>
      <family val="3"/>
    </font>
    <font>
      <sz val="14"/>
      <color auto="1"/>
      <name val="ＭＳ Ｐゴシック"/>
      <family val="3"/>
    </font>
    <font>
      <u/>
      <sz val="10"/>
      <color rgb="FFFF0000"/>
      <name val="ＭＳ Ｐゴシック"/>
      <family val="3"/>
    </font>
    <font>
      <u/>
      <sz val="10"/>
      <color auto="1"/>
      <name val="ＭＳ Ｐゴシック"/>
    </font>
    <font>
      <sz val="9"/>
      <color auto="1"/>
      <name val="ＭＳ Ｐゴシック"/>
    </font>
    <font>
      <sz val="24"/>
      <color auto="1"/>
      <name val="ＭＳ ゴシック"/>
    </font>
    <font>
      <sz val="9"/>
      <color auto="1"/>
      <name val="ＭＳ ゴシック"/>
    </font>
    <font>
      <sz val="11"/>
      <color auto="1"/>
      <name val="ＭＳ ゴシック"/>
    </font>
    <font>
      <sz val="12"/>
      <color auto="1"/>
      <name val="ＭＳ Ｐゴシック"/>
    </font>
    <font>
      <sz val="18"/>
      <color auto="1"/>
      <name val="ＭＳ Ｐゴシック"/>
    </font>
    <font>
      <sz val="24"/>
      <color auto="1"/>
      <name val="ＭＳ Ｐゴシック"/>
    </font>
    <font>
      <sz val="20"/>
      <color auto="1"/>
      <name val="ＭＳ Ｐゴシック"/>
    </font>
    <font>
      <b/>
      <sz val="20"/>
      <color auto="1"/>
      <name val="ＭＳ Ｐゴシック"/>
    </font>
    <font>
      <b/>
      <sz val="36"/>
      <color auto="1"/>
      <name val="ＭＳ Ｐゴシック"/>
    </font>
    <font>
      <b/>
      <sz val="18"/>
      <color auto="1"/>
      <name val="ＭＳ Ｐゴシック"/>
    </font>
    <font>
      <b/>
      <sz val="20"/>
      <color rgb="FFFF0000"/>
      <name val="ＭＳ Ｐゴシック"/>
    </font>
    <font>
      <b/>
      <sz val="24"/>
      <color rgb="FFFF0000"/>
      <name val="ＭＳ Ｐゴシック"/>
    </font>
    <font>
      <b/>
      <sz val="24"/>
      <color auto="1"/>
      <name val="ＭＳ Ｐゴシック"/>
    </font>
    <font>
      <sz val="26"/>
      <color auto="1"/>
      <name val="ＭＳ Ｐゴシック"/>
    </font>
    <font>
      <sz val="24"/>
      <color auto="1"/>
      <name val="ＭＳ Ｐ明朝"/>
    </font>
    <font>
      <sz val="22"/>
      <color auto="1"/>
      <name val="ＭＳ Ｐゴシック"/>
    </font>
    <font>
      <sz val="24"/>
      <color rgb="FFFF0000"/>
      <name val="ＭＳ Ｐゴシック"/>
    </font>
    <font>
      <sz val="8"/>
      <color theme="1"/>
      <name val="ＭＳ Ｐゴシック"/>
    </font>
    <font>
      <sz val="6"/>
      <color auto="1"/>
      <name val="ＭＳ Ｐ明朝"/>
    </font>
  </fonts>
  <fills count="7">
    <fill>
      <patternFill patternType="none"/>
    </fill>
    <fill>
      <patternFill patternType="gray125"/>
    </fill>
    <fill>
      <patternFill patternType="solid">
        <fgColor theme="9" tint="0.8"/>
        <bgColor indexed="64"/>
      </patternFill>
    </fill>
    <fill>
      <patternFill patternType="solid">
        <fgColor theme="9" tint="0.6"/>
        <bgColor indexed="64"/>
      </patternFill>
    </fill>
    <fill>
      <patternFill patternType="solid">
        <fgColor rgb="FFFFC000"/>
        <bgColor indexed="64"/>
      </patternFill>
    </fill>
    <fill>
      <patternFill patternType="solid">
        <fgColor theme="0" tint="-0.25"/>
        <bgColor indexed="64"/>
      </patternFill>
    </fill>
    <fill>
      <patternFill patternType="solid">
        <fgColor theme="0" tint="-0.15"/>
        <bgColor indexed="64"/>
      </patternFill>
    </fill>
  </fills>
  <borders count="99">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auto="1"/>
      </left>
      <right/>
      <top style="medium">
        <color auto="1"/>
      </top>
      <bottom style="medium">
        <color auto="1"/>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medium">
        <color auto="1"/>
      </top>
      <bottom style="medium">
        <color auto="1"/>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right/>
      <top style="hair">
        <color indexed="64"/>
      </top>
      <bottom style="medium">
        <color indexed="64"/>
      </bottom>
      <diagonal/>
    </border>
    <border>
      <left/>
      <right style="thin">
        <color indexed="64"/>
      </right>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right style="thick">
        <color indexed="64"/>
      </right>
      <top style="hair">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right/>
      <top style="thick">
        <color indexed="64"/>
      </top>
      <bottom/>
      <diagonal/>
    </border>
    <border>
      <left/>
      <right/>
      <top/>
      <bottom style="thick">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medium">
        <color indexed="64"/>
      </right>
      <top/>
      <bottom style="medium">
        <color indexed="64"/>
      </bottom>
      <diagonal/>
    </border>
  </borders>
  <cellStyleXfs count="5">
    <xf numFmtId="0" fontId="0" fillId="0" borderId="0"/>
    <xf numFmtId="38" fontId="1" fillId="0" borderId="0" applyFont="0" applyFill="0" applyBorder="0" applyAlignment="0" applyProtection="0"/>
    <xf numFmtId="0" fontId="2" fillId="0" borderId="0">
      <alignment vertical="center"/>
    </xf>
    <xf numFmtId="0" fontId="2" fillId="0" borderId="0">
      <alignment vertical="center"/>
    </xf>
    <xf numFmtId="0" fontId="1" fillId="0" borderId="0"/>
  </cellStyleXfs>
  <cellXfs count="536">
    <xf numFmtId="0" fontId="0" fillId="0" borderId="0" xfId="0"/>
    <xf numFmtId="0" fontId="0" fillId="0" borderId="0" xfId="0" applyFont="1"/>
    <xf numFmtId="0" fontId="4" fillId="0" borderId="0" xfId="0" applyFont="1"/>
    <xf numFmtId="0" fontId="5" fillId="0" borderId="0" xfId="0" applyFont="1" applyAlignment="1">
      <alignment vertical="center"/>
    </xf>
    <xf numFmtId="0" fontId="6" fillId="0" borderId="0" xfId="0" applyFont="1" applyAlignment="1">
      <alignment vertical="center"/>
    </xf>
    <xf numFmtId="0" fontId="7" fillId="0" borderId="1" xfId="0" applyFont="1" applyBorder="1" applyAlignment="1">
      <alignment horizontal="center" vertical="center" wrapText="1"/>
    </xf>
    <xf numFmtId="0" fontId="7" fillId="0" borderId="0" xfId="0" applyFont="1" applyAlignme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4" xfId="0" applyFont="1" applyBorder="1" applyAlignment="1">
      <alignment horizontal="center" vertical="center" textRotation="255" wrapText="1"/>
    </xf>
    <xf numFmtId="0" fontId="8" fillId="0" borderId="0" xfId="0" applyFont="1" applyAlignment="1">
      <alignment vertical="center"/>
    </xf>
    <xf numFmtId="49" fontId="8" fillId="0" borderId="0" xfId="0" applyNumberFormat="1" applyFont="1" applyAlignment="1">
      <alignment horizontal="right" vertical="center"/>
    </xf>
    <xf numFmtId="49" fontId="0" fillId="0" borderId="0" xfId="0" applyNumberFormat="1" applyFont="1" applyAlignment="1">
      <alignment horizontal="right"/>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0" xfId="0" applyFont="1" applyBorder="1" applyAlignment="1">
      <alignment vertical="center" wrapText="1"/>
    </xf>
    <xf numFmtId="0" fontId="7" fillId="0" borderId="10" xfId="0" applyFont="1" applyBorder="1" applyAlignment="1">
      <alignment horizontal="right" vertical="center" wrapText="1"/>
    </xf>
    <xf numFmtId="0" fontId="7" fillId="0" borderId="0" xfId="0" applyFont="1" applyBorder="1" applyAlignment="1">
      <alignment horizontal="right" vertical="center" wrapText="1"/>
    </xf>
    <xf numFmtId="0" fontId="7" fillId="0" borderId="11" xfId="0" applyFont="1" applyBorder="1" applyAlignment="1">
      <alignment horizontal="right" vertical="center" wrapText="1"/>
    </xf>
    <xf numFmtId="0" fontId="7" fillId="0" borderId="12" xfId="0" applyFont="1" applyBorder="1" applyAlignment="1">
      <alignment horizontal="center" vertical="center" wrapText="1"/>
    </xf>
    <xf numFmtId="0" fontId="7" fillId="0" borderId="13" xfId="0" applyFont="1" applyBorder="1" applyAlignment="1">
      <alignment horizontal="left" vertical="center" wrapText="1"/>
    </xf>
    <xf numFmtId="0" fontId="7" fillId="0" borderId="0" xfId="0" applyFont="1" applyBorder="1" applyAlignment="1">
      <alignment horizontal="left" vertical="center" wrapText="1"/>
    </xf>
    <xf numFmtId="0" fontId="7" fillId="0" borderId="14" xfId="0" applyFont="1" applyBorder="1" applyAlignment="1">
      <alignment horizontal="center" vertical="center" wrapText="1"/>
    </xf>
    <xf numFmtId="0" fontId="0" fillId="2" borderId="0" xfId="0" applyFont="1" applyFill="1"/>
    <xf numFmtId="0" fontId="2" fillId="2" borderId="0" xfId="0" applyFont="1" applyFill="1"/>
    <xf numFmtId="0" fontId="9" fillId="3" borderId="15" xfId="0" applyFont="1" applyFill="1" applyBorder="1" applyAlignment="1">
      <alignment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3" borderId="20" xfId="0" applyFont="1" applyFill="1" applyBorder="1" applyAlignment="1">
      <alignment vertical="center" wrapText="1"/>
    </xf>
    <xf numFmtId="0" fontId="9" fillId="3" borderId="20" xfId="0" applyFont="1" applyFill="1" applyBorder="1" applyAlignment="1">
      <alignment vertical="center" wrapText="1"/>
    </xf>
    <xf numFmtId="0" fontId="9" fillId="3" borderId="21" xfId="0" applyFont="1" applyFill="1" applyBorder="1" applyAlignment="1">
      <alignment vertical="center" wrapText="1"/>
    </xf>
    <xf numFmtId="0" fontId="9" fillId="3" borderId="22" xfId="0" applyFont="1" applyFill="1" applyBorder="1" applyAlignment="1">
      <alignment vertical="center" wrapText="1"/>
    </xf>
    <xf numFmtId="0" fontId="7" fillId="3" borderId="22" xfId="0" applyFont="1" applyFill="1" applyBorder="1" applyAlignment="1">
      <alignment vertical="center" wrapText="1"/>
    </xf>
    <xf numFmtId="0" fontId="7" fillId="3" borderId="23" xfId="0" applyFont="1" applyFill="1" applyBorder="1" applyAlignment="1">
      <alignment vertical="center" wrapText="1"/>
    </xf>
    <xf numFmtId="0" fontId="7" fillId="0" borderId="24" xfId="0" applyFont="1" applyBorder="1" applyAlignment="1">
      <alignment horizontal="center" vertical="center" wrapText="1"/>
    </xf>
    <xf numFmtId="0" fontId="7" fillId="3" borderId="25" xfId="0" applyFont="1" applyFill="1" applyBorder="1" applyAlignment="1">
      <alignmen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6" xfId="0" applyFont="1" applyBorder="1" applyAlignment="1">
      <alignment horizontal="center" vertical="center" wrapText="1"/>
    </xf>
    <xf numFmtId="0" fontId="5" fillId="0" borderId="0" xfId="0" applyFont="1" applyAlignment="1">
      <alignment horizontal="center" vertical="center"/>
    </xf>
    <xf numFmtId="0" fontId="7" fillId="0" borderId="27" xfId="0" applyFont="1" applyBorder="1" applyAlignment="1">
      <alignment horizontal="center" vertical="center" wrapText="1"/>
    </xf>
    <xf numFmtId="0" fontId="7" fillId="0" borderId="28" xfId="0" applyFont="1" applyBorder="1" applyAlignment="1">
      <alignment horizontal="right" vertical="center" wrapText="1"/>
    </xf>
    <xf numFmtId="176" fontId="7" fillId="0" borderId="29" xfId="0" applyNumberFormat="1" applyFont="1" applyBorder="1" applyAlignment="1">
      <alignment horizontal="right" vertical="center" shrinkToFit="1"/>
    </xf>
    <xf numFmtId="176" fontId="9" fillId="3" borderId="29" xfId="0" applyNumberFormat="1" applyFont="1" applyFill="1" applyBorder="1" applyAlignment="1">
      <alignment vertical="center" shrinkToFit="1"/>
    </xf>
    <xf numFmtId="176" fontId="7" fillId="3" borderId="29" xfId="0" applyNumberFormat="1" applyFont="1" applyFill="1" applyBorder="1" applyAlignment="1">
      <alignment horizontal="right" vertical="center" shrinkToFit="1"/>
    </xf>
    <xf numFmtId="176" fontId="9" fillId="3" borderId="3" xfId="0" applyNumberFormat="1" applyFont="1" applyFill="1" applyBorder="1" applyAlignment="1">
      <alignment vertical="center" shrinkToFit="1"/>
    </xf>
    <xf numFmtId="176" fontId="7" fillId="3" borderId="5" xfId="0" applyNumberFormat="1" applyFont="1" applyFill="1" applyBorder="1" applyAlignment="1">
      <alignment vertical="center" shrinkToFit="1"/>
    </xf>
    <xf numFmtId="176" fontId="7" fillId="3" borderId="29" xfId="0" applyNumberFormat="1" applyFont="1" applyFill="1" applyBorder="1" applyAlignment="1">
      <alignment vertical="center" shrinkToFit="1"/>
    </xf>
    <xf numFmtId="176" fontId="7" fillId="3" borderId="30" xfId="0" applyNumberFormat="1" applyFont="1" applyFill="1" applyBorder="1" applyAlignment="1">
      <alignment vertical="center" shrinkToFit="1"/>
    </xf>
    <xf numFmtId="176" fontId="7" fillId="3" borderId="3" xfId="0" applyNumberFormat="1" applyFont="1" applyFill="1" applyBorder="1" applyAlignment="1">
      <alignment vertical="center" shrinkToFit="1"/>
    </xf>
    <xf numFmtId="176" fontId="7" fillId="0" borderId="5" xfId="0" applyNumberFormat="1" applyFont="1" applyBorder="1" applyAlignment="1">
      <alignment vertical="center" shrinkToFit="1"/>
    </xf>
    <xf numFmtId="176" fontId="7" fillId="0" borderId="29" xfId="0" applyNumberFormat="1" applyFont="1" applyBorder="1" applyAlignment="1">
      <alignment vertical="center" shrinkToFit="1"/>
    </xf>
    <xf numFmtId="176" fontId="7" fillId="3" borderId="4" xfId="0" applyNumberFormat="1" applyFont="1" applyFill="1" applyBorder="1" applyAlignment="1">
      <alignment vertical="center" shrinkToFit="1"/>
    </xf>
    <xf numFmtId="177" fontId="7" fillId="0" borderId="31" xfId="0" applyNumberFormat="1" applyFont="1" applyBorder="1" applyAlignment="1">
      <alignment vertical="center" shrinkToFit="1"/>
    </xf>
    <xf numFmtId="177" fontId="7" fillId="0" borderId="32" xfId="0" applyNumberFormat="1" applyFont="1" applyBorder="1" applyAlignment="1">
      <alignment vertical="center" shrinkToFit="1"/>
    </xf>
    <xf numFmtId="177" fontId="7" fillId="0" borderId="33" xfId="0" applyNumberFormat="1" applyFont="1" applyBorder="1" applyAlignment="1">
      <alignment vertical="center" shrinkToFit="1"/>
    </xf>
    <xf numFmtId="177" fontId="7" fillId="0" borderId="34" xfId="0" applyNumberFormat="1" applyFont="1" applyBorder="1" applyAlignment="1">
      <alignment vertical="center" shrinkToFit="1"/>
    </xf>
    <xf numFmtId="176" fontId="9" fillId="3" borderId="35" xfId="0" applyNumberFormat="1" applyFont="1" applyFill="1" applyBorder="1" applyAlignment="1">
      <alignment horizontal="left" vertical="center" shrinkToFit="1"/>
    </xf>
    <xf numFmtId="0" fontId="7" fillId="0" borderId="36" xfId="0" applyFont="1" applyBorder="1" applyAlignment="1">
      <alignment horizontal="right" vertical="center" wrapText="1"/>
    </xf>
    <xf numFmtId="176" fontId="7" fillId="0" borderId="37" xfId="0" applyNumberFormat="1" applyFont="1" applyBorder="1" applyAlignment="1">
      <alignment horizontal="right" vertical="center" shrinkToFit="1"/>
    </xf>
    <xf numFmtId="176" fontId="9" fillId="0" borderId="37" xfId="0" applyNumberFormat="1" applyFont="1" applyBorder="1" applyAlignment="1">
      <alignment horizontal="right" vertical="center" shrinkToFit="1"/>
    </xf>
    <xf numFmtId="176" fontId="4" fillId="0" borderId="0" xfId="0" applyNumberFormat="1" applyFont="1" applyAlignment="1">
      <alignment vertical="center" shrinkToFit="1"/>
    </xf>
    <xf numFmtId="176" fontId="4" fillId="0" borderId="37" xfId="0" applyNumberFormat="1" applyFont="1" applyBorder="1" applyAlignment="1">
      <alignment vertical="center" shrinkToFit="1"/>
    </xf>
    <xf numFmtId="176" fontId="9" fillId="0" borderId="8" xfId="0" applyNumberFormat="1" applyFont="1" applyBorder="1" applyAlignment="1">
      <alignment vertical="center" shrinkToFit="1"/>
    </xf>
    <xf numFmtId="176" fontId="7" fillId="0" borderId="38" xfId="0" applyNumberFormat="1" applyFont="1" applyBorder="1" applyAlignment="1">
      <alignment vertical="center" shrinkToFit="1"/>
    </xf>
    <xf numFmtId="176" fontId="7" fillId="0" borderId="37" xfId="0" applyNumberFormat="1" applyFont="1" applyBorder="1" applyAlignment="1">
      <alignment vertical="center" shrinkToFit="1"/>
    </xf>
    <xf numFmtId="176" fontId="7" fillId="0" borderId="39" xfId="0" applyNumberFormat="1" applyFont="1" applyBorder="1" applyAlignment="1">
      <alignment vertical="center" shrinkToFit="1"/>
    </xf>
    <xf numFmtId="176" fontId="7" fillId="0" borderId="8" xfId="0" applyNumberFormat="1" applyFont="1" applyBorder="1" applyAlignment="1">
      <alignment vertical="center" shrinkToFit="1"/>
    </xf>
    <xf numFmtId="176" fontId="7" fillId="0" borderId="9" xfId="0" applyNumberFormat="1" applyFont="1" applyBorder="1" applyAlignment="1">
      <alignment vertical="center" shrinkToFit="1"/>
    </xf>
    <xf numFmtId="177" fontId="7" fillId="0" borderId="40" xfId="0" applyNumberFormat="1" applyFont="1" applyBorder="1" applyAlignment="1">
      <alignment vertical="center" shrinkToFit="1"/>
    </xf>
    <xf numFmtId="177" fontId="7" fillId="0" borderId="41" xfId="0" applyNumberFormat="1" applyFont="1" applyBorder="1" applyAlignment="1">
      <alignment vertical="center" shrinkToFit="1"/>
    </xf>
    <xf numFmtId="177" fontId="7" fillId="0" borderId="42" xfId="0" applyNumberFormat="1" applyFont="1" applyBorder="1" applyAlignment="1">
      <alignment vertical="center" shrinkToFit="1"/>
    </xf>
    <xf numFmtId="177" fontId="7" fillId="0" borderId="43" xfId="0" applyNumberFormat="1" applyFont="1" applyBorder="1" applyAlignment="1">
      <alignment vertical="center" shrinkToFit="1"/>
    </xf>
    <xf numFmtId="176" fontId="9" fillId="3" borderId="44" xfId="0" applyNumberFormat="1" applyFont="1" applyFill="1" applyBorder="1" applyAlignment="1">
      <alignment horizontal="left" vertical="center" shrinkToFit="1"/>
    </xf>
    <xf numFmtId="0" fontId="7" fillId="0" borderId="45" xfId="0" applyFont="1" applyBorder="1" applyAlignment="1">
      <alignment horizontal="right" vertical="center" wrapText="1"/>
    </xf>
    <xf numFmtId="178" fontId="7" fillId="0" borderId="22" xfId="0" applyNumberFormat="1" applyFont="1" applyBorder="1" applyAlignment="1">
      <alignment horizontal="right" vertical="center" shrinkToFit="1"/>
    </xf>
    <xf numFmtId="178" fontId="9" fillId="3" borderId="22" xfId="0" applyNumberFormat="1" applyFont="1" applyFill="1" applyBorder="1" applyAlignment="1">
      <alignment horizontal="right" vertical="center" shrinkToFit="1"/>
    </xf>
    <xf numFmtId="178" fontId="9" fillId="0" borderId="22" xfId="0" applyNumberFormat="1" applyFont="1" applyBorder="1" applyAlignment="1">
      <alignment horizontal="right" vertical="center" shrinkToFit="1"/>
    </xf>
    <xf numFmtId="178" fontId="9" fillId="3" borderId="37" xfId="0" applyNumberFormat="1" applyFont="1" applyFill="1" applyBorder="1" applyAlignment="1">
      <alignment horizontal="right" vertical="center" shrinkToFit="1"/>
    </xf>
    <xf numFmtId="178" fontId="7" fillId="3" borderId="22" xfId="0" applyNumberFormat="1" applyFont="1" applyFill="1" applyBorder="1" applyAlignment="1">
      <alignment horizontal="right" vertical="center" shrinkToFit="1"/>
    </xf>
    <xf numFmtId="178" fontId="4" fillId="3" borderId="22" xfId="0" applyNumberFormat="1" applyFont="1" applyFill="1" applyBorder="1" applyAlignment="1">
      <alignment vertical="center" shrinkToFit="1"/>
    </xf>
    <xf numFmtId="178" fontId="9" fillId="0" borderId="17" xfId="0" applyNumberFormat="1" applyFont="1" applyBorder="1" applyAlignment="1">
      <alignment vertical="center" shrinkToFit="1"/>
    </xf>
    <xf numFmtId="178" fontId="9" fillId="3" borderId="21" xfId="0" applyNumberFormat="1" applyFont="1" applyFill="1" applyBorder="1" applyAlignment="1">
      <alignment vertical="center" shrinkToFit="1"/>
    </xf>
    <xf numFmtId="178" fontId="9" fillId="3" borderId="22" xfId="0" applyNumberFormat="1" applyFont="1" applyFill="1" applyBorder="1" applyAlignment="1">
      <alignment vertical="center" shrinkToFit="1"/>
    </xf>
    <xf numFmtId="178" fontId="7" fillId="3" borderId="22" xfId="0" applyNumberFormat="1" applyFont="1" applyFill="1" applyBorder="1" applyAlignment="1">
      <alignment vertical="center" shrinkToFit="1"/>
    </xf>
    <xf numFmtId="178" fontId="7" fillId="3" borderId="23" xfId="0" applyNumberFormat="1" applyFont="1" applyFill="1" applyBorder="1" applyAlignment="1">
      <alignment vertical="center" shrinkToFit="1"/>
    </xf>
    <xf numFmtId="178" fontId="7" fillId="0" borderId="17" xfId="0" applyNumberFormat="1" applyFont="1" applyBorder="1" applyAlignment="1">
      <alignment vertical="center" shrinkToFit="1"/>
    </xf>
    <xf numFmtId="178" fontId="7" fillId="0" borderId="21" xfId="0" applyNumberFormat="1" applyFont="1" applyBorder="1" applyAlignment="1">
      <alignment vertical="center" shrinkToFit="1"/>
    </xf>
    <xf numFmtId="178" fontId="7" fillId="0" borderId="22" xfId="0" applyNumberFormat="1" applyFont="1" applyBorder="1" applyAlignment="1">
      <alignment vertical="center" shrinkToFit="1"/>
    </xf>
    <xf numFmtId="178" fontId="7" fillId="0" borderId="18" xfId="0" applyNumberFormat="1" applyFont="1" applyBorder="1" applyAlignment="1">
      <alignment vertical="center" shrinkToFit="1"/>
    </xf>
    <xf numFmtId="177" fontId="9" fillId="3" borderId="45" xfId="0" applyNumberFormat="1" applyFont="1" applyFill="1" applyBorder="1" applyAlignment="1">
      <alignment vertical="center" shrinkToFit="1"/>
    </xf>
    <xf numFmtId="177" fontId="9" fillId="0" borderId="22" xfId="0" applyNumberFormat="1" applyFont="1" applyFill="1" applyBorder="1" applyAlignment="1">
      <alignment vertical="center" shrinkToFit="1"/>
    </xf>
    <xf numFmtId="177" fontId="7" fillId="0" borderId="22" xfId="0" applyNumberFormat="1" applyFont="1" applyFill="1" applyBorder="1" applyAlignment="1">
      <alignment vertical="center" shrinkToFit="1"/>
    </xf>
    <xf numFmtId="177" fontId="4" fillId="0" borderId="22" xfId="0" applyNumberFormat="1" applyFont="1" applyFill="1" applyBorder="1" applyAlignment="1">
      <alignment vertical="center" shrinkToFit="1"/>
    </xf>
    <xf numFmtId="177" fontId="9" fillId="3" borderId="22" xfId="0" applyNumberFormat="1" applyFont="1" applyFill="1" applyBorder="1" applyAlignment="1">
      <alignment vertical="center" shrinkToFit="1"/>
    </xf>
    <xf numFmtId="177" fontId="7" fillId="0" borderId="18" xfId="0" applyNumberFormat="1" applyFont="1" applyBorder="1" applyAlignment="1">
      <alignment vertical="center" shrinkToFit="1"/>
    </xf>
    <xf numFmtId="0" fontId="10" fillId="0" borderId="0" xfId="0" applyFont="1"/>
    <xf numFmtId="0" fontId="7" fillId="3" borderId="46" xfId="0" applyFont="1" applyFill="1" applyBorder="1" applyAlignment="1">
      <alignment horizontal="right" vertical="center" wrapText="1"/>
    </xf>
    <xf numFmtId="176" fontId="9" fillId="3" borderId="29" xfId="0" applyNumberFormat="1" applyFont="1" applyFill="1" applyBorder="1" applyAlignment="1">
      <alignment horizontal="right" vertical="center" shrinkToFit="1"/>
    </xf>
    <xf numFmtId="176" fontId="4" fillId="0" borderId="29" xfId="0" applyNumberFormat="1" applyFont="1" applyBorder="1" applyAlignment="1">
      <alignment vertical="center" shrinkToFit="1"/>
    </xf>
    <xf numFmtId="176" fontId="4" fillId="3" borderId="29" xfId="0" applyNumberFormat="1" applyFont="1" applyFill="1" applyBorder="1" applyAlignment="1">
      <alignment vertical="center" shrinkToFit="1"/>
    </xf>
    <xf numFmtId="0" fontId="7" fillId="3" borderId="47" xfId="0" applyFont="1" applyFill="1" applyBorder="1" applyAlignment="1">
      <alignment horizontal="right" vertical="center" wrapText="1"/>
    </xf>
    <xf numFmtId="176" fontId="9" fillId="3" borderId="48" xfId="0" applyNumberFormat="1" applyFont="1" applyFill="1" applyBorder="1" applyAlignment="1">
      <alignment horizontal="left" vertical="center" shrinkToFit="1"/>
    </xf>
    <xf numFmtId="179" fontId="7" fillId="0" borderId="49" xfId="0" applyNumberFormat="1" applyFont="1" applyFill="1" applyBorder="1" applyAlignment="1">
      <alignment horizontal="left" vertical="center" wrapText="1"/>
    </xf>
    <xf numFmtId="177" fontId="7" fillId="0" borderId="37" xfId="0" applyNumberFormat="1" applyFont="1" applyBorder="1" applyAlignment="1">
      <alignment horizontal="right" vertical="center" shrinkToFit="1"/>
    </xf>
    <xf numFmtId="177" fontId="9" fillId="3" borderId="37" xfId="0" applyNumberFormat="1" applyFont="1" applyFill="1" applyBorder="1" applyAlignment="1">
      <alignment horizontal="right" vertical="center" shrinkToFit="1"/>
    </xf>
    <xf numFmtId="177" fontId="4" fillId="0" borderId="37" xfId="0" applyNumberFormat="1" applyFont="1" applyBorder="1" applyAlignment="1">
      <alignment vertical="center" shrinkToFit="1"/>
    </xf>
    <xf numFmtId="177" fontId="9" fillId="3" borderId="37" xfId="0" applyNumberFormat="1" applyFont="1" applyFill="1" applyBorder="1" applyAlignment="1">
      <alignment vertical="center" shrinkToFit="1"/>
    </xf>
    <xf numFmtId="177" fontId="4" fillId="3" borderId="37" xfId="0" applyNumberFormat="1" applyFont="1" applyFill="1" applyBorder="1" applyAlignment="1">
      <alignment vertical="center" shrinkToFit="1"/>
    </xf>
    <xf numFmtId="177" fontId="9" fillId="0" borderId="8" xfId="0" applyNumberFormat="1" applyFont="1" applyBorder="1" applyAlignment="1">
      <alignment vertical="center" shrinkToFit="1"/>
    </xf>
    <xf numFmtId="177" fontId="9" fillId="3" borderId="38" xfId="0" applyNumberFormat="1" applyFont="1" applyFill="1" applyBorder="1" applyAlignment="1">
      <alignment vertical="center" shrinkToFit="1"/>
    </xf>
    <xf numFmtId="177" fontId="7" fillId="3" borderId="37" xfId="0" applyNumberFormat="1" applyFont="1" applyFill="1" applyBorder="1" applyAlignment="1">
      <alignment vertical="center" shrinkToFit="1"/>
    </xf>
    <xf numFmtId="177" fontId="7" fillId="3" borderId="39" xfId="0" applyNumberFormat="1" applyFont="1" applyFill="1" applyBorder="1" applyAlignment="1">
      <alignment vertical="center" shrinkToFit="1"/>
    </xf>
    <xf numFmtId="177" fontId="7" fillId="0" borderId="8" xfId="0" applyNumberFormat="1" applyFont="1" applyBorder="1" applyAlignment="1">
      <alignment vertical="center" shrinkToFit="1"/>
    </xf>
    <xf numFmtId="178" fontId="7" fillId="0" borderId="8" xfId="0" applyNumberFormat="1" applyFont="1" applyBorder="1" applyAlignment="1">
      <alignment vertical="center" shrinkToFit="1"/>
    </xf>
    <xf numFmtId="177" fontId="7" fillId="0" borderId="38" xfId="0" applyNumberFormat="1" applyFont="1" applyBorder="1" applyAlignment="1">
      <alignment vertical="center" shrinkToFit="1"/>
    </xf>
    <xf numFmtId="177" fontId="7" fillId="0" borderId="37" xfId="0" applyNumberFormat="1" applyFont="1" applyBorder="1" applyAlignment="1">
      <alignment vertical="center" shrinkToFit="1"/>
    </xf>
    <xf numFmtId="177" fontId="7" fillId="0" borderId="9" xfId="0" applyNumberFormat="1" applyFont="1" applyBorder="1" applyAlignment="1">
      <alignment vertical="center" shrinkToFit="1"/>
    </xf>
    <xf numFmtId="177" fontId="9" fillId="3" borderId="36" xfId="0" applyNumberFormat="1" applyFont="1" applyFill="1" applyBorder="1" applyAlignment="1">
      <alignment vertical="center" shrinkToFit="1"/>
    </xf>
    <xf numFmtId="177" fontId="9" fillId="0" borderId="37" xfId="0" applyNumberFormat="1" applyFont="1" applyFill="1" applyBorder="1" applyAlignment="1">
      <alignment vertical="center" shrinkToFit="1"/>
    </xf>
    <xf numFmtId="177" fontId="9" fillId="3" borderId="39" xfId="0" applyNumberFormat="1" applyFont="1" applyFill="1" applyBorder="1" applyAlignment="1">
      <alignment vertical="center" shrinkToFit="1"/>
    </xf>
    <xf numFmtId="0" fontId="7" fillId="3" borderId="12" xfId="0" applyFont="1" applyFill="1" applyBorder="1" applyAlignment="1">
      <alignment horizontal="right" vertical="center" wrapText="1"/>
    </xf>
    <xf numFmtId="176" fontId="7" fillId="3" borderId="37" xfId="0" applyNumberFormat="1" applyFont="1" applyFill="1" applyBorder="1" applyAlignment="1">
      <alignment horizontal="right" vertical="center" shrinkToFit="1"/>
    </xf>
    <xf numFmtId="176" fontId="4" fillId="3" borderId="37" xfId="0" applyNumberFormat="1" applyFont="1" applyFill="1" applyBorder="1" applyAlignment="1">
      <alignment vertical="center" shrinkToFit="1"/>
    </xf>
    <xf numFmtId="176" fontId="7" fillId="3" borderId="8" xfId="0" applyNumberFormat="1" applyFont="1" applyFill="1" applyBorder="1" applyAlignment="1">
      <alignment vertical="center" shrinkToFit="1"/>
    </xf>
    <xf numFmtId="176" fontId="7" fillId="3" borderId="38" xfId="0" applyNumberFormat="1" applyFont="1" applyFill="1" applyBorder="1" applyAlignment="1">
      <alignment vertical="center" shrinkToFit="1"/>
    </xf>
    <xf numFmtId="176" fontId="7" fillId="3" borderId="37" xfId="0" applyNumberFormat="1" applyFont="1" applyFill="1" applyBorder="1" applyAlignment="1">
      <alignment vertical="center" shrinkToFit="1"/>
    </xf>
    <xf numFmtId="176" fontId="7" fillId="3" borderId="39" xfId="0" applyNumberFormat="1" applyFont="1" applyFill="1" applyBorder="1" applyAlignment="1">
      <alignment vertical="center" shrinkToFit="1"/>
    </xf>
    <xf numFmtId="176" fontId="7" fillId="3" borderId="49" xfId="0" applyNumberFormat="1" applyFont="1" applyFill="1" applyBorder="1" applyAlignment="1">
      <alignment vertical="center" shrinkToFit="1"/>
    </xf>
    <xf numFmtId="176" fontId="7" fillId="3" borderId="9" xfId="0" applyNumberFormat="1" applyFont="1" applyFill="1" applyBorder="1" applyAlignment="1">
      <alignment vertical="center" shrinkToFit="1"/>
    </xf>
    <xf numFmtId="179" fontId="7" fillId="0" borderId="24" xfId="0" applyNumberFormat="1" applyFont="1" applyFill="1" applyBorder="1" applyAlignment="1">
      <alignment horizontal="left" vertical="center" wrapText="1"/>
    </xf>
    <xf numFmtId="177" fontId="7" fillId="0" borderId="22" xfId="0" applyNumberFormat="1" applyFont="1" applyBorder="1" applyAlignment="1">
      <alignment horizontal="right" vertical="center" shrinkToFit="1"/>
    </xf>
    <xf numFmtId="177" fontId="7" fillId="3" borderId="22" xfId="0" applyNumberFormat="1" applyFont="1" applyFill="1" applyBorder="1" applyAlignment="1">
      <alignment horizontal="right" vertical="center" shrinkToFit="1"/>
    </xf>
    <xf numFmtId="177" fontId="7" fillId="0" borderId="17" xfId="0" applyNumberFormat="1" applyFont="1" applyBorder="1" applyAlignment="1">
      <alignment vertical="center" shrinkToFit="1"/>
    </xf>
    <xf numFmtId="177" fontId="7" fillId="3" borderId="21" xfId="0" applyNumberFormat="1" applyFont="1" applyFill="1" applyBorder="1" applyAlignment="1">
      <alignment vertical="center" shrinkToFit="1"/>
    </xf>
    <xf numFmtId="177" fontId="7" fillId="3" borderId="22" xfId="0" applyNumberFormat="1" applyFont="1" applyFill="1" applyBorder="1" applyAlignment="1">
      <alignment vertical="center" shrinkToFit="1"/>
    </xf>
    <xf numFmtId="177" fontId="7" fillId="3" borderId="23" xfId="0" applyNumberFormat="1" applyFont="1" applyFill="1" applyBorder="1" applyAlignment="1">
      <alignment vertical="center" shrinkToFit="1"/>
    </xf>
    <xf numFmtId="177" fontId="7" fillId="0" borderId="21" xfId="0" applyNumberFormat="1" applyFont="1" applyBorder="1" applyAlignment="1">
      <alignment vertical="center" shrinkToFit="1"/>
    </xf>
    <xf numFmtId="177" fontId="7" fillId="3" borderId="45" xfId="0" applyNumberFormat="1" applyFont="1" applyFill="1" applyBorder="1" applyAlignment="1">
      <alignment vertical="center" shrinkToFit="1"/>
    </xf>
    <xf numFmtId="180" fontId="7" fillId="3" borderId="29" xfId="0" applyNumberFormat="1" applyFont="1" applyFill="1" applyBorder="1" applyAlignment="1">
      <alignment horizontal="right" vertical="center" shrinkToFit="1"/>
    </xf>
    <xf numFmtId="180" fontId="7" fillId="0" borderId="29" xfId="0" applyNumberFormat="1" applyFont="1" applyBorder="1" applyAlignment="1">
      <alignment horizontal="right" vertical="center" shrinkToFit="1"/>
    </xf>
    <xf numFmtId="180" fontId="4" fillId="0" borderId="29" xfId="0" applyNumberFormat="1" applyFont="1" applyBorder="1" applyAlignment="1">
      <alignment vertical="center" shrinkToFit="1"/>
    </xf>
    <xf numFmtId="180" fontId="4" fillId="3" borderId="29" xfId="0" applyNumberFormat="1" applyFont="1" applyFill="1" applyBorder="1" applyAlignment="1">
      <alignment vertical="center" shrinkToFit="1"/>
    </xf>
    <xf numFmtId="180" fontId="7" fillId="3" borderId="3" xfId="0" applyNumberFormat="1" applyFont="1" applyFill="1" applyBorder="1" applyAlignment="1">
      <alignment vertical="center" shrinkToFit="1"/>
    </xf>
    <xf numFmtId="180" fontId="7" fillId="3" borderId="5" xfId="0" applyNumberFormat="1" applyFont="1" applyFill="1" applyBorder="1" applyAlignment="1">
      <alignment vertical="center" shrinkToFit="1"/>
    </xf>
    <xf numFmtId="180" fontId="7" fillId="3" borderId="29" xfId="0" applyNumberFormat="1" applyFont="1" applyFill="1" applyBorder="1" applyAlignment="1">
      <alignment vertical="center" shrinkToFit="1"/>
    </xf>
    <xf numFmtId="180" fontId="7" fillId="3" borderId="30" xfId="0" applyNumberFormat="1" applyFont="1" applyFill="1" applyBorder="1" applyAlignment="1">
      <alignment vertical="center" shrinkToFit="1"/>
    </xf>
    <xf numFmtId="180" fontId="7" fillId="0" borderId="5" xfId="0" applyNumberFormat="1" applyFont="1" applyBorder="1" applyAlignment="1">
      <alignment vertical="center" shrinkToFit="1"/>
    </xf>
    <xf numFmtId="180" fontId="7" fillId="0" borderId="29" xfId="0" applyNumberFormat="1" applyFont="1" applyBorder="1" applyAlignment="1">
      <alignment vertical="center" shrinkToFit="1"/>
    </xf>
    <xf numFmtId="180" fontId="7" fillId="3" borderId="4" xfId="0" applyNumberFormat="1" applyFont="1" applyFill="1" applyBorder="1" applyAlignment="1">
      <alignment vertical="center" shrinkToFit="1"/>
    </xf>
    <xf numFmtId="180" fontId="7" fillId="0" borderId="31" xfId="0" applyNumberFormat="1" applyFont="1" applyBorder="1" applyAlignment="1">
      <alignment vertical="center" shrinkToFit="1"/>
    </xf>
    <xf numFmtId="180" fontId="7" fillId="0" borderId="32" xfId="0" applyNumberFormat="1" applyFont="1" applyBorder="1" applyAlignment="1">
      <alignment vertical="center" shrinkToFit="1"/>
    </xf>
    <xf numFmtId="180" fontId="7" fillId="0" borderId="33" xfId="0" applyNumberFormat="1" applyFont="1" applyBorder="1" applyAlignment="1">
      <alignment vertical="center" shrinkToFit="1"/>
    </xf>
    <xf numFmtId="180" fontId="7" fillId="0" borderId="34" xfId="0" applyNumberFormat="1" applyFont="1" applyBorder="1" applyAlignment="1">
      <alignment vertical="center" shrinkToFit="1"/>
    </xf>
    <xf numFmtId="180" fontId="7" fillId="0" borderId="37" xfId="0" applyNumberFormat="1" applyFont="1" applyBorder="1" applyAlignment="1">
      <alignment horizontal="right" vertical="center" shrinkToFit="1"/>
    </xf>
    <xf numFmtId="180" fontId="4" fillId="0" borderId="37" xfId="0" applyNumberFormat="1" applyFont="1" applyBorder="1" applyAlignment="1">
      <alignment vertical="center" shrinkToFit="1"/>
    </xf>
    <xf numFmtId="180" fontId="7" fillId="0" borderId="8" xfId="0" applyNumberFormat="1" applyFont="1" applyBorder="1" applyAlignment="1">
      <alignment vertical="center" shrinkToFit="1"/>
    </xf>
    <xf numFmtId="180" fontId="7" fillId="0" borderId="38" xfId="0" applyNumberFormat="1" applyFont="1" applyBorder="1" applyAlignment="1">
      <alignment vertical="center" shrinkToFit="1"/>
    </xf>
    <xf numFmtId="180" fontId="7" fillId="0" borderId="37" xfId="0" applyNumberFormat="1" applyFont="1" applyBorder="1" applyAlignment="1">
      <alignment vertical="center" shrinkToFit="1"/>
    </xf>
    <xf numFmtId="180" fontId="7" fillId="0" borderId="39" xfId="0" applyNumberFormat="1" applyFont="1" applyBorder="1" applyAlignment="1">
      <alignment vertical="center" shrinkToFit="1"/>
    </xf>
    <xf numFmtId="180" fontId="7" fillId="0" borderId="9" xfId="0" applyNumberFormat="1" applyFont="1" applyBorder="1" applyAlignment="1">
      <alignment vertical="center" shrinkToFit="1"/>
    </xf>
    <xf numFmtId="180" fontId="7" fillId="0" borderId="40" xfId="0" applyNumberFormat="1" applyFont="1" applyBorder="1" applyAlignment="1">
      <alignment vertical="center" shrinkToFit="1"/>
    </xf>
    <xf numFmtId="180" fontId="7" fillId="0" borderId="41" xfId="0" applyNumberFormat="1" applyFont="1" applyBorder="1" applyAlignment="1">
      <alignment vertical="center" shrinkToFit="1"/>
    </xf>
    <xf numFmtId="180" fontId="7" fillId="0" borderId="42" xfId="0" applyNumberFormat="1" applyFont="1" applyBorder="1" applyAlignment="1">
      <alignment vertical="center" shrinkToFit="1"/>
    </xf>
    <xf numFmtId="180" fontId="7" fillId="0" borderId="43" xfId="0" applyNumberFormat="1" applyFont="1" applyBorder="1" applyAlignment="1">
      <alignment vertical="center" shrinkToFit="1"/>
    </xf>
    <xf numFmtId="180" fontId="7" fillId="3" borderId="37" xfId="0" applyNumberFormat="1" applyFont="1" applyFill="1" applyBorder="1" applyAlignment="1">
      <alignment horizontal="right" vertical="center" shrinkToFit="1"/>
    </xf>
    <xf numFmtId="180" fontId="4" fillId="3" borderId="37" xfId="0" applyNumberFormat="1" applyFont="1" applyFill="1" applyBorder="1" applyAlignment="1">
      <alignment vertical="center" shrinkToFit="1"/>
    </xf>
    <xf numFmtId="180" fontId="7" fillId="3" borderId="38" xfId="0" applyNumberFormat="1" applyFont="1" applyFill="1" applyBorder="1" applyAlignment="1">
      <alignment vertical="center" shrinkToFit="1"/>
    </xf>
    <xf numFmtId="180" fontId="7" fillId="3" borderId="37" xfId="0" applyNumberFormat="1" applyFont="1" applyFill="1" applyBorder="1" applyAlignment="1">
      <alignment vertical="center" shrinkToFit="1"/>
    </xf>
    <xf numFmtId="180" fontId="7" fillId="3" borderId="39" xfId="0" applyNumberFormat="1" applyFont="1" applyFill="1" applyBorder="1" applyAlignment="1">
      <alignment vertical="center" shrinkToFit="1"/>
    </xf>
    <xf numFmtId="180" fontId="7" fillId="3" borderId="36" xfId="0" applyNumberFormat="1" applyFont="1" applyFill="1" applyBorder="1" applyAlignment="1">
      <alignment vertical="center" shrinkToFit="1"/>
    </xf>
    <xf numFmtId="180" fontId="7" fillId="3" borderId="8" xfId="0" applyNumberFormat="1" applyFont="1" applyFill="1" applyBorder="1" applyAlignment="1">
      <alignment vertical="center" shrinkToFit="1"/>
    </xf>
    <xf numFmtId="180" fontId="7" fillId="3" borderId="9" xfId="0" applyNumberFormat="1" applyFont="1" applyFill="1" applyBorder="1" applyAlignment="1">
      <alignment vertical="center" shrinkToFit="1"/>
    </xf>
    <xf numFmtId="180" fontId="7" fillId="3" borderId="22" xfId="0" applyNumberFormat="1" applyFont="1" applyFill="1" applyBorder="1" applyAlignment="1">
      <alignment horizontal="right" vertical="center" shrinkToFit="1"/>
    </xf>
    <xf numFmtId="180" fontId="7" fillId="0" borderId="22" xfId="0" applyNumberFormat="1" applyFont="1" applyBorder="1" applyAlignment="1">
      <alignment horizontal="right" vertical="center" shrinkToFit="1"/>
    </xf>
    <xf numFmtId="180" fontId="7" fillId="0" borderId="17" xfId="0" applyNumberFormat="1" applyFont="1" applyBorder="1" applyAlignment="1">
      <alignment vertical="center" shrinkToFit="1"/>
    </xf>
    <xf numFmtId="180" fontId="7" fillId="3" borderId="21" xfId="0" applyNumberFormat="1" applyFont="1" applyFill="1" applyBorder="1" applyAlignment="1">
      <alignment vertical="center" shrinkToFit="1"/>
    </xf>
    <xf numFmtId="180" fontId="7" fillId="3" borderId="22" xfId="0" applyNumberFormat="1" applyFont="1" applyFill="1" applyBorder="1" applyAlignment="1">
      <alignment vertical="center" shrinkToFit="1"/>
    </xf>
    <xf numFmtId="180" fontId="7" fillId="3" borderId="23" xfId="0" applyNumberFormat="1" applyFont="1" applyFill="1" applyBorder="1" applyAlignment="1">
      <alignment vertical="center" shrinkToFit="1"/>
    </xf>
    <xf numFmtId="180" fontId="7" fillId="0" borderId="21" xfId="0" applyNumberFormat="1" applyFont="1" applyBorder="1" applyAlignment="1">
      <alignment vertical="center" shrinkToFit="1"/>
    </xf>
    <xf numFmtId="180" fontId="7" fillId="0" borderId="22" xfId="0" applyNumberFormat="1" applyFont="1" applyBorder="1" applyAlignment="1">
      <alignment vertical="center" shrinkToFit="1"/>
    </xf>
    <xf numFmtId="180" fontId="7" fillId="0" borderId="18" xfId="0" applyNumberFormat="1" applyFont="1" applyBorder="1" applyAlignment="1">
      <alignment vertical="center" shrinkToFit="1"/>
    </xf>
    <xf numFmtId="180" fontId="7" fillId="3" borderId="45" xfId="0" applyNumberFormat="1" applyFont="1" applyFill="1" applyBorder="1" applyAlignment="1">
      <alignment vertical="center" shrinkToFit="1"/>
    </xf>
    <xf numFmtId="0" fontId="4" fillId="0" borderId="50" xfId="0"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vertical="center"/>
    </xf>
    <xf numFmtId="0" fontId="4" fillId="0" borderId="0" xfId="0" applyFont="1" applyBorder="1" applyAlignment="1">
      <alignment vertical="center"/>
    </xf>
    <xf numFmtId="0" fontId="11"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left" vertical="center"/>
    </xf>
    <xf numFmtId="0" fontId="9" fillId="3" borderId="8" xfId="0" applyFont="1" applyFill="1" applyBorder="1" applyAlignment="1">
      <alignment vertical="center" shrinkToFit="1"/>
    </xf>
    <xf numFmtId="0" fontId="4" fillId="0" borderId="0" xfId="0" applyFont="1" applyBorder="1" applyAlignment="1">
      <alignment vertical="center" shrinkToFit="1"/>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3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8"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9" xfId="0" applyFont="1" applyBorder="1" applyAlignment="1">
      <alignment horizontal="center" vertical="center" shrinkToFit="1"/>
    </xf>
    <xf numFmtId="0" fontId="9" fillId="3" borderId="51" xfId="0" applyFont="1" applyFill="1" applyBorder="1" applyAlignment="1">
      <alignment vertical="center" wrapText="1"/>
    </xf>
    <xf numFmtId="0" fontId="9" fillId="3" borderId="10" xfId="0" applyFont="1" applyFill="1" applyBorder="1" applyAlignment="1">
      <alignment vertical="center" wrapText="1"/>
    </xf>
    <xf numFmtId="0" fontId="9" fillId="3" borderId="11" xfId="0" applyFont="1" applyFill="1" applyBorder="1" applyAlignment="1">
      <alignment vertical="center" wrapText="1"/>
    </xf>
    <xf numFmtId="0" fontId="4" fillId="0" borderId="12" xfId="0" applyFont="1" applyBorder="1" applyAlignment="1">
      <alignment horizontal="center" vertical="center" shrinkToFit="1"/>
    </xf>
    <xf numFmtId="0" fontId="4" fillId="0" borderId="51" xfId="0" applyFont="1" applyBorder="1" applyAlignment="1">
      <alignment vertical="center" shrinkToFit="1"/>
    </xf>
    <xf numFmtId="0" fontId="4" fillId="0" borderId="10" xfId="0" applyFont="1" applyBorder="1" applyAlignment="1">
      <alignment vertical="center"/>
    </xf>
    <xf numFmtId="0" fontId="4" fillId="0" borderId="51" xfId="0" applyFont="1" applyBorder="1" applyAlignment="1">
      <alignment vertical="center"/>
    </xf>
    <xf numFmtId="0" fontId="4" fillId="0" borderId="37" xfId="0" applyFont="1" applyBorder="1" applyAlignment="1">
      <alignment vertical="center"/>
    </xf>
    <xf numFmtId="0" fontId="4" fillId="0" borderId="11" xfId="0" applyFont="1" applyBorder="1" applyAlignment="1">
      <alignment vertical="center"/>
    </xf>
    <xf numFmtId="0" fontId="4" fillId="0" borderId="0" xfId="0" applyFont="1" applyBorder="1" applyAlignment="1">
      <alignment horizontal="left" vertical="center"/>
    </xf>
    <xf numFmtId="0" fontId="4" fillId="0" borderId="12" xfId="0" applyFont="1" applyFill="1" applyBorder="1" applyAlignment="1">
      <alignment horizontal="center" vertical="center"/>
    </xf>
    <xf numFmtId="0" fontId="9" fillId="3" borderId="8" xfId="0" applyFont="1" applyFill="1" applyBorder="1" applyAlignment="1">
      <alignment horizontal="center" vertical="center"/>
    </xf>
    <xf numFmtId="0" fontId="4" fillId="0" borderId="12" xfId="0" applyFont="1" applyFill="1" applyBorder="1" applyAlignment="1">
      <alignment horizontal="right" vertical="center" shrinkToFit="1"/>
    </xf>
    <xf numFmtId="0" fontId="4" fillId="0" borderId="12" xfId="0" applyFont="1" applyBorder="1" applyAlignment="1">
      <alignment vertical="center" shrinkToFit="1"/>
    </xf>
    <xf numFmtId="0" fontId="4" fillId="0" borderId="8" xfId="0" applyFont="1" applyBorder="1" applyAlignment="1">
      <alignment horizontal="center" vertical="center" wrapText="1" shrinkToFit="1"/>
    </xf>
    <xf numFmtId="181" fontId="4" fillId="3" borderId="8" xfId="0" applyNumberFormat="1" applyFont="1" applyFill="1" applyBorder="1" applyAlignment="1">
      <alignment vertical="center"/>
    </xf>
    <xf numFmtId="182" fontId="9" fillId="3" borderId="52" xfId="0" applyNumberFormat="1" applyFont="1" applyFill="1" applyBorder="1" applyAlignment="1">
      <alignment vertical="center"/>
    </xf>
    <xf numFmtId="181" fontId="9" fillId="3" borderId="39" xfId="0" applyNumberFormat="1" applyFont="1" applyFill="1" applyBorder="1" applyAlignment="1">
      <alignment vertical="center"/>
    </xf>
    <xf numFmtId="181" fontId="4" fillId="0" borderId="0" xfId="0" applyNumberFormat="1" applyFont="1" applyBorder="1" applyAlignment="1">
      <alignment vertical="center"/>
    </xf>
    <xf numFmtId="181" fontId="4" fillId="0" borderId="12" xfId="0" applyNumberFormat="1" applyFont="1" applyBorder="1" applyAlignment="1">
      <alignment horizontal="right" vertical="center"/>
    </xf>
    <xf numFmtId="0" fontId="9" fillId="3" borderId="53" xfId="0" applyFont="1" applyFill="1" applyBorder="1" applyAlignment="1">
      <alignment vertical="center" wrapText="1"/>
    </xf>
    <xf numFmtId="0" fontId="9" fillId="3" borderId="0" xfId="0" applyFont="1" applyFill="1" applyBorder="1" applyAlignment="1">
      <alignment vertical="center" wrapText="1"/>
    </xf>
    <xf numFmtId="0" fontId="9" fillId="3" borderId="54" xfId="0" applyFont="1" applyFill="1" applyBorder="1" applyAlignment="1">
      <alignment vertical="center" wrapText="1"/>
    </xf>
    <xf numFmtId="0" fontId="4" fillId="0" borderId="47" xfId="0" applyFont="1" applyBorder="1" applyAlignment="1">
      <alignment horizontal="center" vertical="center" shrinkToFit="1"/>
    </xf>
    <xf numFmtId="0" fontId="4" fillId="0" borderId="53" xfId="0" applyFont="1" applyBorder="1" applyAlignment="1">
      <alignment vertical="center" shrinkToFit="1"/>
    </xf>
    <xf numFmtId="0" fontId="4" fillId="0" borderId="53" xfId="0" applyFont="1" applyBorder="1" applyAlignment="1">
      <alignment vertical="center"/>
    </xf>
    <xf numFmtId="0" fontId="4" fillId="0" borderId="8" xfId="0" applyFont="1" applyBorder="1" applyAlignment="1">
      <alignment vertical="center"/>
    </xf>
    <xf numFmtId="57" fontId="9" fillId="3" borderId="47" xfId="0" applyNumberFormat="1" applyFont="1" applyFill="1" applyBorder="1" applyAlignment="1">
      <alignment horizontal="center" vertical="center" shrinkToFit="1"/>
    </xf>
    <xf numFmtId="183" fontId="9" fillId="3" borderId="0" xfId="0" applyNumberFormat="1" applyFont="1" applyFill="1" applyAlignment="1">
      <alignment horizontal="center" vertical="center"/>
    </xf>
    <xf numFmtId="184" fontId="4" fillId="3" borderId="8" xfId="0" applyNumberFormat="1" applyFont="1" applyFill="1" applyBorder="1" applyAlignment="1">
      <alignment horizontal="center" vertical="center"/>
    </xf>
    <xf numFmtId="0" fontId="4" fillId="0" borderId="47" xfId="0" applyFont="1" applyBorder="1" applyAlignment="1">
      <alignment vertical="center" shrinkToFit="1"/>
    </xf>
    <xf numFmtId="185" fontId="9" fillId="3" borderId="49" xfId="0" applyNumberFormat="1" applyFont="1" applyFill="1" applyBorder="1" applyAlignment="1">
      <alignment vertical="center"/>
    </xf>
    <xf numFmtId="55" fontId="9" fillId="3" borderId="12" xfId="0" applyNumberFormat="1"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2" xfId="0" applyFont="1" applyFill="1" applyBorder="1" applyAlignment="1">
      <alignment vertical="center"/>
    </xf>
    <xf numFmtId="0" fontId="9" fillId="0" borderId="0" xfId="0" applyFont="1" applyBorder="1" applyAlignment="1">
      <alignment vertical="center" shrinkToFit="1"/>
    </xf>
    <xf numFmtId="0" fontId="4" fillId="0" borderId="47" xfId="0" applyFont="1" applyFill="1" applyBorder="1" applyAlignment="1">
      <alignment horizontal="center" vertical="center"/>
    </xf>
    <xf numFmtId="0" fontId="4" fillId="0" borderId="0" xfId="0" applyFont="1" applyFill="1" applyAlignment="1">
      <alignment horizontal="right" vertical="center"/>
    </xf>
    <xf numFmtId="0" fontId="4" fillId="0" borderId="8" xfId="0" applyFont="1" applyBorder="1" applyAlignment="1">
      <alignment horizontal="center" vertical="center" shrinkToFit="1"/>
    </xf>
    <xf numFmtId="0" fontId="4" fillId="0" borderId="53" xfId="0" applyFont="1" applyBorder="1" applyAlignment="1">
      <alignment horizontal="right" vertical="center"/>
    </xf>
    <xf numFmtId="0" fontId="4" fillId="0" borderId="53" xfId="0" applyFont="1" applyBorder="1" applyAlignment="1">
      <alignment horizontal="center" vertical="center"/>
    </xf>
    <xf numFmtId="0" fontId="9" fillId="3" borderId="47" xfId="0" applyFont="1" applyFill="1" applyBorder="1" applyAlignment="1">
      <alignment vertical="center"/>
    </xf>
    <xf numFmtId="0" fontId="9" fillId="3" borderId="49" xfId="0" applyFont="1" applyFill="1" applyBorder="1" applyAlignment="1">
      <alignment vertical="center"/>
    </xf>
    <xf numFmtId="186" fontId="9" fillId="3" borderId="47" xfId="0" applyNumberFormat="1" applyFont="1" applyFill="1" applyBorder="1" applyAlignment="1">
      <alignment horizontal="center" vertical="center" shrinkToFit="1"/>
    </xf>
    <xf numFmtId="187" fontId="4" fillId="3" borderId="8" xfId="0" applyNumberFormat="1" applyFont="1" applyFill="1" applyBorder="1" applyAlignment="1">
      <alignment vertical="center"/>
    </xf>
    <xf numFmtId="0" fontId="4" fillId="0" borderId="49" xfId="0" applyFont="1" applyBorder="1" applyAlignment="1">
      <alignment vertical="center" shrinkToFit="1"/>
    </xf>
    <xf numFmtId="182" fontId="4" fillId="3" borderId="52" xfId="0" applyNumberFormat="1" applyFont="1" applyFill="1" applyBorder="1" applyAlignment="1">
      <alignment vertical="center"/>
    </xf>
    <xf numFmtId="181" fontId="4" fillId="3" borderId="39" xfId="0" applyNumberFormat="1" applyFont="1" applyFill="1" applyBorder="1" applyAlignment="1">
      <alignment vertical="center"/>
    </xf>
    <xf numFmtId="0" fontId="9" fillId="3" borderId="47" xfId="0" applyFont="1" applyFill="1" applyBorder="1" applyAlignment="1">
      <alignment horizontal="center" vertical="center" shrinkToFit="1"/>
    </xf>
    <xf numFmtId="0" fontId="9" fillId="3" borderId="12" xfId="0" applyFont="1" applyFill="1" applyBorder="1" applyAlignment="1">
      <alignment vertical="center" shrinkToFit="1"/>
    </xf>
    <xf numFmtId="188" fontId="9" fillId="3" borderId="53" xfId="0" applyNumberFormat="1" applyFont="1" applyFill="1" applyBorder="1" applyAlignment="1">
      <alignment horizontal="center" vertical="center" shrinkToFit="1"/>
    </xf>
    <xf numFmtId="57" fontId="9" fillId="3" borderId="49" xfId="0" applyNumberFormat="1" applyFont="1" applyFill="1" applyBorder="1" applyAlignment="1">
      <alignment horizontal="center" vertical="center" shrinkToFit="1"/>
    </xf>
    <xf numFmtId="183" fontId="4" fillId="0" borderId="47" xfId="0" applyNumberFormat="1" applyFont="1" applyFill="1" applyBorder="1" applyAlignment="1">
      <alignment horizontal="right" vertical="center" shrinkToFit="1"/>
    </xf>
    <xf numFmtId="0" fontId="4" fillId="3" borderId="8" xfId="0" applyFont="1" applyFill="1" applyBorder="1" applyAlignment="1">
      <alignment vertical="center"/>
    </xf>
    <xf numFmtId="0" fontId="4" fillId="0" borderId="51"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181" fontId="4" fillId="3" borderId="49" xfId="0" applyNumberFormat="1" applyFont="1" applyFill="1" applyBorder="1" applyAlignment="1">
      <alignment vertical="center"/>
    </xf>
    <xf numFmtId="182" fontId="9" fillId="3" borderId="55" xfId="0" applyNumberFormat="1" applyFont="1" applyFill="1" applyBorder="1" applyAlignment="1">
      <alignment vertical="center"/>
    </xf>
    <xf numFmtId="181" fontId="9" fillId="3" borderId="56" xfId="0" applyNumberFormat="1" applyFont="1" applyFill="1" applyBorder="1" applyAlignment="1">
      <alignment vertical="center"/>
    </xf>
    <xf numFmtId="0" fontId="9" fillId="3" borderId="49" xfId="0" applyFont="1" applyFill="1" applyBorder="1" applyAlignment="1">
      <alignment vertical="center" shrinkToFit="1"/>
    </xf>
    <xf numFmtId="189" fontId="9" fillId="3" borderId="12" xfId="0" applyNumberFormat="1" applyFont="1" applyFill="1" applyBorder="1" applyAlignment="1">
      <alignment horizontal="center" vertical="center"/>
    </xf>
    <xf numFmtId="0" fontId="9" fillId="3" borderId="12" xfId="0" applyFont="1" applyFill="1" applyBorder="1" applyAlignment="1">
      <alignment horizontal="center" vertical="center"/>
    </xf>
    <xf numFmtId="183" fontId="12" fillId="3" borderId="47" xfId="0" applyNumberFormat="1" applyFont="1" applyFill="1" applyBorder="1" applyAlignment="1">
      <alignment horizontal="center" vertical="center" shrinkToFit="1"/>
    </xf>
    <xf numFmtId="0" fontId="4" fillId="0" borderId="49" xfId="0" applyFont="1" applyBorder="1" applyAlignment="1">
      <alignment horizontal="center" vertical="center"/>
    </xf>
    <xf numFmtId="0" fontId="4" fillId="0" borderId="57" xfId="0" applyFont="1" applyBorder="1" applyAlignment="1">
      <alignment vertical="center" wrapText="1" shrinkToFit="1"/>
    </xf>
    <xf numFmtId="0" fontId="4" fillId="0" borderId="38" xfId="0" applyFont="1" applyBorder="1" applyAlignment="1">
      <alignment horizontal="center" vertical="center" wrapText="1" shrinkToFit="1"/>
    </xf>
    <xf numFmtId="189" fontId="9" fillId="3" borderId="47" xfId="0" applyNumberFormat="1" applyFont="1" applyFill="1" applyBorder="1" applyAlignment="1">
      <alignment horizontal="center" vertical="center"/>
    </xf>
    <xf numFmtId="0" fontId="9" fillId="3" borderId="47" xfId="0" applyFont="1" applyFill="1" applyBorder="1" applyAlignment="1">
      <alignment horizontal="center" vertical="center"/>
    </xf>
    <xf numFmtId="0" fontId="4" fillId="0" borderId="47" xfId="0" applyFont="1" applyFill="1" applyBorder="1" applyAlignment="1">
      <alignment horizontal="right" vertical="center" shrinkToFit="1"/>
    </xf>
    <xf numFmtId="0" fontId="4" fillId="0" borderId="8" xfId="0" applyFont="1" applyBorder="1" applyAlignment="1">
      <alignment horizontal="right" vertical="center"/>
    </xf>
    <xf numFmtId="0" fontId="4" fillId="0" borderId="39" xfId="0" applyFont="1" applyBorder="1" applyAlignment="1">
      <alignment horizontal="center" vertical="center" wrapText="1" shrinkToFit="1"/>
    </xf>
    <xf numFmtId="190" fontId="4" fillId="0" borderId="0" xfId="0" applyNumberFormat="1" applyFont="1" applyBorder="1" applyAlignment="1">
      <alignment vertical="center"/>
    </xf>
    <xf numFmtId="0" fontId="9" fillId="3" borderId="8" xfId="0" applyFont="1" applyFill="1" applyBorder="1" applyAlignment="1">
      <alignment horizontal="center" vertical="center" shrinkToFit="1"/>
    </xf>
    <xf numFmtId="191" fontId="9" fillId="3" borderId="8" xfId="0" applyNumberFormat="1" applyFont="1" applyFill="1" applyBorder="1" applyAlignment="1">
      <alignment vertical="center" shrinkToFit="1"/>
    </xf>
    <xf numFmtId="192" fontId="9" fillId="3" borderId="8" xfId="0" applyNumberFormat="1" applyFont="1" applyFill="1" applyBorder="1" applyAlignment="1">
      <alignment vertical="center" shrinkToFit="1"/>
    </xf>
    <xf numFmtId="193" fontId="9" fillId="3" borderId="53" xfId="0" applyNumberFormat="1" applyFont="1" applyFill="1" applyBorder="1" applyAlignment="1">
      <alignment horizontal="center" vertical="center" shrinkToFit="1"/>
    </xf>
    <xf numFmtId="0" fontId="9" fillId="0" borderId="53" xfId="0" applyFont="1" applyBorder="1" applyAlignment="1">
      <alignment vertical="center"/>
    </xf>
    <xf numFmtId="0" fontId="4" fillId="0" borderId="49" xfId="0" applyFont="1" applyBorder="1" applyAlignment="1">
      <alignment vertical="center"/>
    </xf>
    <xf numFmtId="189" fontId="9" fillId="3" borderId="49" xfId="0" applyNumberFormat="1" applyFont="1" applyFill="1" applyBorder="1" applyAlignment="1">
      <alignment horizontal="center" vertical="center"/>
    </xf>
    <xf numFmtId="0" fontId="4" fillId="0" borderId="57" xfId="0" applyFont="1" applyBorder="1" applyAlignment="1">
      <alignment horizontal="center" vertical="center" wrapText="1" shrinkToFit="1"/>
    </xf>
    <xf numFmtId="0" fontId="4" fillId="0" borderId="56" xfId="0" applyFont="1" applyBorder="1" applyAlignment="1">
      <alignment horizontal="center" vertical="center" wrapText="1" shrinkToFit="1"/>
    </xf>
    <xf numFmtId="0" fontId="4" fillId="0" borderId="54" xfId="0" applyFont="1" applyBorder="1" applyAlignment="1">
      <alignment vertical="center"/>
    </xf>
    <xf numFmtId="0" fontId="9" fillId="3" borderId="49" xfId="0" applyFont="1" applyFill="1" applyBorder="1" applyAlignment="1">
      <alignment horizontal="center" vertical="center"/>
    </xf>
    <xf numFmtId="0" fontId="13" fillId="0" borderId="47" xfId="0" applyNumberFormat="1" applyFont="1" applyFill="1" applyBorder="1" applyAlignment="1">
      <alignment horizontal="center" vertical="center" shrinkToFit="1"/>
    </xf>
    <xf numFmtId="0" fontId="4" fillId="3" borderId="8" xfId="0" applyFont="1" applyFill="1" applyBorder="1" applyAlignment="1">
      <alignment horizontal="center" vertical="center"/>
    </xf>
    <xf numFmtId="181" fontId="9" fillId="0" borderId="39" xfId="0" applyNumberFormat="1" applyFont="1" applyBorder="1" applyAlignment="1">
      <alignment vertical="center"/>
    </xf>
    <xf numFmtId="182" fontId="9" fillId="0" borderId="38" xfId="0" applyNumberFormat="1" applyFont="1" applyBorder="1" applyAlignment="1">
      <alignment vertical="center"/>
    </xf>
    <xf numFmtId="0" fontId="9" fillId="3" borderId="57" xfId="0" applyFont="1" applyFill="1" applyBorder="1" applyAlignment="1">
      <alignment vertical="center" wrapText="1"/>
    </xf>
    <xf numFmtId="0" fontId="9" fillId="3" borderId="58" xfId="0" applyFont="1" applyFill="1" applyBorder="1" applyAlignment="1">
      <alignment vertical="center" wrapText="1"/>
    </xf>
    <xf numFmtId="0" fontId="9" fillId="3" borderId="56" xfId="0" applyFont="1" applyFill="1" applyBorder="1" applyAlignment="1">
      <alignment vertical="center" wrapText="1"/>
    </xf>
    <xf numFmtId="0" fontId="4" fillId="0" borderId="57" xfId="0" applyFont="1" applyBorder="1" applyAlignment="1">
      <alignment vertical="center" shrinkToFit="1"/>
    </xf>
    <xf numFmtId="0" fontId="4" fillId="0" borderId="57" xfId="0" applyFont="1" applyBorder="1" applyAlignment="1">
      <alignment vertical="center"/>
    </xf>
    <xf numFmtId="0" fontId="4" fillId="0" borderId="58" xfId="0" applyFont="1" applyBorder="1" applyAlignment="1">
      <alignment vertical="center"/>
    </xf>
    <xf numFmtId="0" fontId="4" fillId="0" borderId="56" xfId="0" applyFont="1" applyBorder="1" applyAlignment="1">
      <alignment vertical="center"/>
    </xf>
    <xf numFmtId="0" fontId="0" fillId="0" borderId="0" xfId="4" applyFont="1" applyFill="1" applyAlignment="1">
      <alignment vertical="center"/>
    </xf>
    <xf numFmtId="0" fontId="0" fillId="0" borderId="0" xfId="4" applyFont="1" applyFill="1" applyAlignment="1">
      <alignment horizontal="center" vertical="center"/>
    </xf>
    <xf numFmtId="0" fontId="14" fillId="0" borderId="0" xfId="4" applyFont="1" applyFill="1" applyAlignment="1">
      <alignment horizontal="left" vertical="center"/>
    </xf>
    <xf numFmtId="0" fontId="15" fillId="0" borderId="0" xfId="4" applyFont="1" applyAlignment="1">
      <alignment horizontal="left" vertical="center"/>
    </xf>
    <xf numFmtId="57" fontId="15" fillId="0" borderId="59" xfId="1" applyNumberFormat="1" applyFont="1" applyFill="1" applyBorder="1" applyAlignment="1">
      <alignment horizontal="left"/>
    </xf>
    <xf numFmtId="0" fontId="0" fillId="0" borderId="2" xfId="4" applyFont="1" applyFill="1" applyBorder="1" applyAlignment="1">
      <alignment horizontal="center" vertical="center" wrapText="1"/>
    </xf>
    <xf numFmtId="0" fontId="0" fillId="0" borderId="3" xfId="4" applyFont="1" applyFill="1" applyBorder="1" applyAlignment="1">
      <alignment horizontal="center" vertical="center" wrapText="1"/>
    </xf>
    <xf numFmtId="0" fontId="14" fillId="0" borderId="3" xfId="4" applyFont="1" applyFill="1" applyBorder="1" applyAlignment="1">
      <alignment horizontal="left" vertical="center"/>
    </xf>
    <xf numFmtId="0" fontId="0" fillId="0" borderId="3" xfId="4" applyFont="1" applyFill="1" applyBorder="1" applyAlignment="1">
      <alignment vertical="center"/>
    </xf>
    <xf numFmtId="0" fontId="0" fillId="0" borderId="4" xfId="4" applyFont="1" applyFill="1" applyBorder="1" applyAlignment="1">
      <alignment vertical="center"/>
    </xf>
    <xf numFmtId="0" fontId="0" fillId="0" borderId="7"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14" fillId="0" borderId="8" xfId="4" applyFont="1" applyFill="1" applyBorder="1" applyAlignment="1">
      <alignment horizontal="left" vertical="center"/>
    </xf>
    <xf numFmtId="0" fontId="0" fillId="0" borderId="8" xfId="4" applyFont="1" applyFill="1" applyBorder="1" applyAlignment="1">
      <alignment vertical="center"/>
    </xf>
    <xf numFmtId="0" fontId="0" fillId="0" borderId="9" xfId="4" applyFont="1" applyFill="1" applyBorder="1" applyAlignment="1">
      <alignment vertical="center"/>
    </xf>
    <xf numFmtId="0" fontId="0" fillId="0" borderId="36" xfId="4" applyFont="1" applyFill="1" applyBorder="1" applyAlignment="1">
      <alignment horizontal="center" vertical="center" wrapText="1"/>
    </xf>
    <xf numFmtId="0" fontId="0" fillId="0" borderId="37" xfId="4" applyFont="1" applyFill="1" applyBorder="1" applyAlignment="1">
      <alignment horizontal="center" vertical="center" wrapText="1"/>
    </xf>
    <xf numFmtId="0" fontId="0" fillId="0" borderId="39" xfId="4" applyFont="1" applyFill="1" applyBorder="1" applyAlignment="1">
      <alignment horizontal="center" vertical="center" wrapText="1"/>
    </xf>
    <xf numFmtId="0" fontId="0" fillId="0" borderId="8" xfId="4" applyFont="1" applyFill="1" applyBorder="1" applyAlignment="1">
      <alignment horizontal="center" vertical="center"/>
    </xf>
    <xf numFmtId="0" fontId="0" fillId="0" borderId="9" xfId="4" applyFont="1" applyFill="1" applyBorder="1" applyAlignment="1">
      <alignment horizontal="center" vertical="center"/>
    </xf>
    <xf numFmtId="0" fontId="14" fillId="0" borderId="8" xfId="4" applyFont="1" applyFill="1" applyBorder="1" applyAlignment="1">
      <alignment horizontal="left" vertical="center" wrapText="1"/>
    </xf>
    <xf numFmtId="194" fontId="16" fillId="0" borderId="60" xfId="4" applyNumberFormat="1" applyFont="1" applyBorder="1" applyAlignment="1">
      <alignment horizontal="right" vertical="center"/>
    </xf>
    <xf numFmtId="38" fontId="17" fillId="0" borderId="10" xfId="1" applyFont="1" applyBorder="1" applyAlignment="1">
      <alignment horizontal="center" vertical="center"/>
    </xf>
    <xf numFmtId="38" fontId="17" fillId="0" borderId="11" xfId="1" applyFont="1" applyFill="1" applyBorder="1" applyAlignment="1">
      <alignment horizontal="center" vertical="center"/>
    </xf>
    <xf numFmtId="38" fontId="17" fillId="0" borderId="8" xfId="1" applyFont="1" applyFill="1" applyBorder="1" applyAlignment="1">
      <alignment horizontal="center" vertical="center"/>
    </xf>
    <xf numFmtId="177" fontId="17" fillId="0" borderId="11" xfId="1" applyNumberFormat="1" applyFont="1" applyFill="1" applyBorder="1" applyAlignment="1">
      <alignment vertical="center" wrapText="1"/>
    </xf>
    <xf numFmtId="38" fontId="17" fillId="0" borderId="10" xfId="1" applyFont="1" applyBorder="1" applyAlignment="1">
      <alignment horizontal="center" vertical="center" wrapText="1"/>
    </xf>
    <xf numFmtId="40" fontId="17" fillId="0" borderId="11" xfId="1" applyNumberFormat="1" applyFont="1" applyFill="1" applyBorder="1" applyAlignment="1">
      <alignment horizontal="center" vertical="center"/>
    </xf>
    <xf numFmtId="194" fontId="16" fillId="0" borderId="36" xfId="4" applyNumberFormat="1" applyFont="1" applyBorder="1" applyAlignment="1">
      <alignment horizontal="right" vertical="center"/>
    </xf>
    <xf numFmtId="40" fontId="17" fillId="0" borderId="37" xfId="1" applyNumberFormat="1" applyFont="1" applyBorder="1" applyAlignment="1">
      <alignment horizontal="center" vertical="center" wrapText="1"/>
    </xf>
    <xf numFmtId="40" fontId="17" fillId="0" borderId="39" xfId="1" applyNumberFormat="1" applyFont="1" applyBorder="1" applyAlignment="1">
      <alignment horizontal="center" vertical="center" wrapText="1"/>
    </xf>
    <xf numFmtId="194" fontId="16" fillId="0" borderId="60" xfId="4" applyNumberFormat="1" applyFont="1" applyBorder="1" applyAlignment="1">
      <alignment vertical="center"/>
    </xf>
    <xf numFmtId="40" fontId="17" fillId="0" borderId="11" xfId="1" applyNumberFormat="1" applyFont="1" applyBorder="1" applyAlignment="1">
      <alignment horizontal="center" vertical="center" wrapText="1"/>
    </xf>
    <xf numFmtId="40" fontId="17" fillId="0" borderId="12" xfId="1" applyNumberFormat="1" applyFont="1" applyFill="1" applyBorder="1" applyAlignment="1">
      <alignment horizontal="center" vertical="center"/>
    </xf>
    <xf numFmtId="195" fontId="17" fillId="0" borderId="11" xfId="1" applyNumberFormat="1" applyFont="1" applyFill="1" applyBorder="1" applyAlignment="1">
      <alignment vertical="center" wrapText="1"/>
    </xf>
    <xf numFmtId="195" fontId="17" fillId="0" borderId="9" xfId="1" applyNumberFormat="1" applyFont="1" applyFill="1" applyBorder="1" applyAlignment="1">
      <alignment vertical="center" wrapText="1"/>
    </xf>
    <xf numFmtId="0" fontId="18" fillId="0" borderId="0" xfId="4" applyFont="1" applyAlignment="1">
      <alignment wrapText="1"/>
    </xf>
    <xf numFmtId="194" fontId="16" fillId="0" borderId="13" xfId="4" applyNumberFormat="1" applyFont="1" applyBorder="1" applyAlignment="1">
      <alignment horizontal="center" vertical="center"/>
    </xf>
    <xf numFmtId="40" fontId="17" fillId="0" borderId="54" xfId="1" applyNumberFormat="1" applyFont="1" applyBorder="1" applyAlignment="1">
      <alignment horizontal="center" vertical="center" wrapText="1"/>
    </xf>
    <xf numFmtId="177" fontId="17" fillId="0" borderId="11" xfId="1" applyNumberFormat="1" applyFont="1" applyFill="1" applyBorder="1" applyAlignment="1">
      <alignment horizontal="center" vertical="center" wrapText="1"/>
    </xf>
    <xf numFmtId="177" fontId="17" fillId="0" borderId="61" xfId="1" applyNumberFormat="1" applyFont="1" applyFill="1" applyBorder="1" applyAlignment="1">
      <alignment horizontal="center" vertical="center" wrapText="1"/>
    </xf>
    <xf numFmtId="0" fontId="18" fillId="0" borderId="0" xfId="4" applyFont="1" applyAlignment="1"/>
    <xf numFmtId="194" fontId="16" fillId="0" borderId="13" xfId="4" applyNumberFormat="1" applyFont="1" applyBorder="1" applyAlignment="1">
      <alignment horizontal="right" vertical="center"/>
    </xf>
    <xf numFmtId="40" fontId="17" fillId="0" borderId="56" xfId="1" applyNumberFormat="1" applyFont="1" applyBorder="1" applyAlignment="1">
      <alignment horizontal="center" vertical="center" wrapText="1"/>
    </xf>
    <xf numFmtId="0" fontId="18" fillId="0" borderId="0" xfId="4" applyFont="1" applyAlignment="1">
      <alignment horizontal="left" wrapText="1"/>
    </xf>
    <xf numFmtId="38" fontId="17" fillId="0" borderId="37" xfId="1" applyFont="1" applyBorder="1" applyAlignment="1">
      <alignment horizontal="center" vertical="center"/>
    </xf>
    <xf numFmtId="38" fontId="17" fillId="0" borderId="39" xfId="1" applyFont="1" applyBorder="1" applyAlignment="1">
      <alignment horizontal="center" vertical="center"/>
    </xf>
    <xf numFmtId="177" fontId="17" fillId="0" borderId="61" xfId="1" applyNumberFormat="1" applyFont="1" applyFill="1" applyBorder="1" applyAlignment="1">
      <alignment vertical="center" wrapText="1"/>
    </xf>
    <xf numFmtId="38" fontId="17" fillId="0" borderId="37" xfId="1" applyFont="1" applyBorder="1" applyAlignment="1">
      <alignment horizontal="center" vertical="center" wrapText="1"/>
    </xf>
    <xf numFmtId="38" fontId="17" fillId="0" borderId="39" xfId="1" applyFont="1" applyBorder="1" applyAlignment="1">
      <alignment horizontal="center" vertical="center" wrapText="1"/>
    </xf>
    <xf numFmtId="177" fontId="17" fillId="0" borderId="39" xfId="1" applyNumberFormat="1" applyFont="1" applyFill="1" applyBorder="1" applyAlignment="1">
      <alignment vertical="center" wrapText="1"/>
    </xf>
    <xf numFmtId="177" fontId="17" fillId="0" borderId="62" xfId="1" applyNumberFormat="1" applyFont="1" applyFill="1" applyBorder="1" applyAlignment="1">
      <alignment vertical="center" wrapText="1"/>
    </xf>
    <xf numFmtId="38" fontId="17" fillId="0" borderId="11" xfId="1" applyFont="1" applyBorder="1" applyAlignment="1">
      <alignment horizontal="center" vertical="center" wrapText="1"/>
    </xf>
    <xf numFmtId="38" fontId="17" fillId="0" borderId="12" xfId="1" applyFont="1" applyFill="1" applyBorder="1" applyAlignment="1">
      <alignment horizontal="center" vertical="center"/>
    </xf>
    <xf numFmtId="194" fontId="16" fillId="0" borderId="63" xfId="4" applyNumberFormat="1" applyFont="1" applyBorder="1" applyAlignment="1">
      <alignment horizontal="right" vertical="center"/>
    </xf>
    <xf numFmtId="38" fontId="17" fillId="0" borderId="64" xfId="1" applyFont="1" applyBorder="1" applyAlignment="1">
      <alignment horizontal="center" vertical="center" wrapText="1"/>
    </xf>
    <xf numFmtId="38" fontId="17" fillId="0" borderId="65" xfId="1" applyFont="1" applyBorder="1" applyAlignment="1">
      <alignment horizontal="center" vertical="center" wrapText="1"/>
    </xf>
    <xf numFmtId="38" fontId="17" fillId="0" borderId="66" xfId="1" applyFont="1" applyFill="1" applyBorder="1" applyAlignment="1">
      <alignment horizontal="center" vertical="center"/>
    </xf>
    <xf numFmtId="177" fontId="17" fillId="0" borderId="65" xfId="1" applyNumberFormat="1" applyFont="1" applyFill="1" applyBorder="1" applyAlignment="1">
      <alignment vertical="center" wrapText="1"/>
    </xf>
    <xf numFmtId="177" fontId="17" fillId="0" borderId="67" xfId="1" applyNumberFormat="1" applyFont="1" applyFill="1" applyBorder="1" applyAlignment="1">
      <alignment vertical="center" wrapText="1"/>
    </xf>
    <xf numFmtId="0" fontId="0" fillId="0" borderId="68" xfId="4" applyFont="1" applyFill="1" applyBorder="1" applyAlignment="1">
      <alignment horizontal="center" vertical="center" wrapText="1"/>
    </xf>
    <xf numFmtId="0" fontId="0" fillId="0" borderId="49" xfId="4" applyFont="1" applyFill="1" applyBorder="1" applyAlignment="1">
      <alignment horizontal="center" vertical="center" wrapText="1"/>
    </xf>
    <xf numFmtId="0" fontId="14" fillId="0" borderId="49" xfId="4" applyFont="1" applyFill="1" applyBorder="1" applyAlignment="1">
      <alignment horizontal="center" vertical="center"/>
    </xf>
    <xf numFmtId="0" fontId="0" fillId="0" borderId="49" xfId="4" applyFont="1" applyFill="1" applyBorder="1" applyAlignment="1">
      <alignment vertical="center"/>
    </xf>
    <xf numFmtId="0" fontId="0" fillId="0" borderId="69" xfId="4" applyFont="1" applyFill="1" applyBorder="1" applyAlignment="1">
      <alignment vertical="center"/>
    </xf>
    <xf numFmtId="0" fontId="0" fillId="4" borderId="7" xfId="4" applyFont="1" applyFill="1" applyBorder="1" applyAlignment="1">
      <alignment horizontal="center" vertical="center" wrapText="1"/>
    </xf>
    <xf numFmtId="0" fontId="0" fillId="4" borderId="8" xfId="4" applyFont="1" applyFill="1" applyBorder="1" applyAlignment="1">
      <alignment horizontal="center" vertical="center" wrapText="1"/>
    </xf>
    <xf numFmtId="0" fontId="14" fillId="4" borderId="8" xfId="4" applyFont="1" applyFill="1" applyBorder="1" applyAlignment="1">
      <alignment horizontal="center" vertical="center"/>
    </xf>
    <xf numFmtId="0" fontId="0" fillId="4" borderId="8" xfId="4" applyFont="1" applyFill="1" applyBorder="1" applyAlignment="1">
      <alignment vertical="center"/>
    </xf>
    <xf numFmtId="0" fontId="0" fillId="4" borderId="9" xfId="4" applyFont="1" applyFill="1" applyBorder="1" applyAlignment="1">
      <alignment vertical="center"/>
    </xf>
    <xf numFmtId="0" fontId="14" fillId="0" borderId="8" xfId="4" applyFont="1" applyFill="1" applyBorder="1" applyAlignment="1">
      <alignment horizontal="center" vertical="center"/>
    </xf>
    <xf numFmtId="0" fontId="14" fillId="4" borderId="8" xfId="4" applyFont="1" applyFill="1" applyBorder="1" applyAlignment="1">
      <alignment horizontal="left" vertical="center" wrapText="1"/>
    </xf>
    <xf numFmtId="0" fontId="14" fillId="4" borderId="8" xfId="4" applyFont="1" applyFill="1" applyBorder="1" applyAlignment="1">
      <alignment horizontal="left" vertical="center"/>
    </xf>
    <xf numFmtId="0" fontId="0" fillId="4" borderId="16" xfId="4" applyFont="1" applyFill="1" applyBorder="1" applyAlignment="1">
      <alignment horizontal="center" vertical="center" wrapText="1"/>
    </xf>
    <xf numFmtId="0" fontId="0" fillId="4" borderId="17" xfId="4" applyFont="1" applyFill="1" applyBorder="1" applyAlignment="1">
      <alignment horizontal="center" vertical="center" wrapText="1"/>
    </xf>
    <xf numFmtId="0" fontId="14" fillId="4" borderId="17" xfId="4" applyFont="1" applyFill="1" applyBorder="1" applyAlignment="1">
      <alignment horizontal="left" vertical="center" wrapText="1"/>
    </xf>
    <xf numFmtId="0" fontId="0" fillId="4" borderId="17" xfId="4" applyFont="1" applyFill="1" applyBorder="1" applyAlignment="1">
      <alignment vertical="center"/>
    </xf>
    <xf numFmtId="0" fontId="0" fillId="4" borderId="18" xfId="4" applyFont="1" applyFill="1" applyBorder="1" applyAlignment="1">
      <alignment vertical="center"/>
    </xf>
    <xf numFmtId="0" fontId="19" fillId="0" borderId="0" xfId="4" applyFont="1" applyFill="1" applyAlignment="1">
      <alignment vertical="center"/>
    </xf>
    <xf numFmtId="0" fontId="20" fillId="0" borderId="0" xfId="4" applyFont="1" applyFill="1" applyAlignment="1">
      <alignment vertical="center"/>
    </xf>
    <xf numFmtId="0" fontId="21" fillId="0" borderId="0" xfId="4" applyFont="1" applyFill="1" applyAlignment="1">
      <alignment vertical="center"/>
    </xf>
    <xf numFmtId="0" fontId="20" fillId="0" borderId="0" xfId="4" applyFont="1" applyFill="1" applyBorder="1" applyAlignment="1">
      <alignment vertical="center"/>
    </xf>
    <xf numFmtId="0" fontId="21" fillId="0" borderId="0" xfId="4" applyFont="1" applyFill="1" applyBorder="1" applyAlignment="1">
      <alignment vertical="center"/>
    </xf>
    <xf numFmtId="0" fontId="22" fillId="0" borderId="0" xfId="4" applyFont="1" applyFill="1" applyAlignment="1">
      <alignment vertical="center"/>
    </xf>
    <xf numFmtId="0" fontId="23" fillId="0" borderId="0" xfId="4" applyFont="1" applyFill="1" applyAlignment="1">
      <alignment horizontal="center" vertical="center"/>
    </xf>
    <xf numFmtId="0" fontId="24" fillId="0" borderId="0" xfId="4" applyFont="1" applyFill="1" applyAlignment="1">
      <alignment horizontal="center" vertical="center"/>
    </xf>
    <xf numFmtId="0" fontId="19" fillId="0" borderId="0" xfId="4" applyFont="1" applyFill="1" applyBorder="1" applyAlignment="1">
      <alignment horizontal="center" vertical="center"/>
    </xf>
    <xf numFmtId="0" fontId="19" fillId="0" borderId="0" xfId="4" applyFont="1" applyFill="1" applyAlignment="1">
      <alignment horizontal="center" vertical="center"/>
    </xf>
    <xf numFmtId="0" fontId="20" fillId="0" borderId="27" xfId="4" applyFont="1" applyFill="1" applyBorder="1" applyAlignment="1">
      <alignment horizontal="center" vertical="center"/>
    </xf>
    <xf numFmtId="0" fontId="20" fillId="0" borderId="29" xfId="4" applyFont="1" applyFill="1" applyBorder="1" applyAlignment="1">
      <alignment horizontal="center" vertical="center"/>
    </xf>
    <xf numFmtId="0" fontId="20" fillId="0" borderId="70" xfId="4" applyFont="1" applyFill="1" applyBorder="1" applyAlignment="1">
      <alignment horizontal="center" vertical="center"/>
    </xf>
    <xf numFmtId="0" fontId="20" fillId="0" borderId="71" xfId="4" applyFont="1" applyFill="1" applyBorder="1" applyAlignment="1">
      <alignment horizontal="center" vertical="center"/>
    </xf>
    <xf numFmtId="0" fontId="20" fillId="0" borderId="15" xfId="4" applyFont="1" applyFill="1" applyBorder="1" applyAlignment="1">
      <alignment horizontal="left" vertical="center" wrapText="1"/>
    </xf>
    <xf numFmtId="0" fontId="20" fillId="0" borderId="15" xfId="4" applyFont="1" applyFill="1" applyBorder="1" applyAlignment="1">
      <alignment horizontal="left" vertical="center"/>
    </xf>
    <xf numFmtId="0" fontId="25" fillId="0" borderId="27" xfId="4" applyFont="1" applyFill="1" applyBorder="1" applyAlignment="1">
      <alignment horizontal="center" vertical="center"/>
    </xf>
    <xf numFmtId="0" fontId="21" fillId="0" borderId="0" xfId="4" applyFont="1" applyFill="1" applyBorder="1" applyAlignment="1">
      <alignment horizontal="center" vertical="center"/>
    </xf>
    <xf numFmtId="0" fontId="20" fillId="0" borderId="0" xfId="4" applyFont="1" applyFill="1" applyBorder="1" applyAlignment="1">
      <alignment horizontal="left" vertical="center"/>
    </xf>
    <xf numFmtId="0" fontId="20" fillId="0" borderId="15" xfId="4" applyFont="1" applyFill="1" applyBorder="1" applyAlignment="1">
      <alignment horizontal="center" vertical="center" wrapText="1"/>
    </xf>
    <xf numFmtId="0" fontId="26" fillId="0" borderId="15" xfId="4" applyFont="1" applyFill="1" applyBorder="1" applyAlignment="1">
      <alignment horizontal="center" vertical="center"/>
    </xf>
    <xf numFmtId="0" fontId="27" fillId="0" borderId="0" xfId="4" applyFont="1" applyFill="1" applyBorder="1" applyAlignment="1">
      <alignment horizontal="center" vertical="center"/>
    </xf>
    <xf numFmtId="0" fontId="20" fillId="0" borderId="27" xfId="4" applyFont="1" applyFill="1" applyBorder="1" applyAlignment="1">
      <alignment horizontal="center" vertical="center" wrapText="1"/>
    </xf>
    <xf numFmtId="0" fontId="20" fillId="0" borderId="15" xfId="4" applyFont="1" applyFill="1" applyBorder="1" applyAlignment="1">
      <alignment horizontal="center" vertical="center"/>
    </xf>
    <xf numFmtId="0" fontId="20" fillId="0" borderId="70" xfId="4" applyFont="1" applyFill="1" applyBorder="1" applyAlignment="1">
      <alignment horizontal="center" vertical="center" wrapText="1"/>
    </xf>
    <xf numFmtId="0" fontId="28" fillId="0" borderId="0" xfId="4" applyFont="1" applyFill="1" applyAlignment="1">
      <alignment horizontal="left" wrapText="1"/>
    </xf>
    <xf numFmtId="0" fontId="20" fillId="0" borderId="72" xfId="4" applyFont="1" applyFill="1" applyBorder="1" applyAlignment="1">
      <alignment horizontal="center" vertical="center"/>
    </xf>
    <xf numFmtId="0" fontId="20" fillId="0" borderId="37" xfId="4" applyFont="1" applyFill="1" applyBorder="1" applyAlignment="1">
      <alignment horizontal="center" vertical="center"/>
    </xf>
    <xf numFmtId="0" fontId="29" fillId="0" borderId="72" xfId="4" applyFont="1" applyFill="1" applyBorder="1" applyAlignment="1">
      <alignment horizontal="center" vertical="center"/>
    </xf>
    <xf numFmtId="0" fontId="20" fillId="0" borderId="13" xfId="4" applyFont="1" applyFill="1" applyBorder="1" applyAlignment="1">
      <alignment horizontal="center" vertical="center"/>
    </xf>
    <xf numFmtId="0" fontId="20" fillId="0" borderId="59" xfId="4" applyFont="1" applyFill="1" applyBorder="1" applyAlignment="1">
      <alignment horizontal="center" vertical="center"/>
    </xf>
    <xf numFmtId="0" fontId="21" fillId="0" borderId="72" xfId="4" applyFont="1" applyFill="1" applyBorder="1" applyAlignment="1">
      <alignment horizontal="center" vertical="center"/>
    </xf>
    <xf numFmtId="0" fontId="26" fillId="0" borderId="27" xfId="4" applyFont="1" applyFill="1" applyBorder="1" applyAlignment="1">
      <alignment horizontal="center" vertical="center"/>
    </xf>
    <xf numFmtId="0" fontId="20" fillId="0" borderId="72" xfId="4" applyFont="1" applyFill="1" applyBorder="1" applyAlignment="1">
      <alignment horizontal="center" vertical="center" wrapText="1"/>
    </xf>
    <xf numFmtId="0" fontId="30" fillId="0" borderId="0" xfId="4" applyFont="1" applyFill="1" applyAlignment="1">
      <alignment horizontal="left"/>
    </xf>
    <xf numFmtId="38" fontId="20" fillId="0" borderId="72" xfId="1" applyFont="1" applyFill="1" applyBorder="1" applyAlignment="1">
      <alignment horizontal="center" vertical="center"/>
    </xf>
    <xf numFmtId="0" fontId="21" fillId="0" borderId="73" xfId="4" applyFont="1" applyFill="1" applyBorder="1" applyAlignment="1">
      <alignment horizontal="center" vertical="center"/>
    </xf>
    <xf numFmtId="0" fontId="20" fillId="0" borderId="10" xfId="4" applyFont="1" applyFill="1" applyBorder="1" applyAlignment="1">
      <alignment horizontal="center" vertical="center"/>
    </xf>
    <xf numFmtId="0" fontId="19" fillId="0" borderId="27" xfId="4" applyFont="1" applyFill="1" applyBorder="1" applyAlignment="1">
      <alignment horizontal="left" vertical="center" wrapText="1"/>
    </xf>
    <xf numFmtId="0" fontId="21" fillId="0" borderId="15" xfId="4" applyFont="1" applyFill="1" applyBorder="1" applyAlignment="1">
      <alignment horizontal="center" vertical="center" wrapText="1"/>
    </xf>
    <xf numFmtId="0" fontId="21" fillId="0" borderId="0" xfId="4" applyFont="1" applyFill="1" applyBorder="1" applyAlignment="1">
      <alignment horizontal="center" vertical="center" wrapText="1"/>
    </xf>
    <xf numFmtId="0" fontId="20" fillId="0" borderId="0" xfId="4" applyFont="1" applyFill="1" applyBorder="1" applyAlignment="1">
      <alignment horizontal="center" vertical="center" wrapText="1"/>
    </xf>
    <xf numFmtId="0" fontId="19" fillId="0" borderId="72" xfId="4" applyFont="1" applyFill="1" applyBorder="1" applyAlignment="1">
      <alignment horizontal="left" vertical="center"/>
    </xf>
    <xf numFmtId="0" fontId="21" fillId="0" borderId="15" xfId="4" applyFont="1" applyFill="1" applyBorder="1" applyAlignment="1">
      <alignment horizontal="center" vertical="center"/>
    </xf>
    <xf numFmtId="0" fontId="20" fillId="0" borderId="0" xfId="4" applyFont="1" applyFill="1" applyBorder="1" applyAlignment="1">
      <alignment horizontal="center" vertical="center"/>
    </xf>
    <xf numFmtId="0" fontId="19" fillId="0" borderId="0" xfId="4" applyFont="1" applyFill="1" applyBorder="1" applyAlignment="1">
      <alignment horizontal="centerContinuous" vertical="center"/>
    </xf>
    <xf numFmtId="0" fontId="20" fillId="0" borderId="19" xfId="4" applyFont="1" applyFill="1" applyBorder="1" applyAlignment="1">
      <alignment horizontal="center" vertical="center"/>
    </xf>
    <xf numFmtId="0" fontId="20" fillId="0" borderId="74" xfId="4" applyFont="1" applyFill="1" applyBorder="1" applyAlignment="1">
      <alignment horizontal="center" vertical="center"/>
    </xf>
    <xf numFmtId="0" fontId="19" fillId="0" borderId="73" xfId="4" applyFont="1" applyFill="1" applyBorder="1" applyAlignment="1">
      <alignment horizontal="left" vertical="center"/>
    </xf>
    <xf numFmtId="0" fontId="20" fillId="0" borderId="73" xfId="4" applyFont="1" applyFill="1" applyBorder="1" applyAlignment="1">
      <alignment horizontal="center" vertical="center" wrapText="1"/>
    </xf>
    <xf numFmtId="0" fontId="30" fillId="0" borderId="15" xfId="4" applyFont="1" applyFill="1" applyBorder="1" applyAlignment="1">
      <alignment horizontal="left" vertical="center" wrapText="1"/>
    </xf>
    <xf numFmtId="0" fontId="20" fillId="0" borderId="15" xfId="4" applyFont="1" applyFill="1" applyBorder="1" applyAlignment="1">
      <alignment horizontal="right" vertical="center" wrapText="1"/>
    </xf>
    <xf numFmtId="0" fontId="20" fillId="0" borderId="72" xfId="4" applyFont="1" applyFill="1" applyBorder="1" applyAlignment="1">
      <alignment vertical="center"/>
    </xf>
    <xf numFmtId="0" fontId="20" fillId="0" borderId="73" xfId="4" applyFont="1" applyFill="1" applyBorder="1" applyAlignment="1">
      <alignment horizontal="center" vertical="center"/>
    </xf>
    <xf numFmtId="0" fontId="20" fillId="0" borderId="15" xfId="4" applyFont="1" applyFill="1" applyBorder="1" applyAlignment="1">
      <alignment horizontal="right" vertical="center"/>
    </xf>
    <xf numFmtId="0" fontId="29" fillId="0" borderId="73" xfId="4" applyFont="1" applyFill="1" applyBorder="1" applyAlignment="1">
      <alignment horizontal="center" vertical="center"/>
    </xf>
    <xf numFmtId="38" fontId="20" fillId="0" borderId="27" xfId="1" applyFont="1" applyFill="1" applyBorder="1" applyAlignment="1">
      <alignment horizontal="center" vertical="center" wrapText="1"/>
    </xf>
    <xf numFmtId="0" fontId="20" fillId="0" borderId="0" xfId="4" applyFont="1" applyFill="1" applyBorder="1" applyAlignment="1">
      <alignment horizontal="right" vertical="center" wrapText="1"/>
    </xf>
    <xf numFmtId="38" fontId="21" fillId="0" borderId="15" xfId="1" applyFont="1" applyFill="1" applyBorder="1" applyAlignment="1">
      <alignment horizontal="center" vertical="center" wrapText="1"/>
    </xf>
    <xf numFmtId="38" fontId="20" fillId="0" borderId="72" xfId="1" applyFont="1" applyFill="1" applyBorder="1" applyAlignment="1">
      <alignment horizontal="center" vertical="center" wrapText="1"/>
    </xf>
    <xf numFmtId="0" fontId="30" fillId="0" borderId="15" xfId="4" applyFont="1" applyFill="1" applyBorder="1" applyAlignment="1">
      <alignment horizontal="center" vertical="center" wrapText="1"/>
    </xf>
    <xf numFmtId="38" fontId="20" fillId="0" borderId="27" xfId="1" applyFont="1" applyFill="1" applyBorder="1" applyAlignment="1">
      <alignment horizontal="right" vertical="center"/>
    </xf>
    <xf numFmtId="38" fontId="20" fillId="0" borderId="70" xfId="1" applyFont="1" applyFill="1" applyBorder="1" applyAlignment="1">
      <alignment horizontal="right" vertical="center"/>
    </xf>
    <xf numFmtId="38" fontId="20" fillId="0" borderId="71" xfId="1" applyFont="1" applyFill="1" applyBorder="1" applyAlignment="1">
      <alignment horizontal="right" vertical="center"/>
    </xf>
    <xf numFmtId="0" fontId="30" fillId="0" borderId="15" xfId="4" applyFont="1" applyFill="1" applyBorder="1" applyAlignment="1">
      <alignment horizontal="center" vertical="center"/>
    </xf>
    <xf numFmtId="38" fontId="20" fillId="0" borderId="72" xfId="1" applyFont="1" applyFill="1" applyBorder="1" applyAlignment="1">
      <alignment horizontal="right" vertical="center"/>
    </xf>
    <xf numFmtId="38" fontId="20" fillId="0" borderId="13" xfId="1" applyFont="1" applyFill="1" applyBorder="1" applyAlignment="1">
      <alignment horizontal="right" vertical="center"/>
    </xf>
    <xf numFmtId="38" fontId="20" fillId="0" borderId="59" xfId="1" applyFont="1" applyFill="1" applyBorder="1" applyAlignment="1">
      <alignment horizontal="right" vertical="center"/>
    </xf>
    <xf numFmtId="0" fontId="20" fillId="0" borderId="0" xfId="4" applyFont="1" applyFill="1" applyBorder="1" applyAlignment="1"/>
    <xf numFmtId="0" fontId="20" fillId="0" borderId="75" xfId="4" applyFont="1" applyFill="1" applyBorder="1" applyAlignment="1">
      <alignment vertical="center"/>
    </xf>
    <xf numFmtId="0" fontId="30" fillId="0" borderId="27" xfId="4" applyFont="1" applyFill="1" applyBorder="1" applyAlignment="1">
      <alignment horizontal="center" vertical="center" wrapText="1"/>
    </xf>
    <xf numFmtId="0" fontId="20" fillId="0" borderId="76" xfId="4" applyFont="1" applyFill="1" applyBorder="1" applyAlignment="1">
      <alignment horizontal="center" vertical="center"/>
    </xf>
    <xf numFmtId="0" fontId="20" fillId="0" borderId="73" xfId="4" applyFont="1" applyFill="1" applyBorder="1" applyAlignment="1">
      <alignment horizontal="left" vertical="center" wrapText="1"/>
    </xf>
    <xf numFmtId="0" fontId="30" fillId="0" borderId="72" xfId="4" applyFont="1" applyFill="1" applyBorder="1" applyAlignment="1">
      <alignment horizontal="center" vertical="center" wrapText="1"/>
    </xf>
    <xf numFmtId="0" fontId="30" fillId="0" borderId="73" xfId="4" applyFont="1" applyFill="1" applyBorder="1" applyAlignment="1">
      <alignment horizontal="center" vertical="center" wrapText="1"/>
    </xf>
    <xf numFmtId="0" fontId="21" fillId="0" borderId="70" xfId="4" applyFont="1" applyFill="1" applyBorder="1" applyAlignment="1">
      <alignment horizontal="center" vertical="center" wrapText="1"/>
    </xf>
    <xf numFmtId="0" fontId="21" fillId="0" borderId="50" xfId="4" applyFont="1" applyFill="1" applyBorder="1" applyAlignment="1">
      <alignment horizontal="center" vertical="center" wrapText="1"/>
    </xf>
    <xf numFmtId="0" fontId="21" fillId="0" borderId="71" xfId="4" applyFont="1" applyFill="1" applyBorder="1" applyAlignment="1">
      <alignment horizontal="center" vertical="center" wrapText="1"/>
    </xf>
    <xf numFmtId="0" fontId="20" fillId="0" borderId="77" xfId="4" applyFont="1" applyFill="1" applyBorder="1" applyAlignment="1">
      <alignment horizontal="center" vertical="center"/>
    </xf>
    <xf numFmtId="0" fontId="21" fillId="0" borderId="13" xfId="4" applyFont="1" applyFill="1" applyBorder="1" applyAlignment="1">
      <alignment horizontal="center" vertical="center" wrapText="1"/>
    </xf>
    <xf numFmtId="0" fontId="21" fillId="0" borderId="59" xfId="4" applyFont="1" applyFill="1" applyBorder="1" applyAlignment="1">
      <alignment horizontal="center" vertical="center" wrapText="1"/>
    </xf>
    <xf numFmtId="0" fontId="20" fillId="0" borderId="78" xfId="4" applyFont="1" applyFill="1" applyBorder="1" applyAlignment="1">
      <alignment horizontal="center" vertical="center"/>
    </xf>
    <xf numFmtId="0" fontId="20" fillId="0" borderId="79" xfId="4" applyFont="1" applyFill="1" applyBorder="1" applyAlignment="1">
      <alignment horizontal="center" vertical="center"/>
    </xf>
    <xf numFmtId="0" fontId="20" fillId="0" borderId="20" xfId="4" applyFont="1" applyFill="1" applyBorder="1" applyAlignment="1">
      <alignment horizontal="center" vertical="center"/>
    </xf>
    <xf numFmtId="0" fontId="21" fillId="0" borderId="19" xfId="4" applyFont="1" applyFill="1" applyBorder="1" applyAlignment="1">
      <alignment horizontal="center" vertical="center" wrapText="1"/>
    </xf>
    <xf numFmtId="0" fontId="21" fillId="0" borderId="20" xfId="4" applyFont="1" applyFill="1" applyBorder="1" applyAlignment="1">
      <alignment horizontal="center" vertical="center" wrapText="1"/>
    </xf>
    <xf numFmtId="0" fontId="21" fillId="0" borderId="74" xfId="4" applyFont="1" applyFill="1" applyBorder="1" applyAlignment="1">
      <alignment horizontal="center" vertical="center" wrapText="1"/>
    </xf>
    <xf numFmtId="38" fontId="31" fillId="0" borderId="72" xfId="1" applyFont="1" applyFill="1" applyBorder="1" applyAlignment="1">
      <alignment vertical="center"/>
    </xf>
    <xf numFmtId="38" fontId="31" fillId="0" borderId="13" xfId="1" applyFont="1" applyFill="1" applyBorder="1" applyAlignment="1">
      <alignment vertical="center"/>
    </xf>
    <xf numFmtId="38" fontId="31" fillId="0" borderId="80" xfId="1" applyFont="1" applyFill="1" applyBorder="1" applyAlignment="1">
      <alignment horizontal="right" vertical="center"/>
    </xf>
    <xf numFmtId="0" fontId="20" fillId="0" borderId="0" xfId="4" applyFont="1" applyFill="1" applyBorder="1" applyAlignment="1">
      <alignment horizontal="right" vertical="center"/>
    </xf>
    <xf numFmtId="0" fontId="20" fillId="0" borderId="1" xfId="4" applyFont="1" applyFill="1" applyBorder="1" applyAlignment="1">
      <alignment horizontal="center" vertical="center"/>
    </xf>
    <xf numFmtId="0" fontId="20" fillId="0" borderId="81" xfId="4" applyFont="1" applyFill="1" applyBorder="1" applyAlignment="1">
      <alignment horizontal="center" vertical="center"/>
    </xf>
    <xf numFmtId="0" fontId="20" fillId="0" borderId="82" xfId="4" applyFont="1" applyFill="1" applyBorder="1" applyAlignment="1">
      <alignment vertical="center"/>
    </xf>
    <xf numFmtId="0" fontId="20" fillId="0" borderId="83" xfId="4" applyFont="1" applyFill="1" applyBorder="1" applyAlignment="1">
      <alignment horizontal="center" vertical="center"/>
    </xf>
    <xf numFmtId="0" fontId="20" fillId="0" borderId="62" xfId="4" applyFont="1" applyFill="1" applyBorder="1" applyAlignment="1">
      <alignment horizontal="center" vertical="center"/>
    </xf>
    <xf numFmtId="0" fontId="20" fillId="0" borderId="84" xfId="4" applyFont="1" applyFill="1" applyBorder="1" applyAlignment="1">
      <alignment horizontal="center" vertical="center"/>
    </xf>
    <xf numFmtId="0" fontId="20" fillId="0" borderId="27" xfId="4" applyFont="1" applyFill="1" applyBorder="1" applyAlignment="1">
      <alignment horizontal="left" vertical="center" wrapText="1"/>
    </xf>
    <xf numFmtId="0" fontId="20" fillId="0" borderId="80" xfId="4" applyFont="1" applyFill="1" applyBorder="1" applyAlignment="1">
      <alignment horizontal="center" vertical="center"/>
    </xf>
    <xf numFmtId="0" fontId="20" fillId="0" borderId="72" xfId="4" applyFont="1" applyFill="1" applyBorder="1" applyAlignment="1">
      <alignment horizontal="left" vertical="center" wrapText="1"/>
    </xf>
    <xf numFmtId="0" fontId="20" fillId="0" borderId="82" xfId="4" applyFont="1" applyFill="1" applyBorder="1" applyAlignment="1">
      <alignment horizontal="center" vertical="center" wrapText="1"/>
    </xf>
    <xf numFmtId="0" fontId="20" fillId="0" borderId="85" xfId="4" applyFont="1" applyFill="1" applyBorder="1" applyAlignment="1">
      <alignment horizontal="center" vertical="center"/>
    </xf>
    <xf numFmtId="0" fontId="20" fillId="0" borderId="86" xfId="4" applyFont="1" applyFill="1" applyBorder="1" applyAlignment="1">
      <alignment horizontal="center" vertical="center" wrapText="1"/>
    </xf>
    <xf numFmtId="38" fontId="20" fillId="0" borderId="87" xfId="1" applyFont="1" applyFill="1" applyBorder="1" applyAlignment="1">
      <alignment horizontal="right" vertical="center"/>
    </xf>
    <xf numFmtId="38" fontId="20" fillId="0" borderId="88" xfId="1" applyFont="1" applyFill="1" applyBorder="1" applyAlignment="1">
      <alignment horizontal="right" vertical="center"/>
    </xf>
    <xf numFmtId="38" fontId="20" fillId="0" borderId="89" xfId="1" applyFont="1" applyFill="1" applyBorder="1" applyAlignment="1">
      <alignment horizontal="right" vertical="center"/>
    </xf>
    <xf numFmtId="0" fontId="20" fillId="0" borderId="90" xfId="4" applyFont="1" applyFill="1" applyBorder="1" applyAlignment="1">
      <alignment horizontal="center" vertical="center"/>
    </xf>
    <xf numFmtId="38" fontId="20" fillId="0" borderId="91" xfId="1" applyFont="1" applyFill="1" applyBorder="1" applyAlignment="1">
      <alignment horizontal="right" vertical="center"/>
    </xf>
    <xf numFmtId="38" fontId="20" fillId="0" borderId="92" xfId="1" applyFont="1" applyFill="1" applyBorder="1" applyAlignment="1">
      <alignment horizontal="right" vertical="center"/>
    </xf>
    <xf numFmtId="0" fontId="20" fillId="0" borderId="72" xfId="4" applyFont="1" applyFill="1" applyBorder="1" applyAlignment="1">
      <alignment horizontal="left" vertical="center"/>
    </xf>
    <xf numFmtId="0" fontId="20" fillId="0" borderId="0" xfId="4" applyFont="1" applyFill="1" applyBorder="1" applyAlignment="1">
      <alignment horizontal="centerContinuous" vertical="center"/>
    </xf>
    <xf numFmtId="0" fontId="20" fillId="0" borderId="73" xfId="4" applyFont="1" applyFill="1" applyBorder="1" applyAlignment="1">
      <alignment horizontal="left" vertical="center"/>
    </xf>
    <xf numFmtId="0" fontId="20" fillId="0" borderId="91" xfId="4" applyFont="1" applyFill="1" applyBorder="1" applyAlignment="1">
      <alignment horizontal="center" vertical="center"/>
    </xf>
    <xf numFmtId="0" fontId="20" fillId="0" borderId="92" xfId="4" applyFont="1" applyFill="1" applyBorder="1" applyAlignment="1">
      <alignment horizontal="center" vertical="center"/>
    </xf>
    <xf numFmtId="38" fontId="20" fillId="0" borderId="93" xfId="1" applyFont="1" applyFill="1" applyBorder="1" applyAlignment="1">
      <alignment horizontal="right" vertical="center"/>
    </xf>
    <xf numFmtId="0" fontId="20" fillId="0" borderId="91" xfId="4" applyFont="1" applyFill="1" applyBorder="1" applyAlignment="1">
      <alignment horizontal="right" vertical="center"/>
    </xf>
    <xf numFmtId="0" fontId="20" fillId="0" borderId="94" xfId="4" applyFont="1" applyFill="1" applyBorder="1" applyAlignment="1">
      <alignment horizontal="center" vertical="center"/>
    </xf>
    <xf numFmtId="0" fontId="20" fillId="0" borderId="95" xfId="4" applyFont="1" applyFill="1" applyBorder="1" applyAlignment="1">
      <alignment horizontal="center" vertical="center"/>
    </xf>
    <xf numFmtId="0" fontId="20" fillId="0" borderId="96" xfId="4" applyFont="1" applyFill="1" applyBorder="1" applyAlignment="1">
      <alignment horizontal="center" vertical="center"/>
    </xf>
    <xf numFmtId="0" fontId="20" fillId="0" borderId="97" xfId="4" applyFont="1" applyFill="1" applyBorder="1" applyAlignment="1">
      <alignment horizontal="center" vertical="center"/>
    </xf>
    <xf numFmtId="0" fontId="20" fillId="0" borderId="84" xfId="4" applyFont="1" applyFill="1" applyBorder="1" applyAlignment="1">
      <alignment horizontal="center" vertical="center" wrapText="1"/>
    </xf>
    <xf numFmtId="0" fontId="20" fillId="0" borderId="0" xfId="4" applyFont="1" applyFill="1" applyAlignment="1">
      <alignment vertical="top" wrapText="1"/>
    </xf>
    <xf numFmtId="0" fontId="20" fillId="0" borderId="6" xfId="4" applyFont="1" applyFill="1" applyBorder="1" applyAlignment="1">
      <alignment horizontal="center" vertical="center"/>
    </xf>
    <xf numFmtId="0" fontId="20" fillId="0" borderId="98" xfId="4" applyFont="1" applyFill="1" applyBorder="1" applyAlignment="1">
      <alignment horizontal="center" vertical="center"/>
    </xf>
    <xf numFmtId="0" fontId="20" fillId="0" borderId="84" xfId="4" applyFont="1" applyFill="1" applyBorder="1" applyAlignment="1">
      <alignment vertical="center"/>
    </xf>
    <xf numFmtId="0" fontId="19" fillId="0" borderId="27" xfId="4" applyFont="1" applyFill="1" applyBorder="1" applyAlignment="1">
      <alignment horizontal="center" vertical="center"/>
    </xf>
    <xf numFmtId="0" fontId="19" fillId="0" borderId="72" xfId="4" applyFont="1" applyFill="1" applyBorder="1" applyAlignment="1">
      <alignment horizontal="center" vertical="center"/>
    </xf>
    <xf numFmtId="0" fontId="20" fillId="0" borderId="0" xfId="4" applyFont="1" applyFill="1" applyBorder="1" applyAlignment="1">
      <alignment vertical="center" wrapText="1"/>
    </xf>
    <xf numFmtId="0" fontId="21" fillId="0" borderId="27" xfId="4" applyFont="1" applyFill="1" applyBorder="1" applyAlignment="1">
      <alignment horizontal="center" vertical="center"/>
    </xf>
    <xf numFmtId="0" fontId="19" fillId="0" borderId="73" xfId="4" applyFont="1" applyFill="1" applyBorder="1" applyAlignment="1">
      <alignment horizontal="center" vertical="center"/>
    </xf>
    <xf numFmtId="0" fontId="21" fillId="0" borderId="58" xfId="4" applyFont="1" applyFill="1" applyBorder="1" applyAlignment="1">
      <alignment horizontal="center" vertical="center"/>
    </xf>
    <xf numFmtId="0" fontId="21" fillId="0" borderId="37" xfId="4" applyFont="1" applyFill="1" applyBorder="1" applyAlignment="1">
      <alignment horizontal="center" vertical="center"/>
    </xf>
    <xf numFmtId="0" fontId="21" fillId="0" borderId="10" xfId="4" applyFont="1" applyFill="1" applyBorder="1" applyAlignment="1">
      <alignment horizontal="center" vertical="center"/>
    </xf>
    <xf numFmtId="0" fontId="2" fillId="0" borderId="0" xfId="2">
      <alignment vertical="center"/>
    </xf>
    <xf numFmtId="0" fontId="2" fillId="5" borderId="0" xfId="2" applyFill="1">
      <alignment vertical="center"/>
    </xf>
    <xf numFmtId="0" fontId="2" fillId="0" borderId="8" xfId="2" applyBorder="1">
      <alignment vertical="center"/>
    </xf>
    <xf numFmtId="0" fontId="2" fillId="0" borderId="0" xfId="2" applyBorder="1">
      <alignment vertical="center"/>
    </xf>
    <xf numFmtId="0" fontId="2" fillId="0" borderId="0" xfId="2" applyAlignment="1">
      <alignment vertical="center" wrapText="1"/>
    </xf>
    <xf numFmtId="178" fontId="2" fillId="0" borderId="0" xfId="2" applyNumberFormat="1">
      <alignment vertical="center"/>
    </xf>
    <xf numFmtId="0" fontId="2" fillId="5" borderId="8" xfId="2" applyFill="1" applyBorder="1">
      <alignment vertical="center"/>
    </xf>
    <xf numFmtId="0" fontId="2" fillId="5" borderId="0" xfId="2" applyFill="1" applyBorder="1">
      <alignment vertical="center"/>
    </xf>
    <xf numFmtId="0" fontId="2" fillId="6" borderId="8" xfId="2" applyFill="1" applyBorder="1">
      <alignment vertical="center"/>
    </xf>
    <xf numFmtId="0" fontId="2" fillId="6" borderId="0" xfId="2" applyFill="1">
      <alignment vertical="center"/>
    </xf>
    <xf numFmtId="0" fontId="2" fillId="6" borderId="0" xfId="2" applyFill="1" applyBorder="1" applyAlignment="1">
      <alignment vertical="center" wrapText="1"/>
    </xf>
    <xf numFmtId="0" fontId="2" fillId="6" borderId="0" xfId="2" applyFill="1" applyBorder="1">
      <alignment vertical="center"/>
    </xf>
    <xf numFmtId="0" fontId="0" fillId="6" borderId="0" xfId="0" applyFill="1" applyAlignment="1">
      <alignment vertical="center"/>
    </xf>
    <xf numFmtId="0" fontId="32" fillId="0" borderId="0" xfId="0" applyFont="1" applyFill="1" applyAlignment="1">
      <alignment horizontal="center" vertical="center"/>
    </xf>
    <xf numFmtId="0" fontId="32" fillId="6" borderId="0" xfId="0" applyFont="1" applyFill="1" applyAlignment="1">
      <alignment horizontal="center" vertical="center"/>
    </xf>
    <xf numFmtId="0" fontId="0" fillId="6" borderId="0" xfId="0" applyFill="1" applyAlignment="1">
      <alignment horizontal="center" vertical="center"/>
    </xf>
    <xf numFmtId="0" fontId="32" fillId="0" borderId="0" xfId="0" applyFont="1" applyFill="1" applyAlignment="1">
      <alignment horizontal="center" vertical="center" wrapText="1"/>
    </xf>
    <xf numFmtId="12" fontId="0" fillId="0" borderId="0" xfId="0" applyNumberFormat="1" applyFill="1" applyAlignment="1">
      <alignment horizontal="center" vertical="center"/>
    </xf>
    <xf numFmtId="0" fontId="32" fillId="6" borderId="0" xfId="0" applyFont="1" applyFill="1" applyAlignment="1">
      <alignment horizontal="center" vertical="center" wrapText="1"/>
    </xf>
    <xf numFmtId="12" fontId="0" fillId="6" borderId="0" xfId="0" applyNumberFormat="1" applyFill="1" applyAlignment="1">
      <alignment horizontal="center" vertical="center"/>
    </xf>
  </cellXfs>
  <cellStyles count="5">
    <cellStyle name="桁区切り 2" xfId="1"/>
    <cellStyle name="標準" xfId="0" builtinId="0"/>
    <cellStyle name="標準 2" xfId="2"/>
    <cellStyle name="標準 3" xfId="3"/>
    <cellStyle name="標準 4" xfId="4"/>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0A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29210</xdr:colOff>
      <xdr:row>9</xdr:row>
      <xdr:rowOff>15875</xdr:rowOff>
    </xdr:from>
    <xdr:to xmlns:xdr="http://schemas.openxmlformats.org/drawingml/2006/spreadsheetDrawing">
      <xdr:col>21</xdr:col>
      <xdr:colOff>254000</xdr:colOff>
      <xdr:row>54</xdr:row>
      <xdr:rowOff>222250</xdr:rowOff>
    </xdr:to>
    <xdr:sp macro="" textlink="">
      <xdr:nvSpPr>
        <xdr:cNvPr id="2" name="右中かっこ 1"/>
        <xdr:cNvSpPr/>
      </xdr:nvSpPr>
      <xdr:spPr>
        <a:xfrm>
          <a:off x="14254480" y="1978025"/>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10160</xdr:colOff>
      <xdr:row>0</xdr:row>
      <xdr:rowOff>67310</xdr:rowOff>
    </xdr:from>
    <xdr:to xmlns:xdr="http://schemas.openxmlformats.org/drawingml/2006/spreadsheetDrawing">
      <xdr:col>11</xdr:col>
      <xdr:colOff>579120</xdr:colOff>
      <xdr:row>4</xdr:row>
      <xdr:rowOff>201930</xdr:rowOff>
    </xdr:to>
    <xdr:sp macro="" textlink="">
      <xdr:nvSpPr>
        <xdr:cNvPr id="3" name="テキスト 5"/>
        <xdr:cNvSpPr txBox="1"/>
      </xdr:nvSpPr>
      <xdr:spPr>
        <a:xfrm>
          <a:off x="5238750" y="67310"/>
          <a:ext cx="3139440" cy="1001395"/>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施設整備計画</a:t>
          </a:r>
          <a:endParaRPr kumimoji="1" lang="ja-JP" altLang="en-US" sz="1200"/>
        </a:p>
        <a:p>
          <a:pPr algn="ctr"/>
          <a:r>
            <a:rPr kumimoji="1" lang="ja-JP" altLang="en-US" sz="1800" b="1"/>
            <a:t>（様式２）</a:t>
          </a:r>
          <a:r>
            <a:rPr kumimoji="1" lang="ja-JP" altLang="en-US" sz="1800" b="1"/>
            <a:t>記載例　</a:t>
          </a:r>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83820</xdr:colOff>
      <xdr:row>49</xdr:row>
      <xdr:rowOff>9525</xdr:rowOff>
    </xdr:from>
    <xdr:to xmlns:xdr="http://schemas.openxmlformats.org/drawingml/2006/spreadsheetDrawing">
      <xdr:col>10</xdr:col>
      <xdr:colOff>669925</xdr:colOff>
      <xdr:row>50</xdr:row>
      <xdr:rowOff>186055</xdr:rowOff>
    </xdr:to>
    <xdr:sp macro="" textlink="">
      <xdr:nvSpPr>
        <xdr:cNvPr id="1" name="テキスト 6"/>
        <xdr:cNvSpPr txBox="1"/>
      </xdr:nvSpPr>
      <xdr:spPr>
        <a:xfrm>
          <a:off x="83820" y="8743950"/>
          <a:ext cx="8298815" cy="414655"/>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記　入　不　要</a:t>
          </a:r>
          <a:r>
            <a:rPr kumimoji="1" lang="ja-JP" altLang="en-US" sz="1800"/>
            <a:t>　</a:t>
          </a:r>
          <a:r>
            <a:rPr kumimoji="1" lang="ja-JP" altLang="en-US" sz="1200"/>
            <a:t>（地域における他</a:t>
          </a:r>
          <a:r>
            <a:rPr kumimoji="1" lang="ja-JP" altLang="en-US" sz="1200"/>
            <a:t>の分娩取扱施設数</a:t>
          </a:r>
          <a:r>
            <a:rPr kumimoji="1" lang="ja-JP" altLang="en-US" sz="1200"/>
            <a:t>）</a:t>
          </a:r>
          <a:endParaRPr kumimoji="1" lang="ja-JP" altLang="en-US" sz="1200"/>
        </a:p>
      </xdr:txBody>
    </xdr:sp>
    <xdr:clientData/>
  </xdr:twoCellAnchor>
  <xdr:twoCellAnchor>
    <xdr:from xmlns:xdr="http://schemas.openxmlformats.org/drawingml/2006/spreadsheetDrawing">
      <xdr:col>6</xdr:col>
      <xdr:colOff>486410</xdr:colOff>
      <xdr:row>0</xdr:row>
      <xdr:rowOff>119380</xdr:rowOff>
    </xdr:from>
    <xdr:to xmlns:xdr="http://schemas.openxmlformats.org/drawingml/2006/spreadsheetDrawing">
      <xdr:col>10</xdr:col>
      <xdr:colOff>680085</xdr:colOff>
      <xdr:row>6</xdr:row>
      <xdr:rowOff>121920</xdr:rowOff>
    </xdr:to>
    <xdr:sp macro="" textlink="">
      <xdr:nvSpPr>
        <xdr:cNvPr id="2" name="テキスト 7"/>
        <xdr:cNvSpPr txBox="1"/>
      </xdr:nvSpPr>
      <xdr:spPr>
        <a:xfrm>
          <a:off x="5151120" y="119380"/>
          <a:ext cx="3241675" cy="1078865"/>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施設整備計画</a:t>
          </a:r>
          <a:endParaRPr kumimoji="1" lang="ja-JP" altLang="en-US" sz="1200"/>
        </a:p>
        <a:p>
          <a:pPr algn="ctr"/>
          <a:r>
            <a:rPr kumimoji="1" lang="ja-JP" altLang="en-US" sz="1800" b="1"/>
            <a:t>（様式３－１０）</a:t>
          </a:r>
          <a:r>
            <a:rPr kumimoji="1" lang="ja-JP" altLang="en-US" sz="1800" b="1"/>
            <a:t>記載例　</a:t>
          </a:r>
          <a:endParaRPr kumimoji="1" lang="ja-JP" alt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666115</xdr:colOff>
      <xdr:row>19</xdr:row>
      <xdr:rowOff>135890</xdr:rowOff>
    </xdr:from>
    <xdr:to xmlns:xdr="http://schemas.openxmlformats.org/drawingml/2006/spreadsheetDrawing">
      <xdr:col>15</xdr:col>
      <xdr:colOff>313055</xdr:colOff>
      <xdr:row>40</xdr:row>
      <xdr:rowOff>95250</xdr:rowOff>
    </xdr:to>
    <xdr:sp macro="" textlink="">
      <xdr:nvSpPr>
        <xdr:cNvPr id="2" name="角丸四角形 1"/>
        <xdr:cNvSpPr/>
      </xdr:nvSpPr>
      <xdr:spPr>
        <a:xfrm>
          <a:off x="1376045" y="6542405"/>
          <a:ext cx="1280541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3132455</xdr:colOff>
      <xdr:row>11</xdr:row>
      <xdr:rowOff>119380</xdr:rowOff>
    </xdr:from>
    <xdr:to xmlns:xdr="http://schemas.openxmlformats.org/drawingml/2006/spreadsheetDrawing">
      <xdr:col>4</xdr:col>
      <xdr:colOff>393065</xdr:colOff>
      <xdr:row>20</xdr:row>
      <xdr:rowOff>12065</xdr:rowOff>
    </xdr:to>
    <xdr:sp macro="" textlink="">
      <xdr:nvSpPr>
        <xdr:cNvPr id="2" name="角丸四角形 1"/>
        <xdr:cNvSpPr/>
      </xdr:nvSpPr>
      <xdr:spPr>
        <a:xfrm>
          <a:off x="3818255" y="2801620"/>
          <a:ext cx="4862830" cy="140144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7770;&#31639;&#31532;&#19968;&#20418;\00%20%20%20&#22519;&#34892;&#38306;&#20418;\30&#24180;&#24230;\&#9734;&#37117;&#36947;&#24220;&#30476;&#12354;&#12390;&#20107;&#21209;&#36899;&#32097;\01%20H30&#24403;&#21021;&#20998;\LGWAN&#25522;&#36617;&#20381;&#38972;&#12487;&#12540;&#12479;\&#28155;&#20184;&#12501;&#12449;&#12452;&#12523;\&#65288;&#65297;&#65289;&#21307;&#30274;&#26045;&#35373;&#31561;%20&#26045;&#35373;%20&#25972;&#20633;&#36027;&#35036;&#21161;&#37329;\04%20&#20491;&#21029;&#27096;&#24335;&#65288;&#21307;&#30274;&#26045;&#35373;&#31561;&#26045;&#35373;&#25972;&#20633;&#36027;&#35036;&#21161;&#37329;&#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1）総括表"/>
      <sheetName val="（様式2）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
      <sheetName val="12-1 スプリンクラー（総括表）見直し前"/>
      <sheetName val="12-2 スプリンクラー（個別計画書）"/>
      <sheetName val="12-2スプリンクラー（個別計画書）見直し前"/>
      <sheetName val="13 南海トラフ（へき地医療拠点病院）"/>
      <sheetName val="13 南海トラフ（へき地診療所）"/>
      <sheetName val="14 院内感染"/>
      <sheetName val="管理用（このシートは削除しないでくださ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有床診療所等スプリンクラー等施設整備事業</v>
          </cell>
          <cell r="T3" t="str">
            <v>南海トラフ地震に係る津波避難対策緊急事業</v>
          </cell>
          <cell r="U3" t="str">
            <v>院内感染対策施設整備事業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X81"/>
  <sheetViews>
    <sheetView tabSelected="1" view="pageBreakPreview" zoomScale="86" zoomScaleSheetLayoutView="86" workbookViewId="0">
      <selection activeCell="A6" sqref="A6"/>
    </sheetView>
  </sheetViews>
  <sheetFormatPr defaultColWidth="9" defaultRowHeight="13.5"/>
  <cols>
    <col min="1" max="2" width="5" style="1" customWidth="1"/>
    <col min="3" max="3" width="24.88671875" style="1" customWidth="1"/>
    <col min="4" max="12" width="8.44140625" style="1" customWidth="1"/>
    <col min="13" max="21" width="8.44140625" style="1" hidden="1" customWidth="1" outlineLevel="1"/>
    <col min="22" max="22" width="9" style="1" customWidth="0" collapsed="1"/>
    <col min="23" max="16384" width="9" style="1"/>
  </cols>
  <sheetData>
    <row r="1" spans="1:22" ht="19.5" customHeight="1">
      <c r="A1" s="3" t="s">
        <v>297</v>
      </c>
    </row>
    <row r="2" spans="1:22" ht="17.25" customHeight="1">
      <c r="A2" s="3"/>
      <c r="B2" s="3"/>
      <c r="C2" s="3"/>
      <c r="D2" s="50" t="s">
        <v>92</v>
      </c>
      <c r="E2" s="50"/>
      <c r="F2" s="50"/>
      <c r="G2" s="50"/>
      <c r="H2" s="50"/>
      <c r="I2" s="3"/>
      <c r="J2" s="3"/>
      <c r="K2" s="3"/>
      <c r="L2" s="3"/>
      <c r="M2" s="50"/>
      <c r="N2" s="50"/>
      <c r="O2" s="50"/>
      <c r="P2" s="50"/>
      <c r="Q2" s="50"/>
      <c r="R2" s="50"/>
      <c r="S2" s="50"/>
      <c r="T2" s="50"/>
      <c r="U2" s="50"/>
    </row>
    <row r="3" spans="1:22" ht="17.25">
      <c r="A3" s="3"/>
      <c r="B3" s="3"/>
      <c r="C3" s="3"/>
      <c r="D3" s="50"/>
      <c r="E3" s="50"/>
      <c r="F3" s="50"/>
      <c r="G3" s="50"/>
      <c r="H3" s="50"/>
      <c r="I3" s="3"/>
      <c r="J3" s="3"/>
      <c r="K3" s="3"/>
      <c r="L3" s="3"/>
      <c r="M3" s="50"/>
      <c r="N3" s="50"/>
      <c r="O3" s="50"/>
      <c r="P3" s="50"/>
      <c r="Q3" s="50"/>
      <c r="R3" s="50"/>
      <c r="S3" s="50"/>
      <c r="T3" s="50"/>
      <c r="U3" s="50"/>
    </row>
    <row r="4" spans="1:22" ht="14.25">
      <c r="A4" s="4" t="s">
        <v>49</v>
      </c>
    </row>
    <row r="5" spans="1:22" s="2" customFormat="1" ht="19.5" customHeight="1">
      <c r="A5" s="5" t="s">
        <v>48</v>
      </c>
      <c r="B5" s="17"/>
      <c r="C5" s="33" t="s">
        <v>122</v>
      </c>
      <c r="D5" s="51" t="s">
        <v>189</v>
      </c>
      <c r="E5" s="68" t="s">
        <v>73</v>
      </c>
      <c r="F5" s="84"/>
      <c r="G5" s="84"/>
      <c r="H5" s="84"/>
      <c r="I5" s="113"/>
      <c r="V5" s="2" t="s">
        <v>374</v>
      </c>
    </row>
    <row r="6" spans="1:22" s="2" customFormat="1" ht="12.75">
      <c r="A6" s="6"/>
    </row>
    <row r="7" spans="1:22" s="2" customFormat="1" ht="18" customHeight="1">
      <c r="A7" s="7" t="s">
        <v>27</v>
      </c>
      <c r="B7" s="18" t="s">
        <v>261</v>
      </c>
      <c r="C7" s="34"/>
      <c r="D7" s="7" t="s">
        <v>415</v>
      </c>
      <c r="E7" s="18"/>
      <c r="F7" s="34"/>
      <c r="G7" s="7" t="s">
        <v>76</v>
      </c>
      <c r="H7" s="18"/>
      <c r="I7" s="18"/>
      <c r="J7" s="18"/>
      <c r="K7" s="18"/>
      <c r="L7" s="34"/>
      <c r="M7" s="7" t="s">
        <v>76</v>
      </c>
      <c r="N7" s="18"/>
      <c r="O7" s="18"/>
      <c r="P7" s="18"/>
      <c r="Q7" s="18"/>
      <c r="R7" s="18"/>
      <c r="S7" s="18"/>
      <c r="T7" s="18"/>
      <c r="U7" s="34"/>
    </row>
    <row r="8" spans="1:22" s="2" customFormat="1" ht="18" customHeight="1">
      <c r="A8" s="8"/>
      <c r="B8" s="19"/>
      <c r="C8" s="35"/>
      <c r="D8" s="8" t="s">
        <v>318</v>
      </c>
      <c r="E8" s="19" t="s">
        <v>53</v>
      </c>
      <c r="F8" s="35" t="s">
        <v>87</v>
      </c>
      <c r="G8" s="108" t="s">
        <v>402</v>
      </c>
      <c r="H8" s="112"/>
      <c r="I8" s="114">
        <f>IF(I28="","",ROUND(I28/F28*100,0))</f>
        <v>100</v>
      </c>
      <c r="J8" s="132" t="s">
        <v>395</v>
      </c>
      <c r="K8" s="112"/>
      <c r="L8" s="141" t="str">
        <f>IF(I8="","",IF(I8=100,"",100-I8))</f>
        <v/>
      </c>
      <c r="M8" s="108" t="s">
        <v>395</v>
      </c>
      <c r="N8" s="112"/>
      <c r="O8" s="114" t="str">
        <f>IF(O28="","",ROUND(O28/L28*100,0))</f>
        <v/>
      </c>
      <c r="P8" s="108" t="s">
        <v>395</v>
      </c>
      <c r="Q8" s="112"/>
      <c r="R8" s="114" t="str">
        <f>IF(R28="","",ROUND(R28/O28*100,0))</f>
        <v/>
      </c>
      <c r="S8" s="132" t="s">
        <v>395</v>
      </c>
      <c r="T8" s="112"/>
      <c r="U8" s="141" t="str">
        <f>IF(O8="","",IF(O8=100,"",100-O8))</f>
        <v/>
      </c>
    </row>
    <row r="9" spans="1:22" s="2" customFormat="1" ht="18" customHeight="1">
      <c r="A9" s="9"/>
      <c r="B9" s="20"/>
      <c r="C9" s="36"/>
      <c r="D9" s="9"/>
      <c r="E9" s="20"/>
      <c r="F9" s="36"/>
      <c r="G9" s="9" t="s">
        <v>318</v>
      </c>
      <c r="H9" s="20" t="s">
        <v>53</v>
      </c>
      <c r="I9" s="20" t="s">
        <v>87</v>
      </c>
      <c r="J9" s="20" t="s">
        <v>318</v>
      </c>
      <c r="K9" s="20" t="s">
        <v>53</v>
      </c>
      <c r="L9" s="36" t="s">
        <v>87</v>
      </c>
      <c r="M9" s="9" t="s">
        <v>318</v>
      </c>
      <c r="N9" s="20" t="s">
        <v>53</v>
      </c>
      <c r="O9" s="20" t="s">
        <v>87</v>
      </c>
      <c r="P9" s="9" t="s">
        <v>318</v>
      </c>
      <c r="Q9" s="20" t="s">
        <v>53</v>
      </c>
      <c r="R9" s="20" t="s">
        <v>87</v>
      </c>
      <c r="S9" s="20" t="s">
        <v>318</v>
      </c>
      <c r="T9" s="20" t="s">
        <v>53</v>
      </c>
      <c r="U9" s="36" t="s">
        <v>87</v>
      </c>
    </row>
    <row r="10" spans="1:22" s="2" customFormat="1" ht="18" customHeight="1">
      <c r="A10" s="10" t="s">
        <v>33</v>
      </c>
      <c r="B10" s="21" t="s">
        <v>127</v>
      </c>
      <c r="C10" s="37"/>
      <c r="D10" s="52" t="s">
        <v>93</v>
      </c>
      <c r="E10" s="69" t="s">
        <v>78</v>
      </c>
      <c r="F10" s="85" t="s">
        <v>103</v>
      </c>
      <c r="G10" s="52" t="s">
        <v>99</v>
      </c>
      <c r="H10" s="69" t="s">
        <v>78</v>
      </c>
      <c r="I10" s="69" t="s">
        <v>12</v>
      </c>
      <c r="J10" s="69" t="s">
        <v>93</v>
      </c>
      <c r="K10" s="69" t="s">
        <v>78</v>
      </c>
      <c r="L10" s="85" t="s">
        <v>12</v>
      </c>
      <c r="M10" s="52" t="s">
        <v>99</v>
      </c>
      <c r="N10" s="69" t="s">
        <v>78</v>
      </c>
      <c r="O10" s="69" t="s">
        <v>12</v>
      </c>
      <c r="P10" s="52" t="s">
        <v>99</v>
      </c>
      <c r="Q10" s="69" t="s">
        <v>78</v>
      </c>
      <c r="R10" s="69" t="s">
        <v>12</v>
      </c>
      <c r="S10" s="69" t="s">
        <v>93</v>
      </c>
      <c r="T10" s="69" t="s">
        <v>78</v>
      </c>
      <c r="U10" s="85" t="s">
        <v>12</v>
      </c>
    </row>
    <row r="11" spans="1:22" s="2" customFormat="1" ht="18" customHeight="1">
      <c r="A11" s="11"/>
      <c r="B11" s="22"/>
      <c r="C11" s="38" t="s">
        <v>348</v>
      </c>
      <c r="D11" s="53"/>
      <c r="E11" s="70" t="str">
        <f t="shared" ref="E11:E47" si="0">IF(D11="","",F11/D11)</f>
        <v/>
      </c>
      <c r="F11" s="86"/>
      <c r="G11" s="53"/>
      <c r="H11" s="70" t="str">
        <f t="shared" ref="H11:H47" si="1">IF(G11="","",I11/G11)</f>
        <v/>
      </c>
      <c r="I11" s="115"/>
      <c r="J11" s="70"/>
      <c r="K11" s="70" t="str">
        <f t="shared" ref="K11:K47" si="2">IF(J11="","",L11/J11)</f>
        <v/>
      </c>
      <c r="L11" s="142"/>
      <c r="M11" s="53"/>
      <c r="N11" s="70" t="str">
        <f t="shared" ref="N11:N47" si="3">IF(M11="","",O11/M11)</f>
        <v/>
      </c>
      <c r="O11" s="115"/>
      <c r="P11" s="53"/>
      <c r="Q11" s="70" t="str">
        <f t="shared" ref="Q11:Q47" si="4">IF(P11="","",R11/P11)</f>
        <v/>
      </c>
      <c r="R11" s="115"/>
      <c r="S11" s="70"/>
      <c r="T11" s="70" t="str">
        <f t="shared" ref="T11:T47" si="5">IF(S11="","",U11/S11)</f>
        <v/>
      </c>
      <c r="U11" s="142"/>
    </row>
    <row r="12" spans="1:22" s="2" customFormat="1" ht="18" customHeight="1">
      <c r="A12" s="11"/>
      <c r="B12" s="22"/>
      <c r="C12" s="39" t="s">
        <v>106</v>
      </c>
      <c r="D12" s="53"/>
      <c r="E12" s="70" t="str">
        <f t="shared" si="0"/>
        <v/>
      </c>
      <c r="F12" s="86"/>
      <c r="G12" s="53"/>
      <c r="H12" s="70" t="str">
        <f t="shared" si="1"/>
        <v/>
      </c>
      <c r="I12" s="115"/>
      <c r="J12" s="70"/>
      <c r="K12" s="70" t="str">
        <f t="shared" si="2"/>
        <v/>
      </c>
      <c r="L12" s="142"/>
      <c r="M12" s="53"/>
      <c r="N12" s="70" t="str">
        <f t="shared" si="3"/>
        <v/>
      </c>
      <c r="O12" s="115"/>
      <c r="P12" s="53"/>
      <c r="Q12" s="70" t="str">
        <f t="shared" si="4"/>
        <v/>
      </c>
      <c r="R12" s="115"/>
      <c r="S12" s="70"/>
      <c r="T12" s="70" t="str">
        <f t="shared" si="5"/>
        <v/>
      </c>
      <c r="U12" s="142"/>
    </row>
    <row r="13" spans="1:22" s="2" customFormat="1" ht="18" customHeight="1">
      <c r="A13" s="11"/>
      <c r="B13" s="22"/>
      <c r="C13" s="40" t="s">
        <v>382</v>
      </c>
      <c r="D13" s="54">
        <v>100</v>
      </c>
      <c r="E13" s="71">
        <f t="shared" si="0"/>
        <v>260000</v>
      </c>
      <c r="F13" s="87">
        <v>26000000</v>
      </c>
      <c r="G13" s="109">
        <v>100</v>
      </c>
      <c r="H13" s="71">
        <f t="shared" si="1"/>
        <v>260000</v>
      </c>
      <c r="I13" s="116">
        <v>26000000</v>
      </c>
      <c r="J13" s="133"/>
      <c r="K13" s="70" t="str">
        <f t="shared" si="2"/>
        <v/>
      </c>
      <c r="L13" s="143"/>
      <c r="M13" s="150"/>
      <c r="N13" s="165" t="str">
        <f t="shared" si="3"/>
        <v/>
      </c>
      <c r="O13" s="176"/>
      <c r="P13" s="150"/>
      <c r="Q13" s="165" t="str">
        <f t="shared" si="4"/>
        <v/>
      </c>
      <c r="R13" s="176"/>
      <c r="S13" s="176"/>
      <c r="T13" s="165" t="str">
        <f t="shared" si="5"/>
        <v/>
      </c>
      <c r="U13" s="184"/>
    </row>
    <row r="14" spans="1:22" s="2" customFormat="1" ht="18" customHeight="1">
      <c r="A14" s="11"/>
      <c r="B14" s="22"/>
      <c r="C14" s="38" t="s">
        <v>132</v>
      </c>
      <c r="D14" s="53"/>
      <c r="E14" s="70" t="str">
        <f t="shared" si="0"/>
        <v/>
      </c>
      <c r="F14" s="88"/>
      <c r="G14" s="53"/>
      <c r="H14" s="70" t="str">
        <f t="shared" si="1"/>
        <v/>
      </c>
      <c r="I14" s="117"/>
      <c r="J14" s="70"/>
      <c r="K14" s="70" t="str">
        <f t="shared" si="2"/>
        <v/>
      </c>
      <c r="L14" s="142"/>
      <c r="M14" s="151"/>
      <c r="N14" s="165" t="str">
        <f t="shared" si="3"/>
        <v/>
      </c>
      <c r="O14" s="166"/>
      <c r="P14" s="151"/>
      <c r="Q14" s="165" t="str">
        <f t="shared" si="4"/>
        <v/>
      </c>
      <c r="R14" s="166"/>
      <c r="S14" s="165"/>
      <c r="T14" s="165" t="str">
        <f t="shared" si="5"/>
        <v/>
      </c>
      <c r="U14" s="185"/>
    </row>
    <row r="15" spans="1:22" s="2" customFormat="1" ht="18" customHeight="1">
      <c r="A15" s="11"/>
      <c r="B15" s="22"/>
      <c r="C15" s="39" t="s">
        <v>94</v>
      </c>
      <c r="D15" s="55"/>
      <c r="E15" s="72" t="str">
        <f t="shared" si="0"/>
        <v/>
      </c>
      <c r="F15" s="89">
        <v>10000000</v>
      </c>
      <c r="G15" s="55"/>
      <c r="H15" s="70" t="str">
        <f t="shared" si="1"/>
        <v/>
      </c>
      <c r="I15" s="118">
        <v>10000000</v>
      </c>
      <c r="J15" s="133"/>
      <c r="K15" s="70" t="str">
        <f t="shared" si="2"/>
        <v/>
      </c>
      <c r="L15" s="143"/>
      <c r="M15" s="150"/>
      <c r="N15" s="165" t="str">
        <f t="shared" si="3"/>
        <v/>
      </c>
      <c r="O15" s="177"/>
      <c r="P15" s="150"/>
      <c r="Q15" s="165" t="str">
        <f t="shared" si="4"/>
        <v/>
      </c>
      <c r="R15" s="177"/>
      <c r="S15" s="176"/>
      <c r="T15" s="165" t="str">
        <f t="shared" si="5"/>
        <v/>
      </c>
      <c r="U15" s="184"/>
    </row>
    <row r="16" spans="1:22" s="2" customFormat="1" ht="18" customHeight="1">
      <c r="A16" s="11"/>
      <c r="B16" s="22"/>
      <c r="C16" s="39"/>
      <c r="D16" s="55"/>
      <c r="E16" s="70" t="str">
        <f t="shared" si="0"/>
        <v/>
      </c>
      <c r="F16" s="87"/>
      <c r="G16" s="55"/>
      <c r="H16" s="70" t="str">
        <f t="shared" si="1"/>
        <v/>
      </c>
      <c r="I16" s="118"/>
      <c r="J16" s="133"/>
      <c r="K16" s="70" t="str">
        <f t="shared" si="2"/>
        <v/>
      </c>
      <c r="L16" s="143"/>
      <c r="M16" s="150"/>
      <c r="N16" s="165" t="str">
        <f t="shared" si="3"/>
        <v/>
      </c>
      <c r="O16" s="177"/>
      <c r="P16" s="150"/>
      <c r="Q16" s="165" t="str">
        <f t="shared" si="4"/>
        <v/>
      </c>
      <c r="R16" s="177"/>
      <c r="S16" s="176"/>
      <c r="T16" s="165" t="str">
        <f t="shared" si="5"/>
        <v/>
      </c>
      <c r="U16" s="184"/>
    </row>
    <row r="17" spans="1:24" s="2" customFormat="1" ht="18" customHeight="1">
      <c r="A17" s="11"/>
      <c r="B17" s="22"/>
      <c r="C17" s="39"/>
      <c r="D17" s="55"/>
      <c r="E17" s="70" t="str">
        <f t="shared" si="0"/>
        <v/>
      </c>
      <c r="F17" s="90"/>
      <c r="G17" s="55"/>
      <c r="H17" s="70" t="str">
        <f t="shared" si="1"/>
        <v/>
      </c>
      <c r="I17" s="119"/>
      <c r="J17" s="134"/>
      <c r="K17" s="73" t="str">
        <f t="shared" si="2"/>
        <v/>
      </c>
      <c r="L17" s="143"/>
      <c r="M17" s="150"/>
      <c r="N17" s="165" t="str">
        <f t="shared" si="3"/>
        <v/>
      </c>
      <c r="O17" s="177"/>
      <c r="P17" s="150"/>
      <c r="Q17" s="165" t="str">
        <f t="shared" si="4"/>
        <v/>
      </c>
      <c r="R17" s="177"/>
      <c r="S17" s="177"/>
      <c r="T17" s="166" t="str">
        <f t="shared" si="5"/>
        <v/>
      </c>
      <c r="U17" s="184"/>
    </row>
    <row r="18" spans="1:24" s="2" customFormat="1" ht="18" customHeight="1">
      <c r="A18" s="11"/>
      <c r="B18" s="22"/>
      <c r="C18" s="38" t="s">
        <v>288</v>
      </c>
      <c r="D18" s="53"/>
      <c r="E18" s="70" t="str">
        <f t="shared" si="0"/>
        <v/>
      </c>
      <c r="F18" s="86"/>
      <c r="G18" s="53"/>
      <c r="H18" s="73" t="str">
        <f t="shared" si="1"/>
        <v/>
      </c>
      <c r="I18" s="117"/>
      <c r="J18" s="73"/>
      <c r="K18" s="73" t="str">
        <f t="shared" si="2"/>
        <v/>
      </c>
      <c r="L18" s="142"/>
      <c r="M18" s="151"/>
      <c r="N18" s="166" t="str">
        <f t="shared" si="3"/>
        <v/>
      </c>
      <c r="O18" s="166"/>
      <c r="P18" s="151"/>
      <c r="Q18" s="166" t="str">
        <f t="shared" si="4"/>
        <v/>
      </c>
      <c r="R18" s="166"/>
      <c r="S18" s="166"/>
      <c r="T18" s="166" t="str">
        <f t="shared" si="5"/>
        <v/>
      </c>
      <c r="U18" s="185"/>
    </row>
    <row r="19" spans="1:24" s="2" customFormat="1" ht="18" customHeight="1">
      <c r="A19" s="11"/>
      <c r="B19" s="22"/>
      <c r="C19" s="38" t="str">
        <f>C12</f>
        <v>&lt;建築工事&gt;</v>
      </c>
      <c r="D19" s="53"/>
      <c r="E19" s="70" t="str">
        <f t="shared" si="0"/>
        <v/>
      </c>
      <c r="F19" s="86"/>
      <c r="G19" s="110"/>
      <c r="H19" s="73" t="str">
        <f t="shared" si="1"/>
        <v/>
      </c>
      <c r="I19" s="117"/>
      <c r="J19" s="73"/>
      <c r="K19" s="73" t="str">
        <f t="shared" si="2"/>
        <v/>
      </c>
      <c r="L19" s="142"/>
      <c r="M19" s="152"/>
      <c r="N19" s="166" t="str">
        <f t="shared" si="3"/>
        <v/>
      </c>
      <c r="O19" s="166"/>
      <c r="P19" s="152"/>
      <c r="Q19" s="166" t="str">
        <f t="shared" si="4"/>
        <v/>
      </c>
      <c r="R19" s="166"/>
      <c r="S19" s="166"/>
      <c r="T19" s="166" t="str">
        <f t="shared" si="5"/>
        <v/>
      </c>
      <c r="U19" s="185"/>
    </row>
    <row r="20" spans="1:24" s="2" customFormat="1" ht="18" customHeight="1">
      <c r="A20" s="11"/>
      <c r="B20" s="22"/>
      <c r="C20" s="38" t="str">
        <f>IF(C13="","",C13)</f>
        <v>　（新築）</v>
      </c>
      <c r="D20" s="55"/>
      <c r="E20" s="70" t="str">
        <f t="shared" si="0"/>
        <v/>
      </c>
      <c r="F20" s="90"/>
      <c r="G20" s="55"/>
      <c r="H20" s="73" t="str">
        <f t="shared" si="1"/>
        <v/>
      </c>
      <c r="I20" s="119"/>
      <c r="J20" s="134"/>
      <c r="K20" s="73" t="str">
        <f t="shared" si="2"/>
        <v/>
      </c>
      <c r="L20" s="143"/>
      <c r="M20" s="152"/>
      <c r="N20" s="166" t="str">
        <f t="shared" si="3"/>
        <v/>
      </c>
      <c r="O20" s="166"/>
      <c r="P20" s="152"/>
      <c r="Q20" s="166" t="str">
        <f t="shared" si="4"/>
        <v/>
      </c>
      <c r="R20" s="166"/>
      <c r="S20" s="166"/>
      <c r="T20" s="166" t="str">
        <f t="shared" si="5"/>
        <v/>
      </c>
      <c r="U20" s="185"/>
    </row>
    <row r="21" spans="1:24" s="2" customFormat="1" ht="18" customHeight="1">
      <c r="A21" s="11"/>
      <c r="B21" s="22"/>
      <c r="C21" s="38" t="s">
        <v>132</v>
      </c>
      <c r="D21" s="53"/>
      <c r="E21" s="70" t="str">
        <f t="shared" si="0"/>
        <v/>
      </c>
      <c r="F21" s="86"/>
      <c r="G21" s="110"/>
      <c r="H21" s="73" t="str">
        <f t="shared" si="1"/>
        <v/>
      </c>
      <c r="I21" s="117"/>
      <c r="J21" s="73"/>
      <c r="K21" s="73" t="str">
        <f t="shared" si="2"/>
        <v/>
      </c>
      <c r="L21" s="142"/>
      <c r="M21" s="152"/>
      <c r="N21" s="166" t="str">
        <f t="shared" si="3"/>
        <v/>
      </c>
      <c r="O21" s="166"/>
      <c r="P21" s="152"/>
      <c r="Q21" s="166" t="str">
        <f t="shared" si="4"/>
        <v/>
      </c>
      <c r="R21" s="166"/>
      <c r="S21" s="166"/>
      <c r="T21" s="166" t="str">
        <f t="shared" si="5"/>
        <v/>
      </c>
      <c r="U21" s="185"/>
    </row>
    <row r="22" spans="1:24" s="2" customFormat="1" ht="18" customHeight="1">
      <c r="A22" s="11"/>
      <c r="B22" s="22"/>
      <c r="C22" s="39"/>
      <c r="D22" s="55"/>
      <c r="E22" s="70" t="str">
        <f t="shared" si="0"/>
        <v/>
      </c>
      <c r="F22" s="90"/>
      <c r="G22" s="111"/>
      <c r="H22" s="73" t="str">
        <f t="shared" si="1"/>
        <v/>
      </c>
      <c r="I22" s="119"/>
      <c r="J22" s="134"/>
      <c r="K22" s="73" t="str">
        <f t="shared" si="2"/>
        <v/>
      </c>
      <c r="L22" s="143"/>
      <c r="M22" s="153"/>
      <c r="N22" s="166" t="str">
        <f t="shared" si="3"/>
        <v/>
      </c>
      <c r="O22" s="177"/>
      <c r="P22" s="153"/>
      <c r="Q22" s="166" t="str">
        <f t="shared" si="4"/>
        <v/>
      </c>
      <c r="R22" s="177"/>
      <c r="S22" s="177"/>
      <c r="T22" s="166" t="str">
        <f t="shared" si="5"/>
        <v/>
      </c>
      <c r="U22" s="184"/>
    </row>
    <row r="23" spans="1:24" s="2" customFormat="1" ht="18" customHeight="1">
      <c r="A23" s="11"/>
      <c r="B23" s="22"/>
      <c r="C23" s="39"/>
      <c r="D23" s="55"/>
      <c r="E23" s="70" t="str">
        <f t="shared" si="0"/>
        <v/>
      </c>
      <c r="F23" s="90"/>
      <c r="G23" s="111"/>
      <c r="H23" s="73" t="str">
        <f t="shared" si="1"/>
        <v/>
      </c>
      <c r="I23" s="119"/>
      <c r="J23" s="134"/>
      <c r="K23" s="73" t="str">
        <f t="shared" si="2"/>
        <v/>
      </c>
      <c r="L23" s="143"/>
      <c r="M23" s="153"/>
      <c r="N23" s="166" t="str">
        <f t="shared" si="3"/>
        <v/>
      </c>
      <c r="O23" s="177"/>
      <c r="P23" s="153"/>
      <c r="Q23" s="166" t="str">
        <f t="shared" si="4"/>
        <v/>
      </c>
      <c r="R23" s="177"/>
      <c r="S23" s="177"/>
      <c r="T23" s="166" t="str">
        <f t="shared" si="5"/>
        <v/>
      </c>
      <c r="U23" s="184"/>
    </row>
    <row r="24" spans="1:24" s="2" customFormat="1" ht="18" customHeight="1">
      <c r="A24" s="11"/>
      <c r="B24" s="22"/>
      <c r="C24" s="39"/>
      <c r="D24" s="55"/>
      <c r="E24" s="70" t="str">
        <f t="shared" si="0"/>
        <v/>
      </c>
      <c r="F24" s="91"/>
      <c r="G24" s="111"/>
      <c r="H24" s="73" t="str">
        <f t="shared" si="1"/>
        <v/>
      </c>
      <c r="I24" s="119"/>
      <c r="J24" s="134"/>
      <c r="K24" s="73" t="str">
        <f t="shared" si="2"/>
        <v/>
      </c>
      <c r="L24" s="143"/>
      <c r="M24" s="153"/>
      <c r="N24" s="166" t="str">
        <f t="shared" si="3"/>
        <v/>
      </c>
      <c r="O24" s="177"/>
      <c r="P24" s="153"/>
      <c r="Q24" s="166" t="str">
        <f t="shared" si="4"/>
        <v/>
      </c>
      <c r="R24" s="177"/>
      <c r="S24" s="177"/>
      <c r="T24" s="166" t="str">
        <f t="shared" si="5"/>
        <v/>
      </c>
      <c r="U24" s="184"/>
    </row>
    <row r="25" spans="1:24" s="2" customFormat="1" ht="18" customHeight="1">
      <c r="A25" s="11"/>
      <c r="B25" s="22"/>
      <c r="C25" s="39"/>
      <c r="D25" s="55"/>
      <c r="E25" s="70" t="str">
        <f t="shared" si="0"/>
        <v/>
      </c>
      <c r="F25" s="91"/>
      <c r="G25" s="111"/>
      <c r="H25" s="73" t="str">
        <f t="shared" si="1"/>
        <v/>
      </c>
      <c r="I25" s="119"/>
      <c r="J25" s="134"/>
      <c r="K25" s="73" t="str">
        <f t="shared" si="2"/>
        <v/>
      </c>
      <c r="L25" s="143"/>
      <c r="M25" s="153"/>
      <c r="N25" s="166" t="str">
        <f t="shared" si="3"/>
        <v/>
      </c>
      <c r="O25" s="177"/>
      <c r="P25" s="153"/>
      <c r="Q25" s="166" t="str">
        <f t="shared" si="4"/>
        <v/>
      </c>
      <c r="R25" s="177"/>
      <c r="S25" s="177"/>
      <c r="T25" s="166" t="str">
        <f t="shared" si="5"/>
        <v/>
      </c>
      <c r="U25" s="184"/>
    </row>
    <row r="26" spans="1:24" s="2" customFormat="1" ht="18" customHeight="1">
      <c r="A26" s="11"/>
      <c r="B26" s="22"/>
      <c r="C26" s="39"/>
      <c r="D26" s="55"/>
      <c r="E26" s="70" t="str">
        <f t="shared" si="0"/>
        <v/>
      </c>
      <c r="F26" s="91"/>
      <c r="G26" s="111"/>
      <c r="H26" s="73" t="str">
        <f t="shared" si="1"/>
        <v/>
      </c>
      <c r="I26" s="119"/>
      <c r="J26" s="134"/>
      <c r="K26" s="73" t="str">
        <f t="shared" si="2"/>
        <v/>
      </c>
      <c r="L26" s="143"/>
      <c r="M26" s="153"/>
      <c r="N26" s="166" t="str">
        <f t="shared" si="3"/>
        <v/>
      </c>
      <c r="O26" s="177"/>
      <c r="P26" s="153"/>
      <c r="Q26" s="166" t="str">
        <f t="shared" si="4"/>
        <v/>
      </c>
      <c r="R26" s="177"/>
      <c r="S26" s="177"/>
      <c r="T26" s="166" t="str">
        <f t="shared" si="5"/>
        <v/>
      </c>
      <c r="U26" s="184"/>
    </row>
    <row r="27" spans="1:24" s="2" customFormat="1" ht="18" customHeight="1">
      <c r="A27" s="11"/>
      <c r="B27" s="22"/>
      <c r="C27" s="39"/>
      <c r="D27" s="55"/>
      <c r="E27" s="73" t="str">
        <f t="shared" si="0"/>
        <v/>
      </c>
      <c r="F27" s="91"/>
      <c r="G27" s="111"/>
      <c r="H27" s="73" t="str">
        <f t="shared" si="1"/>
        <v/>
      </c>
      <c r="I27" s="119"/>
      <c r="J27" s="134"/>
      <c r="K27" s="73" t="str">
        <f t="shared" si="2"/>
        <v/>
      </c>
      <c r="L27" s="143"/>
      <c r="M27" s="153"/>
      <c r="N27" s="166" t="str">
        <f t="shared" si="3"/>
        <v/>
      </c>
      <c r="O27" s="177"/>
      <c r="P27" s="153"/>
      <c r="Q27" s="166" t="str">
        <f t="shared" si="4"/>
        <v/>
      </c>
      <c r="R27" s="177"/>
      <c r="S27" s="177"/>
      <c r="T27" s="166" t="str">
        <f t="shared" si="5"/>
        <v/>
      </c>
      <c r="U27" s="184"/>
    </row>
    <row r="28" spans="1:24" s="2" customFormat="1" ht="18" customHeight="1">
      <c r="A28" s="11"/>
      <c r="B28" s="22"/>
      <c r="C28" s="35" t="s">
        <v>1</v>
      </c>
      <c r="D28" s="56">
        <v>100</v>
      </c>
      <c r="E28" s="74">
        <f t="shared" si="0"/>
        <v>360000</v>
      </c>
      <c r="F28" s="92">
        <f>IF(SUM(F12:F27)=0,"",SUM(F12:F27))</f>
        <v>36000000</v>
      </c>
      <c r="G28" s="56">
        <v>100</v>
      </c>
      <c r="H28" s="74">
        <f t="shared" si="1"/>
        <v>360000</v>
      </c>
      <c r="I28" s="120">
        <f>IF(SUM(I12:I27)=0,"",SUM(I12:I27))</f>
        <v>36000000</v>
      </c>
      <c r="J28" s="135"/>
      <c r="K28" s="78" t="str">
        <f t="shared" si="2"/>
        <v/>
      </c>
      <c r="L28" s="144" t="str">
        <f>IF(SUM(L12:L27)=0,"",SUM(L12:L27))</f>
        <v/>
      </c>
      <c r="M28" s="154"/>
      <c r="N28" s="167" t="str">
        <f t="shared" si="3"/>
        <v/>
      </c>
      <c r="O28" s="167" t="str">
        <f>IF(SUM(O12:O27)=0,"",SUM(O12:O27))</f>
        <v/>
      </c>
      <c r="P28" s="154"/>
      <c r="Q28" s="167" t="str">
        <f t="shared" si="4"/>
        <v/>
      </c>
      <c r="R28" s="167" t="str">
        <f>IF(SUM(R12:R27)=0,"",SUM(R12:R27))</f>
        <v/>
      </c>
      <c r="S28" s="182"/>
      <c r="T28" s="167" t="str">
        <f t="shared" si="5"/>
        <v/>
      </c>
      <c r="U28" s="186" t="str">
        <f>IF(SUM(U12:U27)=0,"",SUM(U12:U27))</f>
        <v/>
      </c>
    </row>
    <row r="29" spans="1:24" s="2" customFormat="1" ht="18" customHeight="1">
      <c r="A29" s="11"/>
      <c r="B29" s="22" t="s">
        <v>129</v>
      </c>
      <c r="C29" s="41" t="s">
        <v>143</v>
      </c>
      <c r="D29" s="57"/>
      <c r="E29" s="75" t="str">
        <f t="shared" si="0"/>
        <v/>
      </c>
      <c r="F29" s="93">
        <v>5000000</v>
      </c>
      <c r="G29" s="57"/>
      <c r="H29" s="75" t="str">
        <f t="shared" si="1"/>
        <v/>
      </c>
      <c r="I29" s="121">
        <v>5000000</v>
      </c>
      <c r="J29" s="136"/>
      <c r="K29" s="75" t="str">
        <f t="shared" si="2"/>
        <v/>
      </c>
      <c r="L29" s="145"/>
      <c r="M29" s="155"/>
      <c r="N29" s="168" t="str">
        <f t="shared" si="3"/>
        <v/>
      </c>
      <c r="O29" s="178"/>
      <c r="P29" s="155"/>
      <c r="Q29" s="168" t="str">
        <f t="shared" si="4"/>
        <v/>
      </c>
      <c r="R29" s="178"/>
      <c r="S29" s="178"/>
      <c r="T29" s="168" t="str">
        <f t="shared" si="5"/>
        <v/>
      </c>
      <c r="U29" s="187"/>
    </row>
    <row r="30" spans="1:24" s="2" customFormat="1" ht="18" customHeight="1">
      <c r="A30" s="11"/>
      <c r="B30" s="22"/>
      <c r="C30" s="42" t="s">
        <v>367</v>
      </c>
      <c r="D30" s="58"/>
      <c r="E30" s="76" t="str">
        <f t="shared" si="0"/>
        <v/>
      </c>
      <c r="F30" s="94">
        <v>1000000</v>
      </c>
      <c r="G30" s="58"/>
      <c r="H30" s="76" t="str">
        <f t="shared" si="1"/>
        <v/>
      </c>
      <c r="I30" s="118">
        <v>1000000</v>
      </c>
      <c r="J30" s="137"/>
      <c r="K30" s="76" t="str">
        <f t="shared" si="2"/>
        <v/>
      </c>
      <c r="L30" s="146"/>
      <c r="M30" s="156"/>
      <c r="N30" s="169" t="str">
        <f t="shared" si="3"/>
        <v/>
      </c>
      <c r="O30" s="179"/>
      <c r="P30" s="156"/>
      <c r="Q30" s="169" t="str">
        <f t="shared" si="4"/>
        <v/>
      </c>
      <c r="R30" s="179"/>
      <c r="S30" s="179"/>
      <c r="T30" s="169" t="str">
        <f t="shared" si="5"/>
        <v/>
      </c>
      <c r="U30" s="188"/>
    </row>
    <row r="31" spans="1:24" s="2" customFormat="1" ht="18" customHeight="1">
      <c r="A31" s="11"/>
      <c r="B31" s="22"/>
      <c r="C31" s="43"/>
      <c r="D31" s="58"/>
      <c r="E31" s="76" t="str">
        <f t="shared" si="0"/>
        <v/>
      </c>
      <c r="F31" s="95"/>
      <c r="G31" s="58"/>
      <c r="H31" s="76" t="str">
        <f t="shared" si="1"/>
        <v/>
      </c>
      <c r="I31" s="122"/>
      <c r="J31" s="137"/>
      <c r="K31" s="76" t="str">
        <f t="shared" si="2"/>
        <v/>
      </c>
      <c r="L31" s="146"/>
      <c r="M31" s="156"/>
      <c r="N31" s="169" t="str">
        <f t="shared" si="3"/>
        <v/>
      </c>
      <c r="O31" s="179"/>
      <c r="P31" s="156"/>
      <c r="Q31" s="169" t="str">
        <f t="shared" si="4"/>
        <v/>
      </c>
      <c r="R31" s="179"/>
      <c r="S31" s="179"/>
      <c r="T31" s="169" t="str">
        <f t="shared" si="5"/>
        <v/>
      </c>
      <c r="U31" s="188"/>
    </row>
    <row r="32" spans="1:24" s="2" customFormat="1" ht="18" customHeight="1">
      <c r="A32" s="11"/>
      <c r="B32" s="22"/>
      <c r="C32" s="43"/>
      <c r="D32" s="58"/>
      <c r="E32" s="76" t="str">
        <f t="shared" si="0"/>
        <v/>
      </c>
      <c r="F32" s="95"/>
      <c r="G32" s="58"/>
      <c r="H32" s="76" t="str">
        <f t="shared" si="1"/>
        <v/>
      </c>
      <c r="I32" s="122"/>
      <c r="J32" s="137"/>
      <c r="K32" s="76" t="str">
        <f t="shared" si="2"/>
        <v/>
      </c>
      <c r="L32" s="146"/>
      <c r="M32" s="156"/>
      <c r="N32" s="169" t="str">
        <f t="shared" si="3"/>
        <v/>
      </c>
      <c r="O32" s="179"/>
      <c r="P32" s="156"/>
      <c r="Q32" s="169" t="str">
        <f t="shared" si="4"/>
        <v/>
      </c>
      <c r="R32" s="179"/>
      <c r="S32" s="179"/>
      <c r="T32" s="169" t="str">
        <f t="shared" si="5"/>
        <v/>
      </c>
      <c r="U32" s="188"/>
      <c r="V32" s="194" t="s">
        <v>417</v>
      </c>
      <c r="W32" s="195"/>
      <c r="X32" s="195"/>
    </row>
    <row r="33" spans="1:24" s="2" customFormat="1" ht="18" customHeight="1">
      <c r="A33" s="11"/>
      <c r="B33" s="22"/>
      <c r="C33" s="44"/>
      <c r="D33" s="59"/>
      <c r="E33" s="77" t="str">
        <f t="shared" si="0"/>
        <v/>
      </c>
      <c r="F33" s="96"/>
      <c r="G33" s="59"/>
      <c r="H33" s="77" t="str">
        <f t="shared" si="1"/>
        <v/>
      </c>
      <c r="I33" s="123"/>
      <c r="J33" s="138"/>
      <c r="K33" s="77" t="str">
        <f t="shared" si="2"/>
        <v/>
      </c>
      <c r="L33" s="147"/>
      <c r="M33" s="157"/>
      <c r="N33" s="170" t="str">
        <f t="shared" si="3"/>
        <v/>
      </c>
      <c r="O33" s="180"/>
      <c r="P33" s="157"/>
      <c r="Q33" s="170" t="str">
        <f t="shared" si="4"/>
        <v/>
      </c>
      <c r="R33" s="180"/>
      <c r="S33" s="180"/>
      <c r="T33" s="170" t="str">
        <f t="shared" si="5"/>
        <v/>
      </c>
      <c r="U33" s="189"/>
      <c r="V33" s="194"/>
      <c r="W33" s="195"/>
      <c r="X33" s="195"/>
    </row>
    <row r="34" spans="1:24" s="2" customFormat="1" ht="18" customHeight="1">
      <c r="A34" s="11"/>
      <c r="B34" s="22"/>
      <c r="C34" s="45" t="s">
        <v>1</v>
      </c>
      <c r="D34" s="60"/>
      <c r="E34" s="78" t="str">
        <f t="shared" si="0"/>
        <v/>
      </c>
      <c r="F34" s="97">
        <f>IF(SUM(F29:F33)=0,"",(SUM(F29:F33)))</f>
        <v>6000000</v>
      </c>
      <c r="G34" s="60"/>
      <c r="H34" s="78" t="str">
        <f t="shared" si="1"/>
        <v/>
      </c>
      <c r="I34" s="124">
        <f>IF(SUM(I29:I33)=0,"",(SUM(I29:I33)))</f>
        <v>6000000</v>
      </c>
      <c r="J34" s="135"/>
      <c r="K34" s="78" t="str">
        <f t="shared" si="2"/>
        <v/>
      </c>
      <c r="L34" s="144" t="str">
        <f>IF(SUM(L29:L33)=0,"",(SUM(L29:L33)))</f>
        <v/>
      </c>
      <c r="M34" s="154"/>
      <c r="N34" s="167" t="str">
        <f t="shared" si="3"/>
        <v/>
      </c>
      <c r="O34" s="167" t="str">
        <f>IF(SUM(O29:O33)=0,"",(SUM(O29:O33)))</f>
        <v/>
      </c>
      <c r="P34" s="154"/>
      <c r="Q34" s="167" t="str">
        <f t="shared" si="4"/>
        <v/>
      </c>
      <c r="R34" s="167" t="str">
        <f>IF(SUM(R29:R33)=0,"",(SUM(R29:R33)))</f>
        <v/>
      </c>
      <c r="S34" s="182"/>
      <c r="T34" s="167" t="str">
        <f t="shared" si="5"/>
        <v/>
      </c>
      <c r="U34" s="186" t="str">
        <f>IF(SUM(U29:U33)=0,"",(SUM(U29:U33)))</f>
        <v/>
      </c>
    </row>
    <row r="35" spans="1:24" s="2" customFormat="1" ht="18" customHeight="1">
      <c r="A35" s="11"/>
      <c r="B35" s="19" t="s">
        <v>137</v>
      </c>
      <c r="C35" s="35"/>
      <c r="D35" s="60"/>
      <c r="E35" s="78" t="str">
        <f t="shared" si="0"/>
        <v/>
      </c>
      <c r="F35" s="97">
        <f>IF(F28="","",IF(F34="",F28,F28+F34))</f>
        <v>42000000</v>
      </c>
      <c r="G35" s="60"/>
      <c r="H35" s="78" t="str">
        <f t="shared" si="1"/>
        <v/>
      </c>
      <c r="I35" s="125">
        <f>IF(I28="","",IF(I34="",I28,I28+I34))</f>
        <v>42000000</v>
      </c>
      <c r="J35" s="139"/>
      <c r="K35" s="78" t="str">
        <f t="shared" si="2"/>
        <v/>
      </c>
      <c r="L35" s="144" t="str">
        <f>IF(L28="","",IF(L34="",L28,L28+L34))</f>
        <v/>
      </c>
      <c r="M35" s="154"/>
      <c r="N35" s="167" t="str">
        <f t="shared" si="3"/>
        <v/>
      </c>
      <c r="O35" s="167" t="str">
        <f>IF(O28="","",IF(O34="",O28,O28+O34))</f>
        <v/>
      </c>
      <c r="P35" s="154"/>
      <c r="Q35" s="167" t="str">
        <f t="shared" si="4"/>
        <v/>
      </c>
      <c r="R35" s="167" t="str">
        <f>IF(R28="","",IF(R34="",R28,R28+R34))</f>
        <v/>
      </c>
      <c r="S35" s="182"/>
      <c r="T35" s="167" t="str">
        <f t="shared" si="5"/>
        <v/>
      </c>
      <c r="U35" s="186" t="str">
        <f>IF(U28="","",IF(U34="",U28,U28+U34))</f>
        <v/>
      </c>
    </row>
    <row r="36" spans="1:24" s="2" customFormat="1" ht="18" customHeight="1">
      <c r="A36" s="11" t="s">
        <v>125</v>
      </c>
      <c r="B36" s="23" t="str">
        <f>C12</f>
        <v>&lt;建築工事&gt;</v>
      </c>
      <c r="C36" s="38"/>
      <c r="D36" s="61"/>
      <c r="E36" s="75" t="str">
        <f t="shared" si="0"/>
        <v/>
      </c>
      <c r="F36" s="98"/>
      <c r="G36" s="61"/>
      <c r="H36" s="75" t="str">
        <f t="shared" si="1"/>
        <v/>
      </c>
      <c r="I36" s="126"/>
      <c r="J36" s="75"/>
      <c r="K36" s="75" t="str">
        <f t="shared" si="2"/>
        <v/>
      </c>
      <c r="L36" s="148"/>
      <c r="M36" s="158"/>
      <c r="N36" s="168" t="str">
        <f t="shared" si="3"/>
        <v/>
      </c>
      <c r="O36" s="168"/>
      <c r="P36" s="158"/>
      <c r="Q36" s="168" t="str">
        <f t="shared" si="4"/>
        <v/>
      </c>
      <c r="R36" s="168"/>
      <c r="S36" s="168"/>
      <c r="T36" s="168" t="str">
        <f t="shared" si="5"/>
        <v/>
      </c>
      <c r="U36" s="190"/>
    </row>
    <row r="37" spans="1:24" s="2" customFormat="1" ht="18" customHeight="1">
      <c r="A37" s="11"/>
      <c r="B37" s="23" t="str">
        <f>C20</f>
        <v>　（新築）</v>
      </c>
      <c r="C37" s="38"/>
      <c r="D37" s="62"/>
      <c r="E37" s="76" t="str">
        <f t="shared" si="0"/>
        <v/>
      </c>
      <c r="F37" s="99"/>
      <c r="G37" s="62"/>
      <c r="H37" s="76" t="str">
        <f t="shared" si="1"/>
        <v/>
      </c>
      <c r="I37" s="127"/>
      <c r="J37" s="76"/>
      <c r="K37" s="76" t="str">
        <f t="shared" si="2"/>
        <v/>
      </c>
      <c r="L37" s="103"/>
      <c r="M37" s="159"/>
      <c r="N37" s="169" t="str">
        <f t="shared" si="3"/>
        <v/>
      </c>
      <c r="O37" s="169"/>
      <c r="P37" s="159"/>
      <c r="Q37" s="169" t="str">
        <f t="shared" si="4"/>
        <v/>
      </c>
      <c r="R37" s="169"/>
      <c r="S37" s="169"/>
      <c r="T37" s="169" t="str">
        <f t="shared" si="5"/>
        <v/>
      </c>
      <c r="U37" s="191"/>
    </row>
    <row r="38" spans="1:24" s="2" customFormat="1" ht="18" customHeight="1">
      <c r="A38" s="11"/>
      <c r="B38" s="24" t="s">
        <v>130</v>
      </c>
      <c r="C38" s="39"/>
      <c r="D38" s="58"/>
      <c r="E38" s="76" t="str">
        <f t="shared" si="0"/>
        <v/>
      </c>
      <c r="F38" s="95"/>
      <c r="G38" s="58"/>
      <c r="H38" s="76" t="str">
        <f t="shared" si="1"/>
        <v/>
      </c>
      <c r="I38" s="122"/>
      <c r="J38" s="137"/>
      <c r="K38" s="76" t="str">
        <f t="shared" si="2"/>
        <v/>
      </c>
      <c r="L38" s="146"/>
      <c r="M38" s="156"/>
      <c r="N38" s="169" t="str">
        <f t="shared" si="3"/>
        <v/>
      </c>
      <c r="O38" s="179"/>
      <c r="P38" s="156"/>
      <c r="Q38" s="169" t="str">
        <f t="shared" si="4"/>
        <v/>
      </c>
      <c r="R38" s="179"/>
      <c r="S38" s="179"/>
      <c r="T38" s="169" t="str">
        <f t="shared" si="5"/>
        <v/>
      </c>
      <c r="U38" s="188"/>
    </row>
    <row r="39" spans="1:24" s="2" customFormat="1" ht="18" customHeight="1">
      <c r="A39" s="11"/>
      <c r="B39" s="24" t="s">
        <v>130</v>
      </c>
      <c r="C39" s="39"/>
      <c r="D39" s="58"/>
      <c r="E39" s="76" t="str">
        <f t="shared" si="0"/>
        <v/>
      </c>
      <c r="F39" s="95"/>
      <c r="G39" s="58"/>
      <c r="H39" s="76" t="str">
        <f t="shared" si="1"/>
        <v/>
      </c>
      <c r="I39" s="122"/>
      <c r="J39" s="137"/>
      <c r="K39" s="76" t="str">
        <f t="shared" si="2"/>
        <v/>
      </c>
      <c r="L39" s="146"/>
      <c r="M39" s="156"/>
      <c r="N39" s="169" t="str">
        <f t="shared" si="3"/>
        <v/>
      </c>
      <c r="O39" s="179"/>
      <c r="P39" s="156"/>
      <c r="Q39" s="169" t="str">
        <f t="shared" si="4"/>
        <v/>
      </c>
      <c r="R39" s="179"/>
      <c r="S39" s="179"/>
      <c r="T39" s="169" t="str">
        <f t="shared" si="5"/>
        <v/>
      </c>
      <c r="U39" s="188"/>
    </row>
    <row r="40" spans="1:24" s="2" customFormat="1" ht="18" customHeight="1">
      <c r="A40" s="11"/>
      <c r="B40" s="25" t="s">
        <v>130</v>
      </c>
      <c r="C40" s="39"/>
      <c r="D40" s="58"/>
      <c r="E40" s="76" t="str">
        <f t="shared" si="0"/>
        <v/>
      </c>
      <c r="F40" s="95"/>
      <c r="G40" s="58"/>
      <c r="H40" s="76" t="str">
        <f t="shared" si="1"/>
        <v/>
      </c>
      <c r="I40" s="122"/>
      <c r="J40" s="137"/>
      <c r="K40" s="76" t="str">
        <f t="shared" si="2"/>
        <v/>
      </c>
      <c r="L40" s="146"/>
      <c r="M40" s="156"/>
      <c r="N40" s="169" t="str">
        <f t="shared" si="3"/>
        <v/>
      </c>
      <c r="O40" s="179"/>
      <c r="P40" s="156"/>
      <c r="Q40" s="169" t="str">
        <f t="shared" si="4"/>
        <v/>
      </c>
      <c r="R40" s="179"/>
      <c r="S40" s="179"/>
      <c r="T40" s="169" t="str">
        <f t="shared" si="5"/>
        <v/>
      </c>
      <c r="U40" s="188"/>
    </row>
    <row r="41" spans="1:24" s="2" customFormat="1" ht="18" customHeight="1">
      <c r="A41" s="11"/>
      <c r="B41" s="23" t="s">
        <v>375</v>
      </c>
      <c r="C41" s="38"/>
      <c r="D41" s="62"/>
      <c r="E41" s="76" t="str">
        <f t="shared" si="0"/>
        <v/>
      </c>
      <c r="F41" s="99"/>
      <c r="G41" s="62"/>
      <c r="H41" s="76" t="str">
        <f t="shared" si="1"/>
        <v/>
      </c>
      <c r="I41" s="127"/>
      <c r="J41" s="76"/>
      <c r="K41" s="76" t="str">
        <f t="shared" si="2"/>
        <v/>
      </c>
      <c r="L41" s="103"/>
      <c r="M41" s="159"/>
      <c r="N41" s="169" t="str">
        <f t="shared" si="3"/>
        <v/>
      </c>
      <c r="O41" s="169"/>
      <c r="P41" s="159"/>
      <c r="Q41" s="169" t="str">
        <f t="shared" si="4"/>
        <v/>
      </c>
      <c r="R41" s="169"/>
      <c r="S41" s="169"/>
      <c r="T41" s="169" t="str">
        <f t="shared" si="5"/>
        <v/>
      </c>
      <c r="U41" s="191"/>
    </row>
    <row r="42" spans="1:24" s="2" customFormat="1" ht="18" customHeight="1">
      <c r="A42" s="11"/>
      <c r="B42" s="23" t="str">
        <f>C20</f>
        <v>　（新築）</v>
      </c>
      <c r="C42" s="38"/>
      <c r="D42" s="62"/>
      <c r="E42" s="76" t="str">
        <f t="shared" si="0"/>
        <v/>
      </c>
      <c r="F42" s="99"/>
      <c r="G42" s="62"/>
      <c r="H42" s="76" t="str">
        <f t="shared" si="1"/>
        <v/>
      </c>
      <c r="I42" s="127"/>
      <c r="J42" s="76"/>
      <c r="K42" s="76" t="str">
        <f t="shared" si="2"/>
        <v/>
      </c>
      <c r="L42" s="103"/>
      <c r="M42" s="159"/>
      <c r="N42" s="169" t="str">
        <f t="shared" si="3"/>
        <v/>
      </c>
      <c r="O42" s="169"/>
      <c r="P42" s="159"/>
      <c r="Q42" s="169" t="str">
        <f t="shared" si="4"/>
        <v/>
      </c>
      <c r="R42" s="169"/>
      <c r="S42" s="169"/>
      <c r="T42" s="169" t="str">
        <f t="shared" si="5"/>
        <v/>
      </c>
      <c r="U42" s="191"/>
    </row>
    <row r="43" spans="1:24" s="2" customFormat="1" ht="18" customHeight="1">
      <c r="A43" s="11"/>
      <c r="B43" s="25" t="s">
        <v>130</v>
      </c>
      <c r="C43" s="39"/>
      <c r="D43" s="58"/>
      <c r="E43" s="76" t="str">
        <f t="shared" si="0"/>
        <v/>
      </c>
      <c r="F43" s="95"/>
      <c r="G43" s="58"/>
      <c r="H43" s="76" t="str">
        <f t="shared" si="1"/>
        <v/>
      </c>
      <c r="I43" s="122"/>
      <c r="J43" s="137"/>
      <c r="K43" s="76" t="str">
        <f t="shared" si="2"/>
        <v/>
      </c>
      <c r="L43" s="146"/>
      <c r="M43" s="156"/>
      <c r="N43" s="169" t="str">
        <f t="shared" si="3"/>
        <v/>
      </c>
      <c r="O43" s="179"/>
      <c r="P43" s="156"/>
      <c r="Q43" s="169" t="str">
        <f t="shared" si="4"/>
        <v/>
      </c>
      <c r="R43" s="179"/>
      <c r="S43" s="179"/>
      <c r="T43" s="169" t="str">
        <f t="shared" si="5"/>
        <v/>
      </c>
      <c r="U43" s="188"/>
    </row>
    <row r="44" spans="1:24" s="2" customFormat="1" ht="18" customHeight="1">
      <c r="A44" s="11"/>
      <c r="B44" s="24" t="s">
        <v>130</v>
      </c>
      <c r="C44" s="39"/>
      <c r="D44" s="58"/>
      <c r="E44" s="76" t="str">
        <f t="shared" si="0"/>
        <v/>
      </c>
      <c r="F44" s="95"/>
      <c r="G44" s="58"/>
      <c r="H44" s="76" t="str">
        <f t="shared" si="1"/>
        <v/>
      </c>
      <c r="I44" s="122"/>
      <c r="J44" s="137"/>
      <c r="K44" s="76" t="str">
        <f t="shared" si="2"/>
        <v/>
      </c>
      <c r="L44" s="146"/>
      <c r="M44" s="156"/>
      <c r="N44" s="169" t="str">
        <f t="shared" si="3"/>
        <v/>
      </c>
      <c r="O44" s="179"/>
      <c r="P44" s="156"/>
      <c r="Q44" s="169" t="str">
        <f t="shared" si="4"/>
        <v/>
      </c>
      <c r="R44" s="179"/>
      <c r="S44" s="179"/>
      <c r="T44" s="169" t="str">
        <f t="shared" si="5"/>
        <v/>
      </c>
      <c r="U44" s="188"/>
    </row>
    <row r="45" spans="1:24" s="2" customFormat="1" ht="18" customHeight="1">
      <c r="A45" s="11"/>
      <c r="B45" s="26" t="s">
        <v>130</v>
      </c>
      <c r="C45" s="46"/>
      <c r="D45" s="59"/>
      <c r="E45" s="77" t="str">
        <f t="shared" si="0"/>
        <v/>
      </c>
      <c r="F45" s="96"/>
      <c r="G45" s="59"/>
      <c r="H45" s="77" t="str">
        <f t="shared" si="1"/>
        <v/>
      </c>
      <c r="I45" s="123"/>
      <c r="J45" s="138"/>
      <c r="K45" s="77" t="str">
        <f t="shared" si="2"/>
        <v/>
      </c>
      <c r="L45" s="147"/>
      <c r="M45" s="157"/>
      <c r="N45" s="170" t="str">
        <f t="shared" si="3"/>
        <v/>
      </c>
      <c r="O45" s="180"/>
      <c r="P45" s="157"/>
      <c r="Q45" s="170" t="str">
        <f t="shared" si="4"/>
        <v/>
      </c>
      <c r="R45" s="180"/>
      <c r="S45" s="180"/>
      <c r="T45" s="170" t="str">
        <f t="shared" si="5"/>
        <v/>
      </c>
      <c r="U45" s="189"/>
    </row>
    <row r="46" spans="1:24" s="2" customFormat="1" ht="18" customHeight="1">
      <c r="A46" s="12"/>
      <c r="B46" s="27" t="s">
        <v>141</v>
      </c>
      <c r="C46" s="45"/>
      <c r="D46" s="60"/>
      <c r="E46" s="78" t="str">
        <f t="shared" si="0"/>
        <v/>
      </c>
      <c r="F46" s="97" t="str">
        <f>IF(SUM(F36:F45)=0,"",(SUM(F36:F45)))</f>
        <v/>
      </c>
      <c r="G46" s="60"/>
      <c r="H46" s="78" t="str">
        <f t="shared" si="1"/>
        <v/>
      </c>
      <c r="I46" s="124" t="str">
        <f>IF(SUM(I36:I45)=0,"",(SUM(I36:I45)))</f>
        <v/>
      </c>
      <c r="J46" s="135"/>
      <c r="K46" s="78" t="str">
        <f t="shared" si="2"/>
        <v/>
      </c>
      <c r="L46" s="144" t="str">
        <f>IF(SUM(L36:L45)=0,"",(SUM(L36:L45)))</f>
        <v/>
      </c>
      <c r="M46" s="154"/>
      <c r="N46" s="167" t="str">
        <f t="shared" si="3"/>
        <v/>
      </c>
      <c r="O46" s="167" t="str">
        <f>IF(SUM(O36:O45)=0,"",(SUM(O36:O45)))</f>
        <v/>
      </c>
      <c r="P46" s="154"/>
      <c r="Q46" s="167" t="str">
        <f t="shared" si="4"/>
        <v/>
      </c>
      <c r="R46" s="167" t="str">
        <f>IF(SUM(R36:R45)=0,"",(SUM(R36:R45)))</f>
        <v/>
      </c>
      <c r="S46" s="182"/>
      <c r="T46" s="167" t="str">
        <f t="shared" si="5"/>
        <v/>
      </c>
      <c r="U46" s="186" t="str">
        <f>IF(SUM(U36:U45)=0,"",(SUM(U36:U45)))</f>
        <v/>
      </c>
    </row>
    <row r="47" spans="1:24" s="2" customFormat="1" ht="18" customHeight="1">
      <c r="A47" s="9" t="s">
        <v>91</v>
      </c>
      <c r="B47" s="20"/>
      <c r="C47" s="36"/>
      <c r="D47" s="63"/>
      <c r="E47" s="79" t="str">
        <f t="shared" si="0"/>
        <v/>
      </c>
      <c r="F47" s="100">
        <f>IF(F35="","",IF(F46="",F35,F35+F46))</f>
        <v>42000000</v>
      </c>
      <c r="G47" s="63"/>
      <c r="H47" s="79" t="str">
        <f t="shared" si="1"/>
        <v/>
      </c>
      <c r="I47" s="128">
        <f>IF(I35="","",IF(I46="",I35,I35+I46))</f>
        <v>42000000</v>
      </c>
      <c r="J47" s="140"/>
      <c r="K47" s="79" t="str">
        <f t="shared" si="2"/>
        <v/>
      </c>
      <c r="L47" s="106" t="str">
        <f>IF(L35="","",IF(L46="",L35,L35+L46))</f>
        <v/>
      </c>
      <c r="M47" s="160"/>
      <c r="N47" s="171" t="str">
        <f t="shared" si="3"/>
        <v/>
      </c>
      <c r="O47" s="171" t="str">
        <f>IF(O35="","",IF(O46="",O35,O35+O46))</f>
        <v/>
      </c>
      <c r="P47" s="160"/>
      <c r="Q47" s="171" t="str">
        <f t="shared" si="4"/>
        <v/>
      </c>
      <c r="R47" s="171" t="str">
        <f>IF(R35="","",IF(R46="",R35,R35+R46))</f>
        <v/>
      </c>
      <c r="S47" s="183"/>
      <c r="T47" s="171" t="str">
        <f t="shared" si="5"/>
        <v/>
      </c>
      <c r="U47" s="192" t="str">
        <f>IF(U35="","",IF(U46="",U35,U35+U46))</f>
        <v/>
      </c>
    </row>
    <row r="48" spans="1:24" s="2" customFormat="1" ht="18" customHeight="1">
      <c r="A48" s="10" t="s">
        <v>105</v>
      </c>
      <c r="B48" s="28" t="s">
        <v>108</v>
      </c>
      <c r="C48" s="47"/>
      <c r="D48" s="64" t="s">
        <v>17</v>
      </c>
      <c r="E48" s="80" t="s">
        <v>17</v>
      </c>
      <c r="F48" s="101">
        <v>11355000</v>
      </c>
      <c r="G48" s="64"/>
      <c r="H48" s="80"/>
      <c r="I48" s="129">
        <v>11355000</v>
      </c>
      <c r="J48" s="80"/>
      <c r="K48" s="80" t="s">
        <v>17</v>
      </c>
      <c r="L48" s="149" t="s">
        <v>17</v>
      </c>
      <c r="M48" s="161"/>
      <c r="N48" s="172"/>
      <c r="O48" s="181"/>
      <c r="P48" s="161"/>
      <c r="Q48" s="172"/>
      <c r="R48" s="181"/>
      <c r="S48" s="172"/>
      <c r="T48" s="172" t="s">
        <v>17</v>
      </c>
      <c r="U48" s="193" t="s">
        <v>17</v>
      </c>
    </row>
    <row r="49" spans="1:21" s="2" customFormat="1" ht="18" customHeight="1">
      <c r="A49" s="11"/>
      <c r="B49" s="29" t="s">
        <v>403</v>
      </c>
      <c r="C49" s="48"/>
      <c r="D49" s="65"/>
      <c r="E49" s="81"/>
      <c r="F49" s="102"/>
      <c r="G49" s="65"/>
      <c r="H49" s="81"/>
      <c r="I49" s="130"/>
      <c r="J49" s="81"/>
      <c r="K49" s="81"/>
      <c r="L49" s="103" t="s">
        <v>17</v>
      </c>
      <c r="M49" s="162"/>
      <c r="N49" s="173"/>
      <c r="O49" s="179"/>
      <c r="P49" s="162"/>
      <c r="Q49" s="173"/>
      <c r="R49" s="179"/>
      <c r="S49" s="173"/>
      <c r="T49" s="173"/>
      <c r="U49" s="188" t="s">
        <v>17</v>
      </c>
    </row>
    <row r="50" spans="1:21" s="2" customFormat="1" ht="18" customHeight="1">
      <c r="A50" s="11"/>
      <c r="B50" s="29" t="s">
        <v>110</v>
      </c>
      <c r="C50" s="48"/>
      <c r="D50" s="65"/>
      <c r="E50" s="81"/>
      <c r="F50" s="103" t="s">
        <v>17</v>
      </c>
      <c r="G50" s="65"/>
      <c r="H50" s="81"/>
      <c r="I50" s="130"/>
      <c r="J50" s="81"/>
      <c r="K50" s="81"/>
      <c r="L50" s="103" t="s">
        <v>17</v>
      </c>
      <c r="M50" s="162"/>
      <c r="N50" s="173"/>
      <c r="O50" s="179"/>
      <c r="P50" s="162"/>
      <c r="Q50" s="173"/>
      <c r="R50" s="179"/>
      <c r="S50" s="173"/>
      <c r="T50" s="173"/>
      <c r="U50" s="188" t="s">
        <v>17</v>
      </c>
    </row>
    <row r="51" spans="1:21" s="2" customFormat="1" ht="18" customHeight="1">
      <c r="A51" s="11"/>
      <c r="B51" s="29" t="s">
        <v>111</v>
      </c>
      <c r="C51" s="48"/>
      <c r="D51" s="65"/>
      <c r="E51" s="81"/>
      <c r="F51" s="103" t="s">
        <v>114</v>
      </c>
      <c r="G51" s="65"/>
      <c r="H51" s="81"/>
      <c r="I51" s="130"/>
      <c r="J51" s="81"/>
      <c r="K51" s="81"/>
      <c r="L51" s="103" t="s">
        <v>17</v>
      </c>
      <c r="M51" s="162"/>
      <c r="N51" s="173"/>
      <c r="O51" s="179"/>
      <c r="P51" s="162"/>
      <c r="Q51" s="173"/>
      <c r="R51" s="179"/>
      <c r="S51" s="173"/>
      <c r="T51" s="173"/>
      <c r="U51" s="188" t="s">
        <v>17</v>
      </c>
    </row>
    <row r="52" spans="1:21" s="2" customFormat="1" ht="18" customHeight="1">
      <c r="A52" s="11"/>
      <c r="B52" s="29" t="s">
        <v>206</v>
      </c>
      <c r="C52" s="48"/>
      <c r="D52" s="65"/>
      <c r="E52" s="81"/>
      <c r="F52" s="104"/>
      <c r="G52" s="65"/>
      <c r="H52" s="81"/>
      <c r="I52" s="130"/>
      <c r="J52" s="81"/>
      <c r="K52" s="81"/>
      <c r="L52" s="103" t="s">
        <v>17</v>
      </c>
      <c r="M52" s="162"/>
      <c r="N52" s="173"/>
      <c r="O52" s="179"/>
      <c r="P52" s="162"/>
      <c r="Q52" s="173"/>
      <c r="R52" s="179"/>
      <c r="S52" s="173"/>
      <c r="T52" s="173"/>
      <c r="U52" s="188" t="s">
        <v>17</v>
      </c>
    </row>
    <row r="53" spans="1:21" s="2" customFormat="1" ht="18" customHeight="1">
      <c r="A53" s="11"/>
      <c r="B53" s="29" t="s">
        <v>62</v>
      </c>
      <c r="C53" s="48"/>
      <c r="D53" s="65"/>
      <c r="E53" s="81"/>
      <c r="F53" s="104"/>
      <c r="G53" s="65"/>
      <c r="H53" s="81"/>
      <c r="I53" s="130"/>
      <c r="J53" s="81"/>
      <c r="K53" s="81"/>
      <c r="L53" s="103" t="s">
        <v>17</v>
      </c>
      <c r="M53" s="162"/>
      <c r="N53" s="173"/>
      <c r="O53" s="179"/>
      <c r="P53" s="162"/>
      <c r="Q53" s="173"/>
      <c r="R53" s="179"/>
      <c r="S53" s="173"/>
      <c r="T53" s="173"/>
      <c r="U53" s="188" t="s">
        <v>17</v>
      </c>
    </row>
    <row r="54" spans="1:21" s="2" customFormat="1" ht="18" customHeight="1">
      <c r="A54" s="11"/>
      <c r="B54" s="29" t="s">
        <v>20</v>
      </c>
      <c r="C54" s="48"/>
      <c r="D54" s="66"/>
      <c r="E54" s="82"/>
      <c r="F54" s="105">
        <v>30645000</v>
      </c>
      <c r="G54" s="66"/>
      <c r="H54" s="82"/>
      <c r="I54" s="131">
        <v>30645000</v>
      </c>
      <c r="J54" s="82"/>
      <c r="K54" s="82"/>
      <c r="L54" s="146" t="s">
        <v>17</v>
      </c>
      <c r="M54" s="163"/>
      <c r="N54" s="174"/>
      <c r="O54" s="180"/>
      <c r="P54" s="163"/>
      <c r="Q54" s="174"/>
      <c r="R54" s="180"/>
      <c r="S54" s="174"/>
      <c r="T54" s="174"/>
      <c r="U54" s="188" t="s">
        <v>17</v>
      </c>
    </row>
    <row r="55" spans="1:21" s="2" customFormat="1" ht="18" customHeight="1">
      <c r="A55" s="13"/>
      <c r="B55" s="30" t="s">
        <v>65</v>
      </c>
      <c r="C55" s="49"/>
      <c r="D55" s="67" t="s">
        <v>69</v>
      </c>
      <c r="E55" s="83" t="s">
        <v>69</v>
      </c>
      <c r="F55" s="106">
        <f>IF(SUM(F48:F54)=0,"",SUM(F48:F54))</f>
        <v>42000000</v>
      </c>
      <c r="G55" s="67" t="s">
        <v>119</v>
      </c>
      <c r="H55" s="83" t="s">
        <v>119</v>
      </c>
      <c r="I55" s="128">
        <f>IF(SUM(I48:I54)=0,"",SUM(I48:I54))</f>
        <v>42000000</v>
      </c>
      <c r="J55" s="83" t="s">
        <v>119</v>
      </c>
      <c r="K55" s="83" t="s">
        <v>119</v>
      </c>
      <c r="L55" s="106" t="str">
        <f>IF(SUM(L48:L54)=0,"",SUM(L48:L54))</f>
        <v/>
      </c>
      <c r="M55" s="164" t="s">
        <v>119</v>
      </c>
      <c r="N55" s="175" t="s">
        <v>119</v>
      </c>
      <c r="O55" s="171" t="str">
        <f>IF(SUM(O48:O54)=0,"",SUM(O48:O54))</f>
        <v/>
      </c>
      <c r="P55" s="164" t="s">
        <v>119</v>
      </c>
      <c r="Q55" s="175" t="s">
        <v>119</v>
      </c>
      <c r="R55" s="171" t="str">
        <f>IF(SUM(R48:R54)=0,"",SUM(R48:R54))</f>
        <v/>
      </c>
      <c r="S55" s="175" t="s">
        <v>119</v>
      </c>
      <c r="T55" s="175" t="s">
        <v>119</v>
      </c>
      <c r="U55" s="192" t="str">
        <f>IF(SUM(U48:U54)=0,"",SUM(U48:U54))</f>
        <v/>
      </c>
    </row>
    <row r="56" spans="1:21" ht="13.5" customHeight="1">
      <c r="F56" s="107" t="str">
        <f>IF(F47=F55,"","↑【確認】「事業財源」の合計と「合計（総事業費）」が不一致")</f>
        <v/>
      </c>
    </row>
    <row r="57" spans="1:21" ht="13.5" customHeight="1">
      <c r="F57" s="107"/>
    </row>
    <row r="58" spans="1:21">
      <c r="A58" s="14" t="s">
        <v>3</v>
      </c>
    </row>
    <row r="59" spans="1:21">
      <c r="A59" s="14"/>
    </row>
    <row r="60" spans="1:21">
      <c r="A60" s="15" t="s">
        <v>200</v>
      </c>
      <c r="B60" s="31" t="s">
        <v>331</v>
      </c>
      <c r="C60" s="31"/>
      <c r="D60" s="31"/>
      <c r="E60" s="31"/>
      <c r="F60" s="31"/>
      <c r="G60" s="31"/>
      <c r="H60" s="31"/>
      <c r="I60" s="31"/>
      <c r="J60" s="31"/>
      <c r="K60" s="31"/>
      <c r="L60" s="31"/>
    </row>
    <row r="61" spans="1:21">
      <c r="A61" s="15"/>
      <c r="B61" s="31" t="s">
        <v>21</v>
      </c>
      <c r="C61" s="31"/>
      <c r="D61" s="31"/>
      <c r="E61" s="31"/>
      <c r="F61" s="31"/>
      <c r="G61" s="31"/>
      <c r="H61" s="31"/>
      <c r="I61" s="31"/>
      <c r="J61" s="31"/>
      <c r="K61" s="31"/>
      <c r="L61" s="31"/>
    </row>
    <row r="62" spans="1:21">
      <c r="A62" s="15" t="s">
        <v>16</v>
      </c>
      <c r="B62" s="31" t="s">
        <v>201</v>
      </c>
      <c r="C62" s="31"/>
      <c r="D62" s="31"/>
      <c r="E62" s="31"/>
      <c r="F62" s="31"/>
      <c r="G62" s="31"/>
      <c r="H62" s="31"/>
      <c r="I62" s="31"/>
      <c r="J62" s="31"/>
      <c r="K62" s="31"/>
      <c r="L62" s="31"/>
    </row>
    <row r="63" spans="1:21">
      <c r="A63" s="15"/>
      <c r="B63" s="31" t="s">
        <v>392</v>
      </c>
      <c r="C63" s="31"/>
      <c r="D63" s="31"/>
      <c r="E63" s="31"/>
      <c r="F63" s="31"/>
      <c r="G63" s="31"/>
      <c r="H63" s="31"/>
      <c r="I63" s="31"/>
      <c r="J63" s="31"/>
      <c r="K63" s="31"/>
      <c r="L63" s="31"/>
    </row>
    <row r="64" spans="1:21">
      <c r="A64" s="15" t="s">
        <v>290</v>
      </c>
      <c r="B64" s="31" t="s">
        <v>275</v>
      </c>
      <c r="C64" s="31"/>
      <c r="D64" s="31"/>
      <c r="E64" s="31"/>
      <c r="F64" s="31"/>
      <c r="G64" s="31"/>
      <c r="H64" s="31"/>
      <c r="I64" s="31"/>
      <c r="J64" s="31"/>
      <c r="K64" s="31"/>
      <c r="L64" s="31"/>
    </row>
    <row r="65" spans="1:12">
      <c r="A65" s="15" t="s">
        <v>418</v>
      </c>
      <c r="B65" s="31" t="s">
        <v>34</v>
      </c>
      <c r="C65" s="31"/>
      <c r="D65" s="31"/>
      <c r="E65" s="31"/>
      <c r="F65" s="31"/>
      <c r="G65" s="31"/>
      <c r="H65" s="31"/>
      <c r="I65" s="31"/>
      <c r="J65" s="31"/>
      <c r="K65" s="31"/>
      <c r="L65" s="31"/>
    </row>
    <row r="66" spans="1:12">
      <c r="A66" s="15"/>
      <c r="B66" s="31" t="s">
        <v>40</v>
      </c>
      <c r="C66" s="31"/>
      <c r="D66" s="31"/>
      <c r="E66" s="31"/>
      <c r="F66" s="31"/>
      <c r="G66" s="31"/>
      <c r="H66" s="31"/>
      <c r="I66" s="31"/>
      <c r="J66" s="31"/>
      <c r="K66" s="31"/>
      <c r="L66" s="31"/>
    </row>
    <row r="67" spans="1:12">
      <c r="A67" s="15"/>
      <c r="B67" s="31" t="s">
        <v>184</v>
      </c>
      <c r="C67" s="31"/>
      <c r="D67" s="31"/>
      <c r="E67" s="31"/>
      <c r="F67" s="31"/>
      <c r="G67" s="31"/>
      <c r="H67" s="31"/>
      <c r="I67" s="31"/>
      <c r="J67" s="31"/>
      <c r="K67" s="31"/>
      <c r="L67" s="31"/>
    </row>
    <row r="68" spans="1:12">
      <c r="A68" s="15"/>
      <c r="B68" s="31"/>
      <c r="C68" s="31"/>
      <c r="D68" s="31"/>
      <c r="E68" s="31"/>
      <c r="F68" s="31"/>
      <c r="G68" s="31"/>
      <c r="H68" s="31"/>
      <c r="I68" s="31"/>
      <c r="J68" s="31"/>
      <c r="K68" s="31"/>
      <c r="L68" s="31"/>
    </row>
    <row r="69" spans="1:12">
      <c r="A69" s="15" t="s">
        <v>158</v>
      </c>
      <c r="B69" s="31" t="s">
        <v>342</v>
      </c>
      <c r="C69" s="31"/>
      <c r="D69" s="31"/>
      <c r="E69" s="31"/>
      <c r="F69" s="31"/>
      <c r="G69" s="31"/>
      <c r="H69" s="31"/>
      <c r="I69" s="31"/>
      <c r="J69" s="31"/>
      <c r="K69" s="31"/>
      <c r="L69" s="31"/>
    </row>
    <row r="70" spans="1:12">
      <c r="A70" s="15"/>
      <c r="B70" s="31" t="s">
        <v>422</v>
      </c>
      <c r="C70" s="31"/>
      <c r="D70" s="31"/>
      <c r="E70" s="31"/>
      <c r="F70" s="31"/>
      <c r="G70" s="31"/>
      <c r="H70" s="31"/>
      <c r="I70" s="31"/>
      <c r="J70" s="31"/>
      <c r="K70" s="31"/>
      <c r="L70" s="31"/>
    </row>
    <row r="71" spans="1:12">
      <c r="A71" s="15" t="s">
        <v>419</v>
      </c>
      <c r="B71" s="31" t="s">
        <v>155</v>
      </c>
      <c r="C71" s="31"/>
      <c r="D71" s="31"/>
      <c r="E71" s="31"/>
      <c r="F71" s="31"/>
      <c r="G71" s="31"/>
      <c r="H71" s="31"/>
      <c r="I71" s="31"/>
      <c r="J71" s="31"/>
      <c r="K71" s="31"/>
      <c r="L71" s="31"/>
    </row>
    <row r="72" spans="1:12">
      <c r="A72" s="15" t="s">
        <v>259</v>
      </c>
      <c r="B72" s="31" t="s">
        <v>181</v>
      </c>
      <c r="C72" s="31"/>
      <c r="D72" s="31"/>
      <c r="E72" s="31"/>
      <c r="F72" s="31"/>
      <c r="G72" s="31"/>
      <c r="H72" s="31"/>
      <c r="I72" s="31"/>
      <c r="J72" s="31"/>
      <c r="K72" s="31"/>
      <c r="L72" s="31"/>
    </row>
    <row r="73" spans="1:12">
      <c r="A73" s="15" t="s">
        <v>259</v>
      </c>
      <c r="B73" s="31" t="s">
        <v>409</v>
      </c>
      <c r="C73" s="31"/>
      <c r="D73" s="31"/>
      <c r="E73" s="31"/>
      <c r="F73" s="31"/>
      <c r="G73" s="31"/>
      <c r="H73" s="31"/>
      <c r="I73" s="31"/>
      <c r="J73" s="31"/>
      <c r="K73" s="31"/>
      <c r="L73" s="31"/>
    </row>
    <row r="74" spans="1:12">
      <c r="A74" s="15" t="s">
        <v>119</v>
      </c>
      <c r="B74" s="32" t="s">
        <v>421</v>
      </c>
      <c r="C74" s="32"/>
      <c r="D74" s="31"/>
      <c r="E74" s="31"/>
      <c r="F74" s="31"/>
      <c r="G74" s="31"/>
      <c r="H74" s="31"/>
      <c r="I74" s="31"/>
      <c r="J74" s="31"/>
      <c r="K74" s="31"/>
      <c r="L74" s="31"/>
    </row>
    <row r="75" spans="1:12">
      <c r="A75" s="15" t="s">
        <v>232</v>
      </c>
      <c r="B75" s="32" t="s">
        <v>307</v>
      </c>
      <c r="C75" s="32"/>
      <c r="D75" s="31"/>
      <c r="E75" s="31"/>
      <c r="F75" s="31"/>
      <c r="G75" s="31"/>
      <c r="H75" s="31"/>
      <c r="I75" s="31"/>
      <c r="J75" s="31"/>
      <c r="K75" s="31"/>
      <c r="L75" s="31"/>
    </row>
    <row r="76" spans="1:12">
      <c r="A76" s="15" t="s">
        <v>259</v>
      </c>
      <c r="B76" s="32" t="s">
        <v>377</v>
      </c>
      <c r="C76" s="32"/>
      <c r="D76" s="31"/>
      <c r="E76" s="31"/>
      <c r="F76" s="31"/>
      <c r="G76" s="31"/>
      <c r="H76" s="31"/>
      <c r="I76" s="31"/>
      <c r="J76" s="31"/>
      <c r="K76" s="31"/>
      <c r="L76" s="31"/>
    </row>
    <row r="77" spans="1:12">
      <c r="A77" s="15" t="s">
        <v>259</v>
      </c>
      <c r="B77" s="32" t="s">
        <v>371</v>
      </c>
      <c r="C77" s="32"/>
      <c r="D77" s="31"/>
      <c r="E77" s="31"/>
      <c r="F77" s="31"/>
      <c r="G77" s="31"/>
      <c r="H77" s="31"/>
      <c r="I77" s="31"/>
      <c r="J77" s="31"/>
      <c r="K77" s="31"/>
      <c r="L77" s="31"/>
    </row>
    <row r="78" spans="1:12">
      <c r="A78" s="15" t="s">
        <v>221</v>
      </c>
      <c r="B78" s="31" t="s">
        <v>420</v>
      </c>
      <c r="C78" s="31"/>
      <c r="D78" s="31"/>
      <c r="E78" s="31"/>
      <c r="F78" s="31"/>
      <c r="G78" s="31"/>
      <c r="H78" s="31"/>
      <c r="I78" s="31"/>
      <c r="J78" s="31"/>
      <c r="K78" s="31"/>
      <c r="L78" s="31"/>
    </row>
    <row r="79" spans="1:12">
      <c r="A79" s="15" t="s">
        <v>202</v>
      </c>
      <c r="B79" s="31" t="s">
        <v>39</v>
      </c>
      <c r="C79" s="31"/>
      <c r="D79" s="31"/>
      <c r="E79" s="31"/>
      <c r="F79" s="31"/>
      <c r="G79" s="31"/>
      <c r="H79" s="31"/>
      <c r="I79" s="31"/>
      <c r="J79" s="31"/>
      <c r="K79" s="31"/>
      <c r="L79" s="31"/>
    </row>
    <row r="80" spans="1:12">
      <c r="A80" s="16"/>
      <c r="B80" s="31" t="s">
        <v>22</v>
      </c>
      <c r="C80" s="31"/>
      <c r="D80" s="31"/>
      <c r="E80" s="31"/>
      <c r="F80" s="31"/>
      <c r="G80" s="31"/>
      <c r="H80" s="31"/>
      <c r="I80" s="31"/>
      <c r="J80" s="31"/>
      <c r="K80" s="31"/>
      <c r="L80" s="31"/>
    </row>
    <row r="81" spans="1:1">
      <c r="A81" s="16"/>
    </row>
  </sheetData>
  <mergeCells count="49">
    <mergeCell ref="A5:B5"/>
    <mergeCell ref="E5:I5"/>
    <mergeCell ref="D7:F7"/>
    <mergeCell ref="G7:L7"/>
    <mergeCell ref="M7:U7"/>
    <mergeCell ref="G8:H8"/>
    <mergeCell ref="J8:K8"/>
    <mergeCell ref="M8:N8"/>
    <mergeCell ref="P8:Q8"/>
    <mergeCell ref="S8:T8"/>
    <mergeCell ref="B35:C35"/>
    <mergeCell ref="B36:C36"/>
    <mergeCell ref="B37:C37"/>
    <mergeCell ref="B41:C41"/>
    <mergeCell ref="B42:C42"/>
    <mergeCell ref="B46:C46"/>
    <mergeCell ref="A47:C47"/>
    <mergeCell ref="B48:C48"/>
    <mergeCell ref="B49:C49"/>
    <mergeCell ref="B50:C50"/>
    <mergeCell ref="B51:C51"/>
    <mergeCell ref="B52:C52"/>
    <mergeCell ref="B53:C53"/>
    <mergeCell ref="B54:C54"/>
    <mergeCell ref="B55:C55"/>
    <mergeCell ref="D2:H3"/>
    <mergeCell ref="A7:A9"/>
    <mergeCell ref="B7:C9"/>
    <mergeCell ref="D8:D9"/>
    <mergeCell ref="E8:E9"/>
    <mergeCell ref="F8:F9"/>
    <mergeCell ref="B29:B34"/>
    <mergeCell ref="V32:X33"/>
    <mergeCell ref="A10:A35"/>
    <mergeCell ref="B10:B28"/>
    <mergeCell ref="A36:A46"/>
    <mergeCell ref="A48:A55"/>
    <mergeCell ref="D48:D54"/>
    <mergeCell ref="E48:E54"/>
    <mergeCell ref="G48:G54"/>
    <mergeCell ref="H48:H54"/>
    <mergeCell ref="J48:J54"/>
    <mergeCell ref="K48:K54"/>
    <mergeCell ref="M48:M54"/>
    <mergeCell ref="N48:N54"/>
    <mergeCell ref="P48:P54"/>
    <mergeCell ref="Q48:Q54"/>
    <mergeCell ref="S48:S54"/>
    <mergeCell ref="T48:T54"/>
  </mergeCells>
  <phoneticPr fontId="3"/>
  <dataValidations count="3">
    <dataValidation allowBlank="0" showDropDown="0" showInputMessage="1" showErrorMessage="1" sqref="C19"/>
    <dataValidation type="list" allowBlank="0" showDropDown="0" showInputMessage="1" showErrorMessage="1" sqref="C12">
      <formula1>" &lt;建築工事&gt;, &lt;改修工事&gt;"</formula1>
    </dataValidation>
    <dataValidation type="list" allowBlank="1" showDropDown="0"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fitToHeight="1" orientation="portrait" usePrinterDefaults="1" blackAndWhite="1" r:id="rId1"/>
  <headerFooter>
    <oddFooter>&amp;C&amp;P / &amp;N ページ</oddFooter>
  </headerFooter>
  <colBreaks count="1" manualBreakCount="1">
    <brk id="21"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K58"/>
  <sheetViews>
    <sheetView view="pageBreakPreview" zoomScale="90" zoomScaleSheetLayoutView="90" workbookViewId="0">
      <selection activeCell="A6" sqref="A6"/>
    </sheetView>
  </sheetViews>
  <sheetFormatPr defaultColWidth="9" defaultRowHeight="12"/>
  <cols>
    <col min="1" max="1" width="11.21875" style="196" customWidth="1"/>
    <col min="2" max="18" width="10" style="196" customWidth="1"/>
    <col min="19" max="16384" width="9" style="196"/>
  </cols>
  <sheetData>
    <row r="1" spans="1:11">
      <c r="A1" s="196" t="s">
        <v>41</v>
      </c>
    </row>
    <row r="2" spans="1:11" ht="18" customHeight="1">
      <c r="A2" s="198" t="s">
        <v>308</v>
      </c>
      <c r="B2" s="198"/>
      <c r="C2" s="198"/>
      <c r="D2" s="198"/>
      <c r="E2" s="198"/>
      <c r="F2" s="198"/>
      <c r="G2" s="198"/>
      <c r="H2" s="198"/>
      <c r="I2" s="198"/>
      <c r="J2" s="198"/>
      <c r="K2" s="198"/>
    </row>
    <row r="5" spans="1:11" ht="18.75" customHeight="1">
      <c r="A5" s="199" t="s">
        <v>147</v>
      </c>
      <c r="B5" s="201" t="s">
        <v>326</v>
      </c>
      <c r="C5" s="201"/>
      <c r="D5" s="201"/>
      <c r="E5" s="201"/>
      <c r="F5" s="201"/>
    </row>
    <row r="6" spans="1:11" ht="12" customHeight="1">
      <c r="A6" s="200"/>
      <c r="B6" s="220"/>
      <c r="C6" s="220"/>
      <c r="D6" s="220"/>
      <c r="E6" s="220"/>
      <c r="F6" s="220"/>
    </row>
    <row r="8" spans="1:11">
      <c r="A8" s="201" t="s">
        <v>333</v>
      </c>
      <c r="B8" s="201"/>
      <c r="C8" s="201"/>
      <c r="D8" s="201" t="s">
        <v>14</v>
      </c>
      <c r="E8" s="201"/>
      <c r="F8" s="201"/>
      <c r="G8" s="201" t="s">
        <v>335</v>
      </c>
      <c r="H8" s="201"/>
      <c r="I8" s="201"/>
      <c r="J8" s="201"/>
      <c r="K8" s="201"/>
    </row>
    <row r="9" spans="1:11" ht="18.75" customHeight="1">
      <c r="A9" s="202" t="s">
        <v>254</v>
      </c>
      <c r="B9" s="202"/>
      <c r="C9" s="202"/>
      <c r="D9" s="202" t="s">
        <v>425</v>
      </c>
      <c r="E9" s="202"/>
      <c r="F9" s="202"/>
      <c r="G9" s="202" t="s">
        <v>61</v>
      </c>
      <c r="H9" s="202"/>
      <c r="I9" s="202"/>
      <c r="J9" s="202"/>
      <c r="K9" s="202"/>
    </row>
    <row r="10" spans="1:11" ht="12" customHeight="1">
      <c r="A10" s="203"/>
      <c r="B10" s="203"/>
      <c r="C10" s="203"/>
      <c r="D10" s="246"/>
      <c r="E10" s="203"/>
      <c r="F10" s="203"/>
      <c r="G10" s="203"/>
      <c r="H10" s="203"/>
      <c r="I10" s="203"/>
      <c r="J10" s="203"/>
      <c r="K10" s="203"/>
    </row>
    <row r="11" spans="1:11" ht="12" customHeight="1">
      <c r="A11" s="203"/>
      <c r="B11" s="203"/>
      <c r="C11" s="203"/>
      <c r="D11" s="203"/>
      <c r="E11" s="203"/>
      <c r="F11" s="203"/>
      <c r="G11" s="203"/>
      <c r="H11" s="203"/>
      <c r="I11" s="203"/>
      <c r="J11" s="203"/>
      <c r="K11" s="203"/>
    </row>
    <row r="12" spans="1:11">
      <c r="A12" s="196" t="s">
        <v>168</v>
      </c>
    </row>
    <row r="13" spans="1:11" ht="3.75" customHeight="1"/>
    <row r="14" spans="1:11">
      <c r="A14" s="204" t="s">
        <v>338</v>
      </c>
      <c r="B14" s="199" t="s">
        <v>344</v>
      </c>
      <c r="C14" s="199"/>
      <c r="D14" s="199"/>
      <c r="E14" s="199"/>
      <c r="F14" s="199"/>
      <c r="G14" s="199" t="s">
        <v>337</v>
      </c>
      <c r="H14" s="199"/>
      <c r="I14" s="199"/>
      <c r="J14" s="199"/>
      <c r="K14" s="199"/>
    </row>
    <row r="15" spans="1:11" ht="18.75" customHeight="1">
      <c r="A15" s="205"/>
      <c r="B15" s="221" t="s">
        <v>356</v>
      </c>
      <c r="C15" s="238">
        <v>44805</v>
      </c>
      <c r="D15" s="247" t="s">
        <v>118</v>
      </c>
      <c r="E15" s="247" t="s">
        <v>400</v>
      </c>
      <c r="F15" s="262">
        <v>44958</v>
      </c>
      <c r="G15" s="221" t="s">
        <v>356</v>
      </c>
      <c r="H15" s="238">
        <v>44805</v>
      </c>
      <c r="I15" s="247" t="s">
        <v>118</v>
      </c>
      <c r="J15" s="247" t="s">
        <v>400</v>
      </c>
      <c r="K15" s="262">
        <v>44958</v>
      </c>
    </row>
    <row r="16" spans="1:11" ht="18.75" customHeight="1">
      <c r="A16" s="199" t="s">
        <v>224</v>
      </c>
      <c r="B16" s="222" t="s">
        <v>208</v>
      </c>
      <c r="C16" s="222"/>
      <c r="D16" s="222"/>
      <c r="E16" s="222"/>
      <c r="F16" s="222"/>
      <c r="G16" s="272" t="s">
        <v>208</v>
      </c>
      <c r="H16" s="278"/>
      <c r="I16" s="278"/>
      <c r="J16" s="278"/>
      <c r="K16" s="293"/>
    </row>
    <row r="17" spans="1:11" ht="18.75" customHeight="1">
      <c r="A17" s="205" t="s">
        <v>223</v>
      </c>
      <c r="B17" s="223" t="s">
        <v>64</v>
      </c>
      <c r="C17" s="239">
        <v>3</v>
      </c>
      <c r="D17" s="248" t="s">
        <v>120</v>
      </c>
      <c r="E17" s="254">
        <v>0</v>
      </c>
      <c r="F17" s="263" t="s">
        <v>102</v>
      </c>
      <c r="G17" s="273">
        <f>C17+E17</f>
        <v>3</v>
      </c>
      <c r="H17" s="279"/>
      <c r="I17" s="234"/>
      <c r="J17" s="279"/>
      <c r="K17" s="294"/>
    </row>
    <row r="18" spans="1:11">
      <c r="A18" s="206" t="s">
        <v>166</v>
      </c>
      <c r="B18" s="199" t="s">
        <v>346</v>
      </c>
      <c r="C18" s="199"/>
      <c r="D18" s="199"/>
      <c r="E18" s="199"/>
      <c r="F18" s="199"/>
      <c r="G18" s="199" t="s">
        <v>284</v>
      </c>
      <c r="H18" s="199"/>
      <c r="I18" s="199"/>
      <c r="J18" s="199"/>
      <c r="K18" s="199"/>
    </row>
    <row r="19" spans="1:11" ht="18.75" customHeight="1">
      <c r="A19" s="205"/>
      <c r="B19" s="222"/>
      <c r="C19" s="222"/>
      <c r="D19" s="222"/>
      <c r="E19" s="222"/>
      <c r="F19" s="222"/>
      <c r="G19" s="222" t="s">
        <v>165</v>
      </c>
      <c r="H19" s="222"/>
      <c r="I19" s="222"/>
      <c r="J19" s="222"/>
      <c r="K19" s="222"/>
    </row>
    <row r="20" spans="1:11" ht="12" customHeight="1">
      <c r="A20" s="207" t="s">
        <v>151</v>
      </c>
      <c r="B20" s="199" t="s">
        <v>203</v>
      </c>
      <c r="C20" s="201" t="s">
        <v>347</v>
      </c>
      <c r="D20" s="201"/>
      <c r="E20" s="201"/>
      <c r="F20" s="201"/>
      <c r="G20" s="201"/>
      <c r="H20" s="201"/>
      <c r="I20" s="201"/>
      <c r="J20" s="201"/>
      <c r="K20" s="201"/>
    </row>
    <row r="21" spans="1:11">
      <c r="A21" s="207"/>
      <c r="B21" s="222" t="s">
        <v>74</v>
      </c>
      <c r="C21" s="199" t="s">
        <v>178</v>
      </c>
      <c r="D21" s="199" t="s">
        <v>2</v>
      </c>
      <c r="E21" s="199" t="s">
        <v>350</v>
      </c>
      <c r="F21" s="221" t="s">
        <v>284</v>
      </c>
      <c r="G21" s="274"/>
      <c r="H21" s="199" t="s">
        <v>233</v>
      </c>
      <c r="I21" s="199"/>
      <c r="J21" s="199"/>
      <c r="K21" s="199"/>
    </row>
    <row r="22" spans="1:11" ht="18.75" customHeight="1">
      <c r="A22" s="207"/>
      <c r="B22" s="222"/>
      <c r="C22" s="240"/>
      <c r="D22" s="226"/>
      <c r="E22" s="255"/>
      <c r="F22" s="264"/>
      <c r="G22" s="264"/>
      <c r="H22" s="280" t="s">
        <v>52</v>
      </c>
      <c r="I22" s="283" t="s">
        <v>74</v>
      </c>
      <c r="J22" s="280" t="s">
        <v>84</v>
      </c>
      <c r="K22" s="295"/>
    </row>
    <row r="23" spans="1:11" ht="18.75" customHeight="1">
      <c r="A23" s="207"/>
      <c r="B23" s="222"/>
      <c r="C23" s="240"/>
      <c r="D23" s="226"/>
      <c r="E23" s="255"/>
      <c r="F23" s="264"/>
      <c r="G23" s="264"/>
      <c r="H23" s="280" t="s">
        <v>52</v>
      </c>
      <c r="I23" s="283" t="s">
        <v>74</v>
      </c>
      <c r="J23" s="280" t="s">
        <v>84</v>
      </c>
      <c r="K23" s="295"/>
    </row>
    <row r="26" spans="1:11">
      <c r="A26" s="196" t="s">
        <v>177</v>
      </c>
    </row>
    <row r="27" spans="1:11" ht="3.75" customHeight="1"/>
    <row r="28" spans="1:11">
      <c r="A28" s="208" t="s">
        <v>27</v>
      </c>
      <c r="B28" s="224" t="s">
        <v>255</v>
      </c>
      <c r="C28" s="241"/>
      <c r="D28" s="241"/>
      <c r="E28" s="256"/>
      <c r="F28" s="224" t="s">
        <v>325</v>
      </c>
      <c r="G28" s="241"/>
      <c r="H28" s="241"/>
      <c r="I28" s="241"/>
      <c r="J28" s="256"/>
      <c r="K28" s="208" t="s">
        <v>341</v>
      </c>
    </row>
    <row r="29" spans="1:11" ht="13.5" customHeight="1">
      <c r="A29" s="209"/>
      <c r="B29" s="225" t="s">
        <v>253</v>
      </c>
      <c r="C29" s="225" t="s">
        <v>336</v>
      </c>
      <c r="D29" s="225" t="s">
        <v>231</v>
      </c>
      <c r="E29" s="225" t="s">
        <v>117</v>
      </c>
      <c r="F29" s="265" t="s">
        <v>182</v>
      </c>
      <c r="G29" s="275"/>
      <c r="H29" s="276" t="s">
        <v>77</v>
      </c>
      <c r="I29" s="276" t="s">
        <v>376</v>
      </c>
      <c r="J29" s="290" t="s">
        <v>117</v>
      </c>
      <c r="K29" s="209"/>
    </row>
    <row r="30" spans="1:11" ht="24">
      <c r="A30" s="210"/>
      <c r="B30" s="225"/>
      <c r="C30" s="225"/>
      <c r="D30" s="225"/>
      <c r="E30" s="225"/>
      <c r="F30" s="266"/>
      <c r="G30" s="276" t="s">
        <v>212</v>
      </c>
      <c r="H30" s="281"/>
      <c r="I30" s="281"/>
      <c r="J30" s="291"/>
      <c r="K30" s="210"/>
    </row>
    <row r="31" spans="1:11" ht="18.75" customHeight="1">
      <c r="A31" s="199" t="s">
        <v>366</v>
      </c>
      <c r="B31" s="226">
        <v>0</v>
      </c>
      <c r="C31" s="226">
        <v>0</v>
      </c>
      <c r="D31" s="226">
        <v>0</v>
      </c>
      <c r="E31" s="226">
        <v>0</v>
      </c>
      <c r="F31" s="267">
        <v>0</v>
      </c>
      <c r="G31" s="226">
        <v>0</v>
      </c>
      <c r="H31" s="226">
        <v>0</v>
      </c>
      <c r="I31" s="226">
        <v>0</v>
      </c>
      <c r="J31" s="226">
        <v>0</v>
      </c>
      <c r="K31" s="296">
        <v>0</v>
      </c>
    </row>
    <row r="32" spans="1:11" ht="15" customHeight="1">
      <c r="A32" s="199" t="s">
        <v>56</v>
      </c>
      <c r="B32" s="227">
        <v>20</v>
      </c>
      <c r="C32" s="227">
        <v>20</v>
      </c>
      <c r="D32" s="227">
        <v>60</v>
      </c>
      <c r="E32" s="257">
        <v>0</v>
      </c>
      <c r="F32" s="268">
        <v>0</v>
      </c>
      <c r="G32" s="227">
        <v>0</v>
      </c>
      <c r="H32" s="257">
        <v>0</v>
      </c>
      <c r="I32" s="257">
        <v>0</v>
      </c>
      <c r="J32" s="257">
        <v>0</v>
      </c>
      <c r="K32" s="297">
        <f>IF(SUM(B32+C32+D32+E32+F32+H32+I32+J32)=0,"",SUM(B32+C32+D32+E32+F32+H32+I32+J32))</f>
        <v>100</v>
      </c>
    </row>
    <row r="33" spans="1:11" ht="15" customHeight="1">
      <c r="A33" s="199"/>
      <c r="B33" s="228">
        <v>20</v>
      </c>
      <c r="C33" s="228">
        <v>20</v>
      </c>
      <c r="D33" s="228">
        <v>60</v>
      </c>
      <c r="E33" s="258">
        <v>0</v>
      </c>
      <c r="F33" s="269">
        <v>0</v>
      </c>
      <c r="G33" s="228">
        <v>0</v>
      </c>
      <c r="H33" s="258">
        <v>0</v>
      </c>
      <c r="I33" s="258">
        <v>0</v>
      </c>
      <c r="J33" s="258">
        <v>0</v>
      </c>
      <c r="K33" s="296">
        <f>IF(SUM(B33+C33+D33+E33+F33+H33+I33+J33)=0,"",SUM(B33+C33+D33+E33+F33+H33+I33+J33))</f>
        <v>100</v>
      </c>
    </row>
    <row r="34" spans="1:11" s="197" customFormat="1" ht="7.5" customHeight="1">
      <c r="A34" s="200"/>
      <c r="B34" s="229"/>
      <c r="C34" s="229"/>
      <c r="D34" s="229"/>
      <c r="E34" s="229"/>
      <c r="F34" s="229"/>
      <c r="G34" s="229"/>
      <c r="H34" s="229"/>
      <c r="I34" s="229"/>
      <c r="J34" s="229"/>
      <c r="K34" s="229"/>
    </row>
    <row r="35" spans="1:11" ht="22.5" customHeight="1">
      <c r="A35" s="199" t="s">
        <v>198</v>
      </c>
      <c r="B35" s="230" t="s">
        <v>390</v>
      </c>
      <c r="C35" s="242">
        <v>0</v>
      </c>
      <c r="D35" s="230" t="s">
        <v>104</v>
      </c>
      <c r="E35" s="242">
        <v>0</v>
      </c>
      <c r="F35" s="230" t="s">
        <v>145</v>
      </c>
      <c r="G35" s="242">
        <v>0</v>
      </c>
      <c r="H35" s="229"/>
      <c r="I35" s="229"/>
      <c r="J35" s="229"/>
      <c r="K35" s="229"/>
    </row>
    <row r="38" spans="1:11">
      <c r="A38" s="196" t="s">
        <v>278</v>
      </c>
    </row>
    <row r="39" spans="1:11" ht="3.75" customHeight="1"/>
    <row r="40" spans="1:11" ht="18.75" customHeight="1">
      <c r="A40" s="211" t="s">
        <v>424</v>
      </c>
      <c r="B40" s="231"/>
      <c r="C40" s="231"/>
      <c r="D40" s="231"/>
      <c r="E40" s="231"/>
      <c r="F40" s="231"/>
      <c r="G40" s="231"/>
      <c r="H40" s="231"/>
      <c r="I40" s="231"/>
      <c r="J40" s="231"/>
      <c r="K40" s="298"/>
    </row>
    <row r="41" spans="1:11" ht="18.75" customHeight="1">
      <c r="A41" s="212"/>
      <c r="B41" s="232"/>
      <c r="C41" s="232"/>
      <c r="D41" s="232"/>
      <c r="E41" s="232"/>
      <c r="F41" s="232"/>
      <c r="G41" s="232"/>
      <c r="H41" s="232"/>
      <c r="I41" s="232"/>
      <c r="J41" s="232"/>
      <c r="K41" s="299"/>
    </row>
    <row r="42" spans="1:11" ht="18.75" customHeight="1">
      <c r="A42" s="213"/>
      <c r="B42" s="233"/>
      <c r="C42" s="233"/>
      <c r="D42" s="233"/>
      <c r="E42" s="233"/>
      <c r="F42" s="233"/>
      <c r="G42" s="233"/>
      <c r="H42" s="233"/>
      <c r="I42" s="233"/>
      <c r="J42" s="233"/>
      <c r="K42" s="300"/>
    </row>
    <row r="45" spans="1:11">
      <c r="A45" s="196" t="s">
        <v>383</v>
      </c>
    </row>
    <row r="46" spans="1:11" ht="3.75" customHeight="1"/>
    <row r="47" spans="1:11" ht="18.75" customHeight="1">
      <c r="A47" s="214" t="s">
        <v>391</v>
      </c>
      <c r="B47" s="234"/>
      <c r="C47" s="243" t="s">
        <v>330</v>
      </c>
      <c r="D47" s="234" t="s">
        <v>401</v>
      </c>
      <c r="E47" s="259" t="s">
        <v>423</v>
      </c>
      <c r="F47" s="256"/>
      <c r="G47" s="249" t="s">
        <v>360</v>
      </c>
      <c r="H47" s="249"/>
      <c r="I47" s="284">
        <v>0</v>
      </c>
      <c r="J47" s="284"/>
      <c r="K47" s="284"/>
    </row>
    <row r="48" spans="1:11" ht="18.75" customHeight="1">
      <c r="A48" s="214" t="s">
        <v>287</v>
      </c>
      <c r="B48" s="234"/>
      <c r="C48" s="244" t="s">
        <v>96</v>
      </c>
      <c r="D48" s="249" t="s">
        <v>283</v>
      </c>
      <c r="E48" s="260" t="s">
        <v>142</v>
      </c>
      <c r="F48" s="270"/>
      <c r="G48" s="249" t="s">
        <v>277</v>
      </c>
      <c r="H48" s="249"/>
      <c r="I48" s="285">
        <v>420000</v>
      </c>
      <c r="J48" s="285"/>
      <c r="K48" s="285"/>
    </row>
    <row r="49" spans="1:11" ht="18.75" customHeight="1">
      <c r="A49" s="215" t="s">
        <v>396</v>
      </c>
      <c r="B49" s="235"/>
      <c r="C49" s="235"/>
      <c r="D49" s="235"/>
      <c r="E49" s="235"/>
      <c r="F49" s="235"/>
      <c r="G49" s="235"/>
      <c r="H49" s="235"/>
      <c r="I49" s="235"/>
      <c r="J49" s="235"/>
      <c r="K49" s="301"/>
    </row>
    <row r="50" spans="1:11" ht="18.75" customHeight="1">
      <c r="A50" s="216"/>
      <c r="B50" s="199" t="s">
        <v>90</v>
      </c>
      <c r="C50" s="199"/>
      <c r="D50" s="250" t="s">
        <v>321</v>
      </c>
      <c r="E50" s="261">
        <v>2</v>
      </c>
      <c r="F50" s="250" t="s">
        <v>372</v>
      </c>
      <c r="G50" s="261">
        <v>4</v>
      </c>
      <c r="H50" s="250" t="s">
        <v>394</v>
      </c>
      <c r="I50" s="286">
        <v>0</v>
      </c>
      <c r="J50" s="236"/>
      <c r="K50" s="302"/>
    </row>
    <row r="51" spans="1:11" ht="18.75" customHeight="1">
      <c r="A51" s="216"/>
      <c r="B51" s="199" t="s">
        <v>279</v>
      </c>
      <c r="C51" s="199"/>
      <c r="D51" s="250" t="s">
        <v>321</v>
      </c>
      <c r="E51" s="261">
        <v>2</v>
      </c>
      <c r="F51" s="250" t="s">
        <v>372</v>
      </c>
      <c r="G51" s="261">
        <v>4</v>
      </c>
      <c r="H51" s="250" t="s">
        <v>394</v>
      </c>
      <c r="I51" s="286">
        <v>0</v>
      </c>
      <c r="J51" s="236"/>
      <c r="K51" s="302"/>
    </row>
    <row r="52" spans="1:11" ht="18.75" customHeight="1">
      <c r="A52" s="217" t="s">
        <v>205</v>
      </c>
      <c r="B52" s="236"/>
      <c r="C52" s="236"/>
      <c r="D52" s="251"/>
      <c r="E52" s="236"/>
      <c r="F52" s="236"/>
      <c r="G52" s="236"/>
      <c r="H52" s="236"/>
      <c r="I52" s="287"/>
      <c r="J52" s="236"/>
      <c r="K52" s="302"/>
    </row>
    <row r="53" spans="1:11" ht="18.75" customHeight="1">
      <c r="A53" s="218"/>
      <c r="B53" s="199" t="s">
        <v>362</v>
      </c>
      <c r="C53" s="245" t="s">
        <v>416</v>
      </c>
      <c r="D53" s="252"/>
      <c r="E53" s="252"/>
      <c r="F53" s="253"/>
      <c r="G53" s="199" t="s">
        <v>335</v>
      </c>
      <c r="H53" s="245" t="s">
        <v>60</v>
      </c>
      <c r="I53" s="252"/>
      <c r="J53" s="252"/>
      <c r="K53" s="253"/>
    </row>
    <row r="54" spans="1:11" ht="18.75" customHeight="1">
      <c r="A54" s="216"/>
      <c r="B54" s="204" t="s">
        <v>345</v>
      </c>
      <c r="C54" s="245">
        <v>3</v>
      </c>
      <c r="D54" s="253"/>
      <c r="E54" s="197" t="s">
        <v>292</v>
      </c>
      <c r="F54" s="199" t="s">
        <v>364</v>
      </c>
      <c r="G54" s="245">
        <v>5</v>
      </c>
      <c r="H54" s="252"/>
      <c r="I54" s="288" t="s">
        <v>365</v>
      </c>
      <c r="J54" s="197"/>
      <c r="K54" s="303"/>
    </row>
    <row r="55" spans="1:11" ht="18.75" customHeight="1">
      <c r="A55" s="219"/>
      <c r="B55" s="237" t="s">
        <v>44</v>
      </c>
      <c r="C55" s="237"/>
      <c r="D55" s="237"/>
      <c r="E55" s="237"/>
      <c r="F55" s="271">
        <v>20</v>
      </c>
      <c r="G55" s="277"/>
      <c r="H55" s="277"/>
      <c r="I55" s="289"/>
      <c r="J55" s="292"/>
      <c r="K55" s="304"/>
    </row>
    <row r="56" spans="1:11" ht="6.75" customHeight="1">
      <c r="A56" s="197"/>
      <c r="B56" s="203"/>
      <c r="C56" s="203"/>
      <c r="D56" s="203"/>
      <c r="E56" s="203"/>
      <c r="F56" s="203"/>
      <c r="G56" s="203"/>
      <c r="H56" s="282"/>
      <c r="I56" s="282"/>
      <c r="J56" s="282"/>
      <c r="K56" s="197"/>
    </row>
    <row r="57" spans="1:11" ht="12" customHeight="1">
      <c r="A57" s="197" t="s">
        <v>218</v>
      </c>
      <c r="B57" s="203"/>
      <c r="C57" s="203"/>
      <c r="D57" s="203"/>
      <c r="E57" s="203"/>
      <c r="F57" s="203"/>
      <c r="G57" s="203"/>
      <c r="H57" s="282"/>
      <c r="I57" s="282"/>
      <c r="J57" s="282"/>
      <c r="K57" s="197"/>
    </row>
    <row r="58" spans="1:11" ht="12" customHeight="1">
      <c r="A58" s="197" t="s">
        <v>393</v>
      </c>
      <c r="B58" s="203"/>
      <c r="C58" s="203"/>
      <c r="D58" s="203"/>
      <c r="E58" s="203"/>
      <c r="F58" s="203"/>
      <c r="G58" s="203"/>
      <c r="H58" s="282"/>
      <c r="I58" s="282"/>
      <c r="J58" s="282"/>
      <c r="K58" s="197"/>
    </row>
  </sheetData>
  <mergeCells count="5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K49"/>
    <mergeCell ref="B50:C50"/>
    <mergeCell ref="B51:C51"/>
    <mergeCell ref="C53:F53"/>
    <mergeCell ref="H53:K53"/>
    <mergeCell ref="C54:D54"/>
    <mergeCell ref="G54:H54"/>
    <mergeCell ref="B55:E55"/>
    <mergeCell ref="F55:I55"/>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3"/>
  <dataValidations count="3">
    <dataValidation type="list" allowBlank="1" showDropDown="0" showInputMessage="1" showErrorMessage="1" sqref="B21:B23 C48">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'管理用（このシートは削除しないでください）'!$F$3:$F$9</xm:f>
          </x14:formula1>
          <xm:sqref>B19:K19</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I42"/>
  <sheetViews>
    <sheetView showGridLines="0" view="pageBreakPreview" zoomScale="70" zoomScaleNormal="75" zoomScaleSheetLayoutView="70" workbookViewId="0">
      <selection activeCell="J14" sqref="J13:J14"/>
    </sheetView>
  </sheetViews>
  <sheetFormatPr defaultColWidth="1.109375" defaultRowHeight="20.100000000000001" customHeight="1"/>
  <cols>
    <col min="1" max="1" width="2" style="305" customWidth="1"/>
    <col min="2" max="3" width="3.6640625" style="305" customWidth="1"/>
    <col min="4" max="6" width="20.6640625" style="305" customWidth="1"/>
    <col min="7" max="7" width="10.6640625" style="305" customWidth="1"/>
    <col min="8" max="8" width="7.6640625" style="306" customWidth="1"/>
    <col min="9" max="9" width="12" style="306" customWidth="1"/>
    <col min="10" max="10" width="16.33203125" style="306" customWidth="1"/>
    <col min="11" max="11" width="21.44140625" style="306" customWidth="1"/>
    <col min="12" max="16" width="10.6640625" style="305" customWidth="1"/>
    <col min="17" max="17" width="10.6640625" style="306" customWidth="1"/>
    <col min="18" max="22" width="10.6640625" style="305" customWidth="1"/>
    <col min="23" max="35" width="11.33203125" style="305" customWidth="1"/>
    <col min="36" max="64" width="10.6640625" style="305" customWidth="1"/>
    <col min="65" max="175" width="3.6640625" style="305" customWidth="1"/>
    <col min="176" max="16384" width="1.109375" style="305"/>
  </cols>
  <sheetData>
    <row r="1" spans="1:35" ht="26.25" customHeight="1">
      <c r="A1" s="308" t="s">
        <v>100</v>
      </c>
      <c r="B1" s="308"/>
      <c r="C1" s="308"/>
      <c r="D1" s="308"/>
      <c r="E1" s="308"/>
      <c r="F1" s="308"/>
      <c r="G1" s="308"/>
      <c r="H1" s="308"/>
      <c r="I1" s="308"/>
      <c r="J1" s="308"/>
      <c r="K1" s="1"/>
      <c r="L1" s="1"/>
      <c r="M1" s="1"/>
      <c r="N1" s="1"/>
      <c r="O1" s="1"/>
      <c r="P1" s="1"/>
      <c r="Q1" s="341"/>
      <c r="R1" s="346"/>
      <c r="S1" s="349" t="s">
        <v>222</v>
      </c>
      <c r="T1" s="349"/>
      <c r="U1" s="349"/>
      <c r="V1" s="349"/>
      <c r="W1" s="349"/>
      <c r="X1" s="349"/>
      <c r="Y1" s="349"/>
      <c r="Z1" s="349"/>
      <c r="AA1" s="349"/>
      <c r="AB1" s="349"/>
      <c r="AC1" s="349"/>
      <c r="AD1" s="349"/>
      <c r="AE1" s="349"/>
      <c r="AF1" s="349"/>
      <c r="AG1" s="349"/>
      <c r="AH1" s="349"/>
      <c r="AI1" s="349"/>
    </row>
    <row r="2" spans="1:35" ht="40.5" customHeight="1">
      <c r="B2" s="309" t="s">
        <v>26</v>
      </c>
      <c r="C2" s="309"/>
      <c r="D2" s="309"/>
      <c r="E2" s="309"/>
      <c r="F2" s="309"/>
      <c r="G2" s="309"/>
      <c r="H2" s="309"/>
      <c r="I2" s="309"/>
      <c r="J2" s="309"/>
      <c r="K2" s="309"/>
      <c r="L2" s="309"/>
      <c r="M2" s="309"/>
      <c r="N2" s="309"/>
      <c r="O2" s="309"/>
      <c r="P2" s="309"/>
      <c r="Q2" s="309"/>
      <c r="R2" s="309"/>
      <c r="S2" s="349"/>
      <c r="T2" s="349"/>
      <c r="U2" s="349"/>
      <c r="V2" s="349"/>
      <c r="W2" s="349"/>
      <c r="X2" s="349"/>
      <c r="Y2" s="349"/>
      <c r="Z2" s="349"/>
      <c r="AA2" s="349"/>
      <c r="AB2" s="349"/>
      <c r="AC2" s="349"/>
      <c r="AD2" s="349"/>
      <c r="AE2" s="349"/>
      <c r="AF2" s="349"/>
      <c r="AG2" s="349"/>
      <c r="AH2" s="349"/>
      <c r="AI2" s="349"/>
    </row>
    <row r="3" spans="1:35" ht="20.100000000000001" customHeight="1">
      <c r="B3" s="310" t="s">
        <v>225</v>
      </c>
      <c r="C3" s="315" t="s">
        <v>226</v>
      </c>
      <c r="D3" s="315" t="s">
        <v>194</v>
      </c>
      <c r="E3" s="315" t="s">
        <v>228</v>
      </c>
      <c r="F3" s="320" t="s">
        <v>150</v>
      </c>
      <c r="G3" s="315" t="s">
        <v>88</v>
      </c>
      <c r="H3" s="315" t="s">
        <v>146</v>
      </c>
      <c r="I3" s="315" t="s">
        <v>234</v>
      </c>
      <c r="J3" s="315" t="s">
        <v>236</v>
      </c>
      <c r="K3" s="315" t="s">
        <v>115</v>
      </c>
      <c r="L3" s="326" t="s">
        <v>6</v>
      </c>
      <c r="M3" s="326" t="s">
        <v>9</v>
      </c>
      <c r="N3" s="326" t="s">
        <v>19</v>
      </c>
      <c r="O3" s="333" t="s">
        <v>4</v>
      </c>
      <c r="P3" s="336"/>
      <c r="Q3" s="342"/>
      <c r="R3" s="347" t="s">
        <v>5</v>
      </c>
      <c r="S3" s="326" t="s">
        <v>24</v>
      </c>
      <c r="T3" s="326" t="s">
        <v>28</v>
      </c>
      <c r="U3" s="326" t="s">
        <v>31</v>
      </c>
      <c r="V3" s="359" t="s">
        <v>42</v>
      </c>
      <c r="W3" s="365" t="s">
        <v>237</v>
      </c>
      <c r="X3" s="365" t="s">
        <v>238</v>
      </c>
      <c r="Y3" s="370" t="s">
        <v>85</v>
      </c>
      <c r="Z3" s="315" t="s">
        <v>80</v>
      </c>
      <c r="AA3" s="315" t="s">
        <v>244</v>
      </c>
      <c r="AB3" s="370" t="s">
        <v>246</v>
      </c>
      <c r="AC3" s="370" t="s">
        <v>72</v>
      </c>
      <c r="AD3" s="370" t="s">
        <v>249</v>
      </c>
      <c r="AE3" s="370" t="s">
        <v>188</v>
      </c>
      <c r="AF3" s="370" t="s">
        <v>164</v>
      </c>
      <c r="AG3" s="370" t="s">
        <v>35</v>
      </c>
      <c r="AH3" s="370" t="s">
        <v>81</v>
      </c>
      <c r="AI3" s="378" t="s">
        <v>251</v>
      </c>
    </row>
    <row r="4" spans="1:35" ht="64.5" customHeight="1">
      <c r="B4" s="311"/>
      <c r="C4" s="316"/>
      <c r="D4" s="316"/>
      <c r="E4" s="316"/>
      <c r="F4" s="321"/>
      <c r="G4" s="316"/>
      <c r="H4" s="316"/>
      <c r="I4" s="316"/>
      <c r="J4" s="316"/>
      <c r="K4" s="316"/>
      <c r="L4" s="327" t="s">
        <v>46</v>
      </c>
      <c r="M4" s="331" t="s">
        <v>7</v>
      </c>
      <c r="N4" s="327" t="s">
        <v>36</v>
      </c>
      <c r="O4" s="334" t="s">
        <v>128</v>
      </c>
      <c r="P4" s="337" t="s">
        <v>43</v>
      </c>
      <c r="Q4" s="343"/>
      <c r="R4" s="348"/>
      <c r="S4" s="350" t="s">
        <v>67</v>
      </c>
      <c r="T4" s="353" t="s">
        <v>55</v>
      </c>
      <c r="U4" s="331" t="s">
        <v>68</v>
      </c>
      <c r="V4" s="360" t="s">
        <v>75</v>
      </c>
      <c r="W4" s="366"/>
      <c r="X4" s="366"/>
      <c r="Y4" s="371"/>
      <c r="Z4" s="316"/>
      <c r="AA4" s="316"/>
      <c r="AB4" s="371"/>
      <c r="AC4" s="371"/>
      <c r="AD4" s="371"/>
      <c r="AE4" s="371"/>
      <c r="AF4" s="371"/>
      <c r="AG4" s="371"/>
      <c r="AH4" s="371"/>
      <c r="AI4" s="379"/>
    </row>
    <row r="5" spans="1:35" ht="39" customHeight="1">
      <c r="B5" s="311"/>
      <c r="C5" s="316"/>
      <c r="D5" s="316"/>
      <c r="E5" s="316"/>
      <c r="F5" s="322"/>
      <c r="G5" s="316"/>
      <c r="H5" s="316"/>
      <c r="I5" s="316"/>
      <c r="J5" s="316"/>
      <c r="K5" s="316"/>
      <c r="L5" s="328"/>
      <c r="M5" s="328"/>
      <c r="N5" s="332"/>
      <c r="O5" s="335"/>
      <c r="P5" s="338" t="s">
        <v>252</v>
      </c>
      <c r="Q5" s="338" t="s">
        <v>53</v>
      </c>
      <c r="R5" s="338" t="s">
        <v>87</v>
      </c>
      <c r="S5" s="351"/>
      <c r="T5" s="354"/>
      <c r="U5" s="357"/>
      <c r="V5" s="361"/>
      <c r="W5" s="366"/>
      <c r="X5" s="366"/>
      <c r="Y5" s="371"/>
      <c r="Z5" s="316"/>
      <c r="AA5" s="316"/>
      <c r="AB5" s="371"/>
      <c r="AC5" s="371"/>
      <c r="AD5" s="371"/>
      <c r="AE5" s="371"/>
      <c r="AF5" s="371"/>
      <c r="AG5" s="371"/>
      <c r="AH5" s="371"/>
      <c r="AI5" s="379"/>
    </row>
    <row r="6" spans="1:35" s="307" customFormat="1" ht="54">
      <c r="B6" s="312"/>
      <c r="C6" s="317"/>
      <c r="D6" s="317"/>
      <c r="E6" s="317"/>
      <c r="F6" s="317"/>
      <c r="G6" s="317"/>
      <c r="H6" s="317"/>
      <c r="I6" s="325" t="s">
        <v>242</v>
      </c>
      <c r="J6" s="325" t="s">
        <v>258</v>
      </c>
      <c r="K6" s="325" t="s">
        <v>38</v>
      </c>
      <c r="L6" s="329" t="s">
        <v>70</v>
      </c>
      <c r="M6" s="329" t="s">
        <v>70</v>
      </c>
      <c r="N6" s="329" t="s">
        <v>70</v>
      </c>
      <c r="O6" s="329" t="s">
        <v>70</v>
      </c>
      <c r="P6" s="329" t="s">
        <v>66</v>
      </c>
      <c r="Q6" s="329" t="s">
        <v>70</v>
      </c>
      <c r="R6" s="329" t="s">
        <v>70</v>
      </c>
      <c r="S6" s="329" t="s">
        <v>70</v>
      </c>
      <c r="T6" s="329" t="s">
        <v>70</v>
      </c>
      <c r="U6" s="358" t="s">
        <v>70</v>
      </c>
      <c r="V6" s="362" t="s">
        <v>70</v>
      </c>
      <c r="W6" s="367" t="s">
        <v>219</v>
      </c>
      <c r="X6" s="367" t="s">
        <v>219</v>
      </c>
      <c r="Y6" s="372" t="s">
        <v>213</v>
      </c>
      <c r="Z6" s="375" t="s">
        <v>66</v>
      </c>
      <c r="AA6" s="375" t="s">
        <v>260</v>
      </c>
      <c r="AB6" s="372" t="s">
        <v>262</v>
      </c>
      <c r="AC6" s="372" t="s">
        <v>213</v>
      </c>
      <c r="AD6" s="376" t="s">
        <v>156</v>
      </c>
      <c r="AE6" s="376" t="s">
        <v>266</v>
      </c>
      <c r="AF6" s="377" t="s">
        <v>134</v>
      </c>
      <c r="AG6" s="376" t="s">
        <v>135</v>
      </c>
      <c r="AH6" s="376" t="s">
        <v>135</v>
      </c>
      <c r="AI6" s="380" t="s">
        <v>135</v>
      </c>
    </row>
    <row r="7" spans="1:35" ht="19.5" customHeight="1">
      <c r="B7" s="313">
        <v>1</v>
      </c>
      <c r="C7" s="318">
        <v>1</v>
      </c>
      <c r="D7" s="318" t="s">
        <v>267</v>
      </c>
      <c r="E7" s="318" t="s">
        <v>193</v>
      </c>
      <c r="F7" s="318" t="s">
        <v>109</v>
      </c>
      <c r="G7" s="318" t="s">
        <v>269</v>
      </c>
      <c r="H7" s="323" t="s">
        <v>6</v>
      </c>
      <c r="I7" s="316">
        <v>1</v>
      </c>
      <c r="J7" s="323">
        <v>1</v>
      </c>
      <c r="K7" s="323">
        <v>2</v>
      </c>
      <c r="L7" s="330"/>
      <c r="M7" s="330"/>
      <c r="N7" s="330"/>
      <c r="O7" s="330"/>
      <c r="P7" s="339"/>
      <c r="Q7" s="344">
        <f t="shared" ref="Q7:Q42" si="0">IF(J7=1,17500,"-")</f>
        <v>17500</v>
      </c>
      <c r="R7" s="330">
        <f t="shared" ref="R7:R42" si="1">IF(J7=1,P7*Q7,IF(J7=2,1030000,IF(J7=3,310000,IF(J7=4,378000,""))))</f>
        <v>0</v>
      </c>
      <c r="S7" s="330">
        <f t="shared" ref="S7:S42" si="2">MIN(O7,R7)</f>
        <v>0</v>
      </c>
      <c r="T7" s="355"/>
      <c r="U7" s="330">
        <f t="shared" ref="U7:U42" si="3">MIN(N7,S7,T7)</f>
        <v>0</v>
      </c>
      <c r="V7" s="363">
        <f t="shared" ref="V7:V42" si="4">ROUNDDOWN(U7,-3)</f>
        <v>0</v>
      </c>
      <c r="W7" s="368"/>
      <c r="X7" s="368"/>
      <c r="Y7" s="373"/>
      <c r="Z7" s="318"/>
      <c r="AA7" s="318"/>
      <c r="AB7" s="373"/>
      <c r="AC7" s="373"/>
      <c r="AD7" s="373"/>
      <c r="AE7" s="373"/>
      <c r="AF7" s="373"/>
      <c r="AG7" s="373"/>
      <c r="AH7" s="373"/>
      <c r="AI7" s="381"/>
    </row>
    <row r="8" spans="1:35" ht="20.100000000000001" customHeight="1">
      <c r="B8" s="313">
        <v>1</v>
      </c>
      <c r="C8" s="318">
        <v>1</v>
      </c>
      <c r="D8" s="318" t="s">
        <v>267</v>
      </c>
      <c r="E8" s="318" t="s">
        <v>193</v>
      </c>
      <c r="F8" s="318"/>
      <c r="G8" s="318" t="s">
        <v>269</v>
      </c>
      <c r="H8" s="323" t="s">
        <v>270</v>
      </c>
      <c r="I8" s="323">
        <v>1</v>
      </c>
      <c r="J8" s="323">
        <v>2</v>
      </c>
      <c r="K8" s="323" t="s">
        <v>270</v>
      </c>
      <c r="L8" s="330"/>
      <c r="M8" s="330"/>
      <c r="N8" s="330"/>
      <c r="O8" s="330"/>
      <c r="P8" s="339"/>
      <c r="Q8" s="344" t="str">
        <f t="shared" si="0"/>
        <v>-</v>
      </c>
      <c r="R8" s="330">
        <f t="shared" si="1"/>
        <v>1030000</v>
      </c>
      <c r="S8" s="330">
        <f t="shared" si="2"/>
        <v>1030000</v>
      </c>
      <c r="T8" s="355"/>
      <c r="U8" s="330">
        <f t="shared" si="3"/>
        <v>1030000</v>
      </c>
      <c r="V8" s="363">
        <f t="shared" si="4"/>
        <v>1030000</v>
      </c>
      <c r="W8" s="368"/>
      <c r="X8" s="368"/>
      <c r="Y8" s="373"/>
      <c r="Z8" s="318"/>
      <c r="AA8" s="318"/>
      <c r="AB8" s="373"/>
      <c r="AC8" s="373"/>
      <c r="AD8" s="373"/>
      <c r="AE8" s="373"/>
      <c r="AF8" s="373"/>
      <c r="AG8" s="373"/>
      <c r="AH8" s="373"/>
      <c r="AI8" s="381"/>
    </row>
    <row r="9" spans="1:35" ht="20.100000000000001" customHeight="1">
      <c r="B9" s="313">
        <v>1</v>
      </c>
      <c r="C9" s="318">
        <v>1</v>
      </c>
      <c r="D9" s="318" t="s">
        <v>267</v>
      </c>
      <c r="E9" s="318" t="s">
        <v>193</v>
      </c>
      <c r="F9" s="318"/>
      <c r="G9" s="318" t="s">
        <v>269</v>
      </c>
      <c r="H9" s="323" t="s">
        <v>270</v>
      </c>
      <c r="I9" s="323">
        <v>1</v>
      </c>
      <c r="J9" s="323">
        <v>3</v>
      </c>
      <c r="K9" s="323" t="s">
        <v>270</v>
      </c>
      <c r="L9" s="330"/>
      <c r="M9" s="330"/>
      <c r="N9" s="330"/>
      <c r="O9" s="330"/>
      <c r="P9" s="339"/>
      <c r="Q9" s="344" t="str">
        <f t="shared" si="0"/>
        <v>-</v>
      </c>
      <c r="R9" s="330">
        <f t="shared" si="1"/>
        <v>310000</v>
      </c>
      <c r="S9" s="330">
        <f t="shared" si="2"/>
        <v>310000</v>
      </c>
      <c r="T9" s="355"/>
      <c r="U9" s="330">
        <f t="shared" si="3"/>
        <v>310000</v>
      </c>
      <c r="V9" s="363">
        <f t="shared" si="4"/>
        <v>310000</v>
      </c>
      <c r="W9" s="368"/>
      <c r="X9" s="368"/>
      <c r="Y9" s="373"/>
      <c r="Z9" s="318"/>
      <c r="AA9" s="318"/>
      <c r="AB9" s="373"/>
      <c r="AC9" s="373"/>
      <c r="AD9" s="373"/>
      <c r="AE9" s="373"/>
      <c r="AF9" s="373"/>
      <c r="AG9" s="373"/>
      <c r="AH9" s="373"/>
      <c r="AI9" s="381"/>
    </row>
    <row r="10" spans="1:35" ht="20.100000000000001" customHeight="1">
      <c r="B10" s="313">
        <v>1</v>
      </c>
      <c r="C10" s="318">
        <v>2</v>
      </c>
      <c r="D10" s="318" t="s">
        <v>267</v>
      </c>
      <c r="E10" s="318" t="s">
        <v>245</v>
      </c>
      <c r="F10" s="318"/>
      <c r="G10" s="318" t="s">
        <v>272</v>
      </c>
      <c r="H10" s="323" t="s">
        <v>6</v>
      </c>
      <c r="I10" s="323">
        <v>2</v>
      </c>
      <c r="J10" s="316">
        <v>1</v>
      </c>
      <c r="K10" s="323">
        <v>1</v>
      </c>
      <c r="L10" s="330"/>
      <c r="M10" s="330"/>
      <c r="N10" s="330"/>
      <c r="O10" s="330"/>
      <c r="P10" s="339"/>
      <c r="Q10" s="344">
        <f t="shared" si="0"/>
        <v>17500</v>
      </c>
      <c r="R10" s="330">
        <f t="shared" si="1"/>
        <v>0</v>
      </c>
      <c r="S10" s="330">
        <f t="shared" si="2"/>
        <v>0</v>
      </c>
      <c r="T10" s="355"/>
      <c r="U10" s="330">
        <f t="shared" si="3"/>
        <v>0</v>
      </c>
      <c r="V10" s="363">
        <f t="shared" si="4"/>
        <v>0</v>
      </c>
      <c r="W10" s="368"/>
      <c r="X10" s="368"/>
      <c r="Y10" s="373"/>
      <c r="Z10" s="318"/>
      <c r="AA10" s="318"/>
      <c r="AB10" s="373"/>
      <c r="AC10" s="373"/>
      <c r="AD10" s="373"/>
      <c r="AE10" s="373"/>
      <c r="AF10" s="373"/>
      <c r="AG10" s="373"/>
      <c r="AH10" s="373"/>
      <c r="AI10" s="381"/>
    </row>
    <row r="11" spans="1:35" ht="20.100000000000001" customHeight="1">
      <c r="B11" s="313">
        <v>1</v>
      </c>
      <c r="C11" s="318">
        <v>2</v>
      </c>
      <c r="D11" s="318" t="s">
        <v>267</v>
      </c>
      <c r="E11" s="318" t="s">
        <v>245</v>
      </c>
      <c r="F11" s="318"/>
      <c r="G11" s="318" t="s">
        <v>272</v>
      </c>
      <c r="H11" s="323" t="s">
        <v>9</v>
      </c>
      <c r="I11" s="323">
        <v>2</v>
      </c>
      <c r="J11" s="323">
        <v>1</v>
      </c>
      <c r="K11" s="323">
        <v>1</v>
      </c>
      <c r="L11" s="330"/>
      <c r="M11" s="330"/>
      <c r="N11" s="330"/>
      <c r="O11" s="330"/>
      <c r="P11" s="339"/>
      <c r="Q11" s="344">
        <f t="shared" si="0"/>
        <v>17500</v>
      </c>
      <c r="R11" s="330">
        <f t="shared" si="1"/>
        <v>0</v>
      </c>
      <c r="S11" s="330">
        <f t="shared" si="2"/>
        <v>0</v>
      </c>
      <c r="T11" s="355"/>
      <c r="U11" s="330">
        <f t="shared" si="3"/>
        <v>0</v>
      </c>
      <c r="V11" s="363">
        <f t="shared" si="4"/>
        <v>0</v>
      </c>
      <c r="W11" s="368"/>
      <c r="X11" s="368"/>
      <c r="Y11" s="373"/>
      <c r="Z11" s="318"/>
      <c r="AA11" s="318"/>
      <c r="AB11" s="373"/>
      <c r="AC11" s="373"/>
      <c r="AD11" s="373"/>
      <c r="AE11" s="373"/>
      <c r="AF11" s="373"/>
      <c r="AG11" s="373"/>
      <c r="AH11" s="373"/>
      <c r="AI11" s="381"/>
    </row>
    <row r="12" spans="1:35" ht="20.100000000000001" customHeight="1">
      <c r="B12" s="313">
        <v>1</v>
      </c>
      <c r="C12" s="318">
        <v>2</v>
      </c>
      <c r="D12" s="318" t="s">
        <v>267</v>
      </c>
      <c r="E12" s="318" t="s">
        <v>245</v>
      </c>
      <c r="F12" s="318"/>
      <c r="G12" s="318" t="s">
        <v>272</v>
      </c>
      <c r="H12" s="323" t="s">
        <v>274</v>
      </c>
      <c r="I12" s="323">
        <v>2</v>
      </c>
      <c r="J12" s="323">
        <v>1</v>
      </c>
      <c r="K12" s="323">
        <v>2</v>
      </c>
      <c r="L12" s="330"/>
      <c r="M12" s="330"/>
      <c r="N12" s="330"/>
      <c r="O12" s="330"/>
      <c r="P12" s="339"/>
      <c r="Q12" s="344">
        <f t="shared" si="0"/>
        <v>17500</v>
      </c>
      <c r="R12" s="330">
        <f t="shared" si="1"/>
        <v>0</v>
      </c>
      <c r="S12" s="330">
        <f t="shared" si="2"/>
        <v>0</v>
      </c>
      <c r="T12" s="355"/>
      <c r="U12" s="330">
        <f t="shared" si="3"/>
        <v>0</v>
      </c>
      <c r="V12" s="363">
        <f t="shared" si="4"/>
        <v>0</v>
      </c>
      <c r="W12" s="368"/>
      <c r="X12" s="368"/>
      <c r="Y12" s="373"/>
      <c r="Z12" s="318"/>
      <c r="AA12" s="318"/>
      <c r="AB12" s="373"/>
      <c r="AC12" s="373"/>
      <c r="AD12" s="373"/>
      <c r="AE12" s="373"/>
      <c r="AF12" s="373"/>
      <c r="AG12" s="373"/>
      <c r="AH12" s="373"/>
      <c r="AI12" s="381"/>
    </row>
    <row r="13" spans="1:35" ht="20.100000000000001" customHeight="1">
      <c r="B13" s="313">
        <v>1</v>
      </c>
      <c r="C13" s="318">
        <v>2</v>
      </c>
      <c r="D13" s="318" t="s">
        <v>267</v>
      </c>
      <c r="E13" s="318" t="s">
        <v>245</v>
      </c>
      <c r="F13" s="318"/>
      <c r="G13" s="318" t="s">
        <v>272</v>
      </c>
      <c r="H13" s="323" t="s">
        <v>4</v>
      </c>
      <c r="I13" s="323">
        <v>2</v>
      </c>
      <c r="J13" s="323">
        <v>1</v>
      </c>
      <c r="K13" s="323">
        <v>3</v>
      </c>
      <c r="L13" s="330"/>
      <c r="M13" s="330"/>
      <c r="N13" s="330"/>
      <c r="O13" s="330"/>
      <c r="P13" s="339"/>
      <c r="Q13" s="344">
        <f t="shared" si="0"/>
        <v>17500</v>
      </c>
      <c r="R13" s="330">
        <f t="shared" si="1"/>
        <v>0</v>
      </c>
      <c r="S13" s="330">
        <f t="shared" si="2"/>
        <v>0</v>
      </c>
      <c r="T13" s="355"/>
      <c r="U13" s="330">
        <f t="shared" si="3"/>
        <v>0</v>
      </c>
      <c r="V13" s="363">
        <f t="shared" si="4"/>
        <v>0</v>
      </c>
      <c r="W13" s="368"/>
      <c r="X13" s="368"/>
      <c r="Y13" s="373"/>
      <c r="Z13" s="318"/>
      <c r="AA13" s="318"/>
      <c r="AB13" s="373"/>
      <c r="AC13" s="373"/>
      <c r="AD13" s="373"/>
      <c r="AE13" s="373"/>
      <c r="AF13" s="373"/>
      <c r="AG13" s="373"/>
      <c r="AH13" s="373"/>
      <c r="AI13" s="381"/>
    </row>
    <row r="14" spans="1:35" ht="20.100000000000001" customHeight="1">
      <c r="B14" s="313">
        <v>1</v>
      </c>
      <c r="C14" s="318">
        <v>2</v>
      </c>
      <c r="D14" s="318" t="s">
        <v>267</v>
      </c>
      <c r="E14" s="318" t="s">
        <v>245</v>
      </c>
      <c r="F14" s="318"/>
      <c r="G14" s="318" t="s">
        <v>272</v>
      </c>
      <c r="H14" s="323" t="s">
        <v>270</v>
      </c>
      <c r="I14" s="323">
        <v>2</v>
      </c>
      <c r="J14" s="323">
        <v>2</v>
      </c>
      <c r="K14" s="323" t="s">
        <v>270</v>
      </c>
      <c r="L14" s="318"/>
      <c r="M14" s="318"/>
      <c r="N14" s="318"/>
      <c r="O14" s="318"/>
      <c r="P14" s="339"/>
      <c r="Q14" s="344" t="str">
        <f t="shared" si="0"/>
        <v>-</v>
      </c>
      <c r="R14" s="330">
        <f t="shared" si="1"/>
        <v>1030000</v>
      </c>
      <c r="S14" s="330">
        <f t="shared" si="2"/>
        <v>1030000</v>
      </c>
      <c r="T14" s="355"/>
      <c r="U14" s="330">
        <f t="shared" si="3"/>
        <v>1030000</v>
      </c>
      <c r="V14" s="363">
        <f t="shared" si="4"/>
        <v>1030000</v>
      </c>
      <c r="W14" s="368"/>
      <c r="X14" s="368"/>
      <c r="Y14" s="373"/>
      <c r="Z14" s="318"/>
      <c r="AA14" s="318"/>
      <c r="AB14" s="373"/>
      <c r="AC14" s="373"/>
      <c r="AD14" s="373"/>
      <c r="AE14" s="373"/>
      <c r="AF14" s="373"/>
      <c r="AG14" s="373"/>
      <c r="AH14" s="373"/>
      <c r="AI14" s="381"/>
    </row>
    <row r="15" spans="1:35" ht="20.100000000000001" customHeight="1">
      <c r="B15" s="313">
        <v>1</v>
      </c>
      <c r="C15" s="318">
        <v>2</v>
      </c>
      <c r="D15" s="318" t="s">
        <v>267</v>
      </c>
      <c r="E15" s="318" t="s">
        <v>245</v>
      </c>
      <c r="F15" s="318"/>
      <c r="G15" s="318" t="s">
        <v>272</v>
      </c>
      <c r="H15" s="323" t="s">
        <v>270</v>
      </c>
      <c r="I15" s="323">
        <v>2</v>
      </c>
      <c r="J15" s="323">
        <v>4</v>
      </c>
      <c r="K15" s="323" t="s">
        <v>270</v>
      </c>
      <c r="L15" s="318"/>
      <c r="M15" s="318"/>
      <c r="N15" s="318"/>
      <c r="O15" s="318"/>
      <c r="P15" s="339"/>
      <c r="Q15" s="344" t="str">
        <f t="shared" si="0"/>
        <v>-</v>
      </c>
      <c r="R15" s="330">
        <f t="shared" si="1"/>
        <v>378000</v>
      </c>
      <c r="S15" s="330">
        <f t="shared" si="2"/>
        <v>378000</v>
      </c>
      <c r="T15" s="355"/>
      <c r="U15" s="330">
        <f t="shared" si="3"/>
        <v>378000</v>
      </c>
      <c r="V15" s="363">
        <f t="shared" si="4"/>
        <v>378000</v>
      </c>
      <c r="W15" s="368"/>
      <c r="X15" s="368"/>
      <c r="Y15" s="373"/>
      <c r="Z15" s="318"/>
      <c r="AA15" s="318"/>
      <c r="AB15" s="373"/>
      <c r="AC15" s="373"/>
      <c r="AD15" s="373"/>
      <c r="AE15" s="373"/>
      <c r="AF15" s="373"/>
      <c r="AG15" s="373"/>
      <c r="AH15" s="373"/>
      <c r="AI15" s="381"/>
    </row>
    <row r="16" spans="1:35" ht="19.5" customHeight="1">
      <c r="B16" s="313"/>
      <c r="C16" s="318"/>
      <c r="D16" s="318"/>
      <c r="E16" s="318"/>
      <c r="F16" s="318"/>
      <c r="G16" s="318"/>
      <c r="H16" s="323"/>
      <c r="I16" s="316"/>
      <c r="J16" s="323"/>
      <c r="K16" s="323"/>
      <c r="L16" s="330"/>
      <c r="M16" s="330"/>
      <c r="N16" s="330"/>
      <c r="O16" s="330"/>
      <c r="P16" s="339"/>
      <c r="Q16" s="344" t="str">
        <f t="shared" si="0"/>
        <v>-</v>
      </c>
      <c r="R16" s="330" t="str">
        <f t="shared" si="1"/>
        <v/>
      </c>
      <c r="S16" s="330">
        <f t="shared" si="2"/>
        <v>0</v>
      </c>
      <c r="T16" s="355"/>
      <c r="U16" s="330">
        <f t="shared" si="3"/>
        <v>0</v>
      </c>
      <c r="V16" s="363">
        <f t="shared" si="4"/>
        <v>0</v>
      </c>
      <c r="W16" s="368"/>
      <c r="X16" s="368"/>
      <c r="Y16" s="373"/>
      <c r="Z16" s="318"/>
      <c r="AA16" s="318"/>
      <c r="AB16" s="373"/>
      <c r="AC16" s="373"/>
      <c r="AD16" s="373"/>
      <c r="AE16" s="373"/>
      <c r="AF16" s="373"/>
      <c r="AG16" s="373"/>
      <c r="AH16" s="373"/>
      <c r="AI16" s="381"/>
    </row>
    <row r="17" spans="2:35" ht="20.100000000000001" customHeight="1">
      <c r="B17" s="313"/>
      <c r="C17" s="318"/>
      <c r="D17" s="318"/>
      <c r="E17" s="318"/>
      <c r="F17" s="318"/>
      <c r="G17" s="318"/>
      <c r="H17" s="323"/>
      <c r="I17" s="323"/>
      <c r="J17" s="323"/>
      <c r="K17" s="323"/>
      <c r="L17" s="330"/>
      <c r="M17" s="330"/>
      <c r="N17" s="330"/>
      <c r="O17" s="330"/>
      <c r="P17" s="339"/>
      <c r="Q17" s="344" t="str">
        <f t="shared" si="0"/>
        <v>-</v>
      </c>
      <c r="R17" s="330" t="str">
        <f t="shared" si="1"/>
        <v/>
      </c>
      <c r="S17" s="330">
        <f t="shared" si="2"/>
        <v>0</v>
      </c>
      <c r="T17" s="355"/>
      <c r="U17" s="330">
        <f t="shared" si="3"/>
        <v>0</v>
      </c>
      <c r="V17" s="363">
        <f t="shared" si="4"/>
        <v>0</v>
      </c>
      <c r="W17" s="368"/>
      <c r="X17" s="368"/>
      <c r="Y17" s="373"/>
      <c r="Z17" s="318"/>
      <c r="AA17" s="318"/>
      <c r="AB17" s="373"/>
      <c r="AC17" s="373"/>
      <c r="AD17" s="373"/>
      <c r="AE17" s="373"/>
      <c r="AF17" s="373"/>
      <c r="AG17" s="373"/>
      <c r="AH17" s="373"/>
      <c r="AI17" s="381"/>
    </row>
    <row r="18" spans="2:35" ht="20.100000000000001" customHeight="1">
      <c r="B18" s="313"/>
      <c r="C18" s="318"/>
      <c r="D18" s="318"/>
      <c r="E18" s="318"/>
      <c r="F18" s="318"/>
      <c r="G18" s="318"/>
      <c r="H18" s="323"/>
      <c r="I18" s="323"/>
      <c r="J18" s="323"/>
      <c r="K18" s="323"/>
      <c r="L18" s="330"/>
      <c r="M18" s="330"/>
      <c r="N18" s="330"/>
      <c r="O18" s="330"/>
      <c r="P18" s="339"/>
      <c r="Q18" s="344" t="str">
        <f t="shared" si="0"/>
        <v>-</v>
      </c>
      <c r="R18" s="330" t="str">
        <f t="shared" si="1"/>
        <v/>
      </c>
      <c r="S18" s="330">
        <f t="shared" si="2"/>
        <v>0</v>
      </c>
      <c r="T18" s="355"/>
      <c r="U18" s="330">
        <f t="shared" si="3"/>
        <v>0</v>
      </c>
      <c r="V18" s="363">
        <f t="shared" si="4"/>
        <v>0</v>
      </c>
      <c r="W18" s="368"/>
      <c r="X18" s="368"/>
      <c r="Y18" s="373"/>
      <c r="Z18" s="318"/>
      <c r="AA18" s="318"/>
      <c r="AB18" s="373"/>
      <c r="AC18" s="373"/>
      <c r="AD18" s="373"/>
      <c r="AE18" s="373"/>
      <c r="AF18" s="373"/>
      <c r="AG18" s="373"/>
      <c r="AH18" s="373"/>
      <c r="AI18" s="381"/>
    </row>
    <row r="19" spans="2:35" ht="20.100000000000001" customHeight="1">
      <c r="B19" s="313"/>
      <c r="C19" s="318"/>
      <c r="D19" s="318"/>
      <c r="E19" s="318"/>
      <c r="F19" s="318"/>
      <c r="G19" s="318"/>
      <c r="H19" s="323"/>
      <c r="I19" s="323"/>
      <c r="J19" s="316"/>
      <c r="K19" s="323"/>
      <c r="L19" s="330"/>
      <c r="M19" s="330"/>
      <c r="N19" s="330"/>
      <c r="O19" s="330"/>
      <c r="P19" s="339"/>
      <c r="Q19" s="344" t="str">
        <f t="shared" si="0"/>
        <v>-</v>
      </c>
      <c r="R19" s="330" t="str">
        <f t="shared" si="1"/>
        <v/>
      </c>
      <c r="S19" s="330">
        <f t="shared" si="2"/>
        <v>0</v>
      </c>
      <c r="T19" s="355"/>
      <c r="U19" s="330">
        <f t="shared" si="3"/>
        <v>0</v>
      </c>
      <c r="V19" s="363">
        <f t="shared" si="4"/>
        <v>0</v>
      </c>
      <c r="W19" s="368"/>
      <c r="X19" s="368"/>
      <c r="Y19" s="373"/>
      <c r="Z19" s="318"/>
      <c r="AA19" s="318"/>
      <c r="AB19" s="373"/>
      <c r="AC19" s="373"/>
      <c r="AD19" s="373"/>
      <c r="AE19" s="373"/>
      <c r="AF19" s="373"/>
      <c r="AG19" s="373"/>
      <c r="AH19" s="373"/>
      <c r="AI19" s="381"/>
    </row>
    <row r="20" spans="2:35" ht="20.100000000000001" customHeight="1">
      <c r="B20" s="313"/>
      <c r="C20" s="318"/>
      <c r="D20" s="318"/>
      <c r="E20" s="318"/>
      <c r="F20" s="318"/>
      <c r="G20" s="318"/>
      <c r="H20" s="323"/>
      <c r="I20" s="323"/>
      <c r="J20" s="323"/>
      <c r="K20" s="323"/>
      <c r="L20" s="330"/>
      <c r="M20" s="330"/>
      <c r="N20" s="330"/>
      <c r="O20" s="330"/>
      <c r="P20" s="339"/>
      <c r="Q20" s="344" t="str">
        <f t="shared" si="0"/>
        <v>-</v>
      </c>
      <c r="R20" s="330" t="str">
        <f t="shared" si="1"/>
        <v/>
      </c>
      <c r="S20" s="330">
        <f t="shared" si="2"/>
        <v>0</v>
      </c>
      <c r="T20" s="355"/>
      <c r="U20" s="330">
        <f t="shared" si="3"/>
        <v>0</v>
      </c>
      <c r="V20" s="363">
        <f t="shared" si="4"/>
        <v>0</v>
      </c>
      <c r="W20" s="368"/>
      <c r="X20" s="368"/>
      <c r="Y20" s="373"/>
      <c r="Z20" s="318"/>
      <c r="AA20" s="318"/>
      <c r="AB20" s="373"/>
      <c r="AC20" s="373"/>
      <c r="AD20" s="373"/>
      <c r="AE20" s="373"/>
      <c r="AF20" s="373"/>
      <c r="AG20" s="373"/>
      <c r="AH20" s="373"/>
      <c r="AI20" s="381"/>
    </row>
    <row r="21" spans="2:35" ht="20.100000000000001" customHeight="1">
      <c r="B21" s="313"/>
      <c r="C21" s="318"/>
      <c r="D21" s="318"/>
      <c r="E21" s="318"/>
      <c r="F21" s="318"/>
      <c r="G21" s="318"/>
      <c r="H21" s="323"/>
      <c r="I21" s="323"/>
      <c r="J21" s="323"/>
      <c r="K21" s="323"/>
      <c r="L21" s="330"/>
      <c r="M21" s="330"/>
      <c r="N21" s="330"/>
      <c r="O21" s="330"/>
      <c r="P21" s="339"/>
      <c r="Q21" s="344" t="str">
        <f t="shared" si="0"/>
        <v>-</v>
      </c>
      <c r="R21" s="330" t="str">
        <f t="shared" si="1"/>
        <v/>
      </c>
      <c r="S21" s="330">
        <f t="shared" si="2"/>
        <v>0</v>
      </c>
      <c r="T21" s="355"/>
      <c r="U21" s="330">
        <f t="shared" si="3"/>
        <v>0</v>
      </c>
      <c r="V21" s="363">
        <f t="shared" si="4"/>
        <v>0</v>
      </c>
      <c r="W21" s="368"/>
      <c r="X21" s="368"/>
      <c r="Y21" s="373"/>
      <c r="Z21" s="318"/>
      <c r="AA21" s="318"/>
      <c r="AB21" s="373"/>
      <c r="AC21" s="373"/>
      <c r="AD21" s="373"/>
      <c r="AE21" s="373"/>
      <c r="AF21" s="373"/>
      <c r="AG21" s="373"/>
      <c r="AH21" s="373"/>
      <c r="AI21" s="381"/>
    </row>
    <row r="22" spans="2:35" ht="20.100000000000001" customHeight="1">
      <c r="B22" s="313"/>
      <c r="C22" s="318"/>
      <c r="D22" s="318"/>
      <c r="E22" s="318"/>
      <c r="F22" s="318"/>
      <c r="G22" s="318"/>
      <c r="H22" s="323"/>
      <c r="I22" s="323"/>
      <c r="J22" s="323"/>
      <c r="K22" s="323"/>
      <c r="L22" s="330"/>
      <c r="M22" s="330"/>
      <c r="N22" s="330"/>
      <c r="O22" s="330"/>
      <c r="P22" s="339"/>
      <c r="Q22" s="344" t="str">
        <f t="shared" si="0"/>
        <v>-</v>
      </c>
      <c r="R22" s="330" t="str">
        <f t="shared" si="1"/>
        <v/>
      </c>
      <c r="S22" s="330">
        <f t="shared" si="2"/>
        <v>0</v>
      </c>
      <c r="T22" s="355"/>
      <c r="U22" s="330">
        <f t="shared" si="3"/>
        <v>0</v>
      </c>
      <c r="V22" s="363">
        <f t="shared" si="4"/>
        <v>0</v>
      </c>
      <c r="W22" s="368"/>
      <c r="X22" s="368"/>
      <c r="Y22" s="373"/>
      <c r="Z22" s="318"/>
      <c r="AA22" s="318"/>
      <c r="AB22" s="373"/>
      <c r="AC22" s="373"/>
      <c r="AD22" s="373"/>
      <c r="AE22" s="373"/>
      <c r="AF22" s="373"/>
      <c r="AG22" s="373"/>
      <c r="AH22" s="373"/>
      <c r="AI22" s="381"/>
    </row>
    <row r="23" spans="2:35" ht="20.100000000000001" customHeight="1">
      <c r="B23" s="313"/>
      <c r="C23" s="318"/>
      <c r="D23" s="318"/>
      <c r="E23" s="318"/>
      <c r="F23" s="318"/>
      <c r="G23" s="318"/>
      <c r="H23" s="323"/>
      <c r="I23" s="323"/>
      <c r="J23" s="323"/>
      <c r="K23" s="323"/>
      <c r="L23" s="318"/>
      <c r="M23" s="318"/>
      <c r="N23" s="318"/>
      <c r="O23" s="318"/>
      <c r="P23" s="339"/>
      <c r="Q23" s="344" t="str">
        <f t="shared" si="0"/>
        <v>-</v>
      </c>
      <c r="R23" s="330" t="str">
        <f t="shared" si="1"/>
        <v/>
      </c>
      <c r="S23" s="330">
        <f t="shared" si="2"/>
        <v>0</v>
      </c>
      <c r="T23" s="355"/>
      <c r="U23" s="330">
        <f t="shared" si="3"/>
        <v>0</v>
      </c>
      <c r="V23" s="363">
        <f t="shared" si="4"/>
        <v>0</v>
      </c>
      <c r="W23" s="368"/>
      <c r="X23" s="368"/>
      <c r="Y23" s="373"/>
      <c r="Z23" s="318"/>
      <c r="AA23" s="318"/>
      <c r="AB23" s="373"/>
      <c r="AC23" s="373"/>
      <c r="AD23" s="373"/>
      <c r="AE23" s="373"/>
      <c r="AF23" s="373"/>
      <c r="AG23" s="373"/>
      <c r="AH23" s="373"/>
      <c r="AI23" s="381"/>
    </row>
    <row r="24" spans="2:35" ht="20.100000000000001" customHeight="1">
      <c r="B24" s="313"/>
      <c r="C24" s="318"/>
      <c r="D24" s="318"/>
      <c r="E24" s="318"/>
      <c r="F24" s="318"/>
      <c r="G24" s="318"/>
      <c r="H24" s="323"/>
      <c r="I24" s="323"/>
      <c r="J24" s="323"/>
      <c r="K24" s="323"/>
      <c r="L24" s="318"/>
      <c r="M24" s="318"/>
      <c r="N24" s="318"/>
      <c r="O24" s="318"/>
      <c r="P24" s="339"/>
      <c r="Q24" s="344" t="str">
        <f t="shared" si="0"/>
        <v>-</v>
      </c>
      <c r="R24" s="330" t="str">
        <f t="shared" si="1"/>
        <v/>
      </c>
      <c r="S24" s="330">
        <f t="shared" si="2"/>
        <v>0</v>
      </c>
      <c r="T24" s="355"/>
      <c r="U24" s="330">
        <f t="shared" si="3"/>
        <v>0</v>
      </c>
      <c r="V24" s="363">
        <f t="shared" si="4"/>
        <v>0</v>
      </c>
      <c r="W24" s="368"/>
      <c r="X24" s="368"/>
      <c r="Y24" s="373"/>
      <c r="Z24" s="318"/>
      <c r="AA24" s="318"/>
      <c r="AB24" s="373"/>
      <c r="AC24" s="373"/>
      <c r="AD24" s="373"/>
      <c r="AE24" s="373"/>
      <c r="AF24" s="373"/>
      <c r="AG24" s="373"/>
      <c r="AH24" s="373"/>
      <c r="AI24" s="381"/>
    </row>
    <row r="25" spans="2:35" ht="19.5" customHeight="1">
      <c r="B25" s="313"/>
      <c r="C25" s="318"/>
      <c r="D25" s="318"/>
      <c r="E25" s="318"/>
      <c r="F25" s="318"/>
      <c r="G25" s="318"/>
      <c r="H25" s="323"/>
      <c r="I25" s="316"/>
      <c r="J25" s="323"/>
      <c r="K25" s="323"/>
      <c r="L25" s="330"/>
      <c r="M25" s="330"/>
      <c r="N25" s="330"/>
      <c r="O25" s="330"/>
      <c r="P25" s="339"/>
      <c r="Q25" s="344" t="str">
        <f t="shared" si="0"/>
        <v>-</v>
      </c>
      <c r="R25" s="330" t="str">
        <f t="shared" si="1"/>
        <v/>
      </c>
      <c r="S25" s="330">
        <f t="shared" si="2"/>
        <v>0</v>
      </c>
      <c r="T25" s="355"/>
      <c r="U25" s="330">
        <f t="shared" si="3"/>
        <v>0</v>
      </c>
      <c r="V25" s="363">
        <f t="shared" si="4"/>
        <v>0</v>
      </c>
      <c r="W25" s="368"/>
      <c r="X25" s="368"/>
      <c r="Y25" s="373"/>
      <c r="Z25" s="318"/>
      <c r="AA25" s="318"/>
      <c r="AB25" s="373"/>
      <c r="AC25" s="373"/>
      <c r="AD25" s="373"/>
      <c r="AE25" s="373"/>
      <c r="AF25" s="373"/>
      <c r="AG25" s="373"/>
      <c r="AH25" s="373"/>
      <c r="AI25" s="381"/>
    </row>
    <row r="26" spans="2:35" ht="20.100000000000001" customHeight="1">
      <c r="B26" s="313"/>
      <c r="C26" s="318"/>
      <c r="D26" s="318"/>
      <c r="E26" s="318"/>
      <c r="F26" s="318"/>
      <c r="G26" s="318"/>
      <c r="H26" s="323"/>
      <c r="I26" s="323"/>
      <c r="J26" s="323"/>
      <c r="K26" s="323"/>
      <c r="L26" s="330"/>
      <c r="M26" s="330"/>
      <c r="N26" s="330"/>
      <c r="O26" s="330"/>
      <c r="P26" s="339"/>
      <c r="Q26" s="344" t="str">
        <f t="shared" si="0"/>
        <v>-</v>
      </c>
      <c r="R26" s="330" t="str">
        <f t="shared" si="1"/>
        <v/>
      </c>
      <c r="S26" s="330">
        <f t="shared" si="2"/>
        <v>0</v>
      </c>
      <c r="T26" s="355"/>
      <c r="U26" s="330">
        <f t="shared" si="3"/>
        <v>0</v>
      </c>
      <c r="V26" s="363">
        <f t="shared" si="4"/>
        <v>0</v>
      </c>
      <c r="W26" s="368"/>
      <c r="X26" s="368"/>
      <c r="Y26" s="373"/>
      <c r="Z26" s="318"/>
      <c r="AA26" s="318"/>
      <c r="AB26" s="373"/>
      <c r="AC26" s="373"/>
      <c r="AD26" s="373"/>
      <c r="AE26" s="373"/>
      <c r="AF26" s="373"/>
      <c r="AG26" s="373"/>
      <c r="AH26" s="373"/>
      <c r="AI26" s="381"/>
    </row>
    <row r="27" spans="2:35" ht="20.100000000000001" customHeight="1">
      <c r="B27" s="313"/>
      <c r="C27" s="318"/>
      <c r="D27" s="318"/>
      <c r="E27" s="318"/>
      <c r="F27" s="318"/>
      <c r="G27" s="318"/>
      <c r="H27" s="323"/>
      <c r="I27" s="323"/>
      <c r="J27" s="323"/>
      <c r="K27" s="323"/>
      <c r="L27" s="330"/>
      <c r="M27" s="330"/>
      <c r="N27" s="330"/>
      <c r="O27" s="330"/>
      <c r="P27" s="339"/>
      <c r="Q27" s="344" t="str">
        <f t="shared" si="0"/>
        <v>-</v>
      </c>
      <c r="R27" s="330" t="str">
        <f t="shared" si="1"/>
        <v/>
      </c>
      <c r="S27" s="330">
        <f t="shared" si="2"/>
        <v>0</v>
      </c>
      <c r="T27" s="355"/>
      <c r="U27" s="330">
        <f t="shared" si="3"/>
        <v>0</v>
      </c>
      <c r="V27" s="363">
        <f t="shared" si="4"/>
        <v>0</v>
      </c>
      <c r="W27" s="368"/>
      <c r="X27" s="368"/>
      <c r="Y27" s="373"/>
      <c r="Z27" s="318"/>
      <c r="AA27" s="318"/>
      <c r="AB27" s="373"/>
      <c r="AC27" s="373"/>
      <c r="AD27" s="373"/>
      <c r="AE27" s="373"/>
      <c r="AF27" s="373"/>
      <c r="AG27" s="373"/>
      <c r="AH27" s="373"/>
      <c r="AI27" s="381"/>
    </row>
    <row r="28" spans="2:35" ht="20.100000000000001" customHeight="1">
      <c r="B28" s="313"/>
      <c r="C28" s="318"/>
      <c r="D28" s="318"/>
      <c r="E28" s="318"/>
      <c r="F28" s="318"/>
      <c r="G28" s="318"/>
      <c r="H28" s="323"/>
      <c r="I28" s="323"/>
      <c r="J28" s="316"/>
      <c r="K28" s="323"/>
      <c r="L28" s="330"/>
      <c r="M28" s="330"/>
      <c r="N28" s="330"/>
      <c r="O28" s="330"/>
      <c r="P28" s="339"/>
      <c r="Q28" s="344" t="str">
        <f t="shared" si="0"/>
        <v>-</v>
      </c>
      <c r="R28" s="330" t="str">
        <f t="shared" si="1"/>
        <v/>
      </c>
      <c r="S28" s="330">
        <f t="shared" si="2"/>
        <v>0</v>
      </c>
      <c r="T28" s="355"/>
      <c r="U28" s="330">
        <f t="shared" si="3"/>
        <v>0</v>
      </c>
      <c r="V28" s="363">
        <f t="shared" si="4"/>
        <v>0</v>
      </c>
      <c r="W28" s="368"/>
      <c r="X28" s="368"/>
      <c r="Y28" s="373"/>
      <c r="Z28" s="318"/>
      <c r="AA28" s="318"/>
      <c r="AB28" s="373"/>
      <c r="AC28" s="373"/>
      <c r="AD28" s="373"/>
      <c r="AE28" s="373"/>
      <c r="AF28" s="373"/>
      <c r="AG28" s="373"/>
      <c r="AH28" s="373"/>
      <c r="AI28" s="381"/>
    </row>
    <row r="29" spans="2:35" ht="20.100000000000001" customHeight="1">
      <c r="B29" s="313"/>
      <c r="C29" s="318"/>
      <c r="D29" s="318"/>
      <c r="E29" s="318"/>
      <c r="F29" s="318"/>
      <c r="G29" s="318"/>
      <c r="H29" s="323"/>
      <c r="I29" s="323"/>
      <c r="J29" s="323"/>
      <c r="K29" s="323"/>
      <c r="L29" s="330"/>
      <c r="M29" s="330"/>
      <c r="N29" s="330"/>
      <c r="O29" s="330"/>
      <c r="P29" s="339"/>
      <c r="Q29" s="344" t="str">
        <f t="shared" si="0"/>
        <v>-</v>
      </c>
      <c r="R29" s="330" t="str">
        <f t="shared" si="1"/>
        <v/>
      </c>
      <c r="S29" s="330">
        <f t="shared" si="2"/>
        <v>0</v>
      </c>
      <c r="T29" s="355"/>
      <c r="U29" s="330">
        <f t="shared" si="3"/>
        <v>0</v>
      </c>
      <c r="V29" s="363">
        <f t="shared" si="4"/>
        <v>0</v>
      </c>
      <c r="W29" s="368"/>
      <c r="X29" s="368"/>
      <c r="Y29" s="373"/>
      <c r="Z29" s="318"/>
      <c r="AA29" s="318"/>
      <c r="AB29" s="373"/>
      <c r="AC29" s="373"/>
      <c r="AD29" s="373"/>
      <c r="AE29" s="373"/>
      <c r="AF29" s="373"/>
      <c r="AG29" s="373"/>
      <c r="AH29" s="373"/>
      <c r="AI29" s="381"/>
    </row>
    <row r="30" spans="2:35" ht="20.100000000000001" customHeight="1">
      <c r="B30" s="313"/>
      <c r="C30" s="318"/>
      <c r="D30" s="318"/>
      <c r="E30" s="318"/>
      <c r="F30" s="318"/>
      <c r="G30" s="318"/>
      <c r="H30" s="323"/>
      <c r="I30" s="323"/>
      <c r="J30" s="323"/>
      <c r="K30" s="323"/>
      <c r="L30" s="330"/>
      <c r="M30" s="330"/>
      <c r="N30" s="330"/>
      <c r="O30" s="330"/>
      <c r="P30" s="339"/>
      <c r="Q30" s="344" t="str">
        <f t="shared" si="0"/>
        <v>-</v>
      </c>
      <c r="R30" s="330" t="str">
        <f t="shared" si="1"/>
        <v/>
      </c>
      <c r="S30" s="330">
        <f t="shared" si="2"/>
        <v>0</v>
      </c>
      <c r="T30" s="355"/>
      <c r="U30" s="330">
        <f t="shared" si="3"/>
        <v>0</v>
      </c>
      <c r="V30" s="363">
        <f t="shared" si="4"/>
        <v>0</v>
      </c>
      <c r="W30" s="368"/>
      <c r="X30" s="368"/>
      <c r="Y30" s="373"/>
      <c r="Z30" s="318"/>
      <c r="AA30" s="318"/>
      <c r="AB30" s="373"/>
      <c r="AC30" s="373"/>
      <c r="AD30" s="373"/>
      <c r="AE30" s="373"/>
      <c r="AF30" s="373"/>
      <c r="AG30" s="373"/>
      <c r="AH30" s="373"/>
      <c r="AI30" s="381"/>
    </row>
    <row r="31" spans="2:35" ht="20.100000000000001" customHeight="1">
      <c r="B31" s="313"/>
      <c r="C31" s="318"/>
      <c r="D31" s="318"/>
      <c r="E31" s="318"/>
      <c r="F31" s="318"/>
      <c r="G31" s="318"/>
      <c r="H31" s="323"/>
      <c r="I31" s="323"/>
      <c r="J31" s="323"/>
      <c r="K31" s="323"/>
      <c r="L31" s="330"/>
      <c r="M31" s="330"/>
      <c r="N31" s="330"/>
      <c r="O31" s="330"/>
      <c r="P31" s="339"/>
      <c r="Q31" s="344" t="str">
        <f t="shared" si="0"/>
        <v>-</v>
      </c>
      <c r="R31" s="330" t="str">
        <f t="shared" si="1"/>
        <v/>
      </c>
      <c r="S31" s="330">
        <f t="shared" si="2"/>
        <v>0</v>
      </c>
      <c r="T31" s="355"/>
      <c r="U31" s="330">
        <f t="shared" si="3"/>
        <v>0</v>
      </c>
      <c r="V31" s="363">
        <f t="shared" si="4"/>
        <v>0</v>
      </c>
      <c r="W31" s="368"/>
      <c r="X31" s="368"/>
      <c r="Y31" s="373"/>
      <c r="Z31" s="318"/>
      <c r="AA31" s="318"/>
      <c r="AB31" s="373"/>
      <c r="AC31" s="373"/>
      <c r="AD31" s="373"/>
      <c r="AE31" s="373"/>
      <c r="AF31" s="373"/>
      <c r="AG31" s="373"/>
      <c r="AH31" s="373"/>
      <c r="AI31" s="381"/>
    </row>
    <row r="32" spans="2:35" ht="20.100000000000001" customHeight="1">
      <c r="B32" s="313"/>
      <c r="C32" s="318"/>
      <c r="D32" s="318"/>
      <c r="E32" s="318"/>
      <c r="F32" s="318"/>
      <c r="G32" s="318"/>
      <c r="H32" s="323"/>
      <c r="I32" s="323"/>
      <c r="J32" s="323"/>
      <c r="K32" s="323"/>
      <c r="L32" s="318"/>
      <c r="M32" s="318"/>
      <c r="N32" s="318"/>
      <c r="O32" s="318"/>
      <c r="P32" s="339"/>
      <c r="Q32" s="344" t="str">
        <f t="shared" si="0"/>
        <v>-</v>
      </c>
      <c r="R32" s="330" t="str">
        <f t="shared" si="1"/>
        <v/>
      </c>
      <c r="S32" s="330">
        <f t="shared" si="2"/>
        <v>0</v>
      </c>
      <c r="T32" s="355"/>
      <c r="U32" s="330">
        <f t="shared" si="3"/>
        <v>0</v>
      </c>
      <c r="V32" s="363">
        <f t="shared" si="4"/>
        <v>0</v>
      </c>
      <c r="W32" s="368"/>
      <c r="X32" s="368"/>
      <c r="Y32" s="373"/>
      <c r="Z32" s="318"/>
      <c r="AA32" s="318"/>
      <c r="AB32" s="373"/>
      <c r="AC32" s="373"/>
      <c r="AD32" s="373"/>
      <c r="AE32" s="373"/>
      <c r="AF32" s="373"/>
      <c r="AG32" s="373"/>
      <c r="AH32" s="373"/>
      <c r="AI32" s="381"/>
    </row>
    <row r="33" spans="2:35" ht="20.100000000000001" customHeight="1">
      <c r="B33" s="313"/>
      <c r="C33" s="318"/>
      <c r="D33" s="318"/>
      <c r="E33" s="318"/>
      <c r="F33" s="318"/>
      <c r="G33" s="318"/>
      <c r="H33" s="323"/>
      <c r="I33" s="323"/>
      <c r="J33" s="323"/>
      <c r="K33" s="323"/>
      <c r="L33" s="318"/>
      <c r="M33" s="318"/>
      <c r="N33" s="318"/>
      <c r="O33" s="318"/>
      <c r="P33" s="339"/>
      <c r="Q33" s="344" t="str">
        <f t="shared" si="0"/>
        <v>-</v>
      </c>
      <c r="R33" s="330" t="str">
        <f t="shared" si="1"/>
        <v/>
      </c>
      <c r="S33" s="330">
        <f t="shared" si="2"/>
        <v>0</v>
      </c>
      <c r="T33" s="355"/>
      <c r="U33" s="330">
        <f t="shared" si="3"/>
        <v>0</v>
      </c>
      <c r="V33" s="363">
        <f t="shared" si="4"/>
        <v>0</v>
      </c>
      <c r="W33" s="368"/>
      <c r="X33" s="368"/>
      <c r="Y33" s="373"/>
      <c r="Z33" s="318"/>
      <c r="AA33" s="318"/>
      <c r="AB33" s="373"/>
      <c r="AC33" s="373"/>
      <c r="AD33" s="373"/>
      <c r="AE33" s="373"/>
      <c r="AF33" s="373"/>
      <c r="AG33" s="373"/>
      <c r="AH33" s="373"/>
      <c r="AI33" s="381"/>
    </row>
    <row r="34" spans="2:35" ht="19.5" customHeight="1">
      <c r="B34" s="313"/>
      <c r="C34" s="318"/>
      <c r="D34" s="318"/>
      <c r="E34" s="318"/>
      <c r="F34" s="318"/>
      <c r="G34" s="318"/>
      <c r="H34" s="323"/>
      <c r="I34" s="316"/>
      <c r="J34" s="323"/>
      <c r="K34" s="323"/>
      <c r="L34" s="330"/>
      <c r="M34" s="330"/>
      <c r="N34" s="330"/>
      <c r="O34" s="330"/>
      <c r="P34" s="339"/>
      <c r="Q34" s="344" t="str">
        <f t="shared" si="0"/>
        <v>-</v>
      </c>
      <c r="R34" s="330" t="str">
        <f t="shared" si="1"/>
        <v/>
      </c>
      <c r="S34" s="330">
        <f t="shared" si="2"/>
        <v>0</v>
      </c>
      <c r="T34" s="355"/>
      <c r="U34" s="330">
        <f t="shared" si="3"/>
        <v>0</v>
      </c>
      <c r="V34" s="363">
        <f t="shared" si="4"/>
        <v>0</v>
      </c>
      <c r="W34" s="368"/>
      <c r="X34" s="368"/>
      <c r="Y34" s="373"/>
      <c r="Z34" s="318"/>
      <c r="AA34" s="318"/>
      <c r="AB34" s="373"/>
      <c r="AC34" s="373"/>
      <c r="AD34" s="373"/>
      <c r="AE34" s="373"/>
      <c r="AF34" s="373"/>
      <c r="AG34" s="373"/>
      <c r="AH34" s="373"/>
      <c r="AI34" s="381"/>
    </row>
    <row r="35" spans="2:35" ht="20.100000000000001" customHeight="1">
      <c r="B35" s="313"/>
      <c r="C35" s="318"/>
      <c r="D35" s="318"/>
      <c r="E35" s="318"/>
      <c r="F35" s="318"/>
      <c r="G35" s="318"/>
      <c r="H35" s="323"/>
      <c r="I35" s="323"/>
      <c r="J35" s="323"/>
      <c r="K35" s="323"/>
      <c r="L35" s="330"/>
      <c r="M35" s="330"/>
      <c r="N35" s="330"/>
      <c r="O35" s="330"/>
      <c r="P35" s="339"/>
      <c r="Q35" s="344" t="str">
        <f t="shared" si="0"/>
        <v>-</v>
      </c>
      <c r="R35" s="330" t="str">
        <f t="shared" si="1"/>
        <v/>
      </c>
      <c r="S35" s="330">
        <f t="shared" si="2"/>
        <v>0</v>
      </c>
      <c r="T35" s="355"/>
      <c r="U35" s="330">
        <f t="shared" si="3"/>
        <v>0</v>
      </c>
      <c r="V35" s="363">
        <f t="shared" si="4"/>
        <v>0</v>
      </c>
      <c r="W35" s="368"/>
      <c r="X35" s="368"/>
      <c r="Y35" s="373"/>
      <c r="Z35" s="318"/>
      <c r="AA35" s="318"/>
      <c r="AB35" s="373"/>
      <c r="AC35" s="373"/>
      <c r="AD35" s="373"/>
      <c r="AE35" s="373"/>
      <c r="AF35" s="373"/>
      <c r="AG35" s="373"/>
      <c r="AH35" s="373"/>
      <c r="AI35" s="381"/>
    </row>
    <row r="36" spans="2:35" ht="20.100000000000001" customHeight="1">
      <c r="B36" s="313"/>
      <c r="C36" s="318"/>
      <c r="D36" s="318"/>
      <c r="E36" s="318"/>
      <c r="F36" s="318"/>
      <c r="G36" s="318"/>
      <c r="H36" s="323"/>
      <c r="I36" s="323"/>
      <c r="J36" s="323"/>
      <c r="K36" s="323"/>
      <c r="L36" s="330"/>
      <c r="M36" s="330"/>
      <c r="N36" s="330"/>
      <c r="O36" s="330"/>
      <c r="P36" s="339"/>
      <c r="Q36" s="344" t="str">
        <f t="shared" si="0"/>
        <v>-</v>
      </c>
      <c r="R36" s="330" t="str">
        <f t="shared" si="1"/>
        <v/>
      </c>
      <c r="S36" s="330">
        <f t="shared" si="2"/>
        <v>0</v>
      </c>
      <c r="T36" s="355"/>
      <c r="U36" s="330">
        <f t="shared" si="3"/>
        <v>0</v>
      </c>
      <c r="V36" s="363">
        <f t="shared" si="4"/>
        <v>0</v>
      </c>
      <c r="W36" s="368"/>
      <c r="X36" s="368"/>
      <c r="Y36" s="373"/>
      <c r="Z36" s="318"/>
      <c r="AA36" s="318"/>
      <c r="AB36" s="373"/>
      <c r="AC36" s="373"/>
      <c r="AD36" s="373"/>
      <c r="AE36" s="373"/>
      <c r="AF36" s="373"/>
      <c r="AG36" s="373"/>
      <c r="AH36" s="373"/>
      <c r="AI36" s="381"/>
    </row>
    <row r="37" spans="2:35" ht="20.100000000000001" customHeight="1">
      <c r="B37" s="313"/>
      <c r="C37" s="318"/>
      <c r="D37" s="318"/>
      <c r="E37" s="318"/>
      <c r="F37" s="318"/>
      <c r="G37" s="318"/>
      <c r="H37" s="323"/>
      <c r="I37" s="323"/>
      <c r="J37" s="316"/>
      <c r="K37" s="323"/>
      <c r="L37" s="330"/>
      <c r="M37" s="330"/>
      <c r="N37" s="330"/>
      <c r="O37" s="330"/>
      <c r="P37" s="339"/>
      <c r="Q37" s="344" t="str">
        <f t="shared" si="0"/>
        <v>-</v>
      </c>
      <c r="R37" s="330" t="str">
        <f t="shared" si="1"/>
        <v/>
      </c>
      <c r="S37" s="330">
        <f t="shared" si="2"/>
        <v>0</v>
      </c>
      <c r="T37" s="355"/>
      <c r="U37" s="330">
        <f t="shared" si="3"/>
        <v>0</v>
      </c>
      <c r="V37" s="363">
        <f t="shared" si="4"/>
        <v>0</v>
      </c>
      <c r="W37" s="368"/>
      <c r="X37" s="368"/>
      <c r="Y37" s="373"/>
      <c r="Z37" s="318"/>
      <c r="AA37" s="318"/>
      <c r="AB37" s="373"/>
      <c r="AC37" s="373"/>
      <c r="AD37" s="373"/>
      <c r="AE37" s="373"/>
      <c r="AF37" s="373"/>
      <c r="AG37" s="373"/>
      <c r="AH37" s="373"/>
      <c r="AI37" s="381"/>
    </row>
    <row r="38" spans="2:35" ht="20.100000000000001" customHeight="1">
      <c r="B38" s="313"/>
      <c r="C38" s="318"/>
      <c r="D38" s="318"/>
      <c r="E38" s="318"/>
      <c r="F38" s="318"/>
      <c r="G38" s="318"/>
      <c r="H38" s="323"/>
      <c r="I38" s="323"/>
      <c r="J38" s="323"/>
      <c r="K38" s="323"/>
      <c r="L38" s="330"/>
      <c r="M38" s="330"/>
      <c r="N38" s="330"/>
      <c r="O38" s="330"/>
      <c r="P38" s="339"/>
      <c r="Q38" s="344" t="str">
        <f t="shared" si="0"/>
        <v>-</v>
      </c>
      <c r="R38" s="330" t="str">
        <f t="shared" si="1"/>
        <v/>
      </c>
      <c r="S38" s="330">
        <f t="shared" si="2"/>
        <v>0</v>
      </c>
      <c r="T38" s="355"/>
      <c r="U38" s="330">
        <f t="shared" si="3"/>
        <v>0</v>
      </c>
      <c r="V38" s="363">
        <f t="shared" si="4"/>
        <v>0</v>
      </c>
      <c r="W38" s="368"/>
      <c r="X38" s="368"/>
      <c r="Y38" s="373"/>
      <c r="Z38" s="318"/>
      <c r="AA38" s="318"/>
      <c r="AB38" s="373"/>
      <c r="AC38" s="373"/>
      <c r="AD38" s="373"/>
      <c r="AE38" s="373"/>
      <c r="AF38" s="373"/>
      <c r="AG38" s="373"/>
      <c r="AH38" s="373"/>
      <c r="AI38" s="381"/>
    </row>
    <row r="39" spans="2:35" ht="20.100000000000001" customHeight="1">
      <c r="B39" s="313"/>
      <c r="C39" s="318"/>
      <c r="D39" s="318"/>
      <c r="E39" s="318"/>
      <c r="F39" s="318"/>
      <c r="G39" s="318"/>
      <c r="H39" s="323"/>
      <c r="I39" s="323"/>
      <c r="J39" s="323"/>
      <c r="K39" s="323"/>
      <c r="L39" s="330"/>
      <c r="M39" s="330"/>
      <c r="N39" s="330"/>
      <c r="O39" s="330"/>
      <c r="P39" s="339"/>
      <c r="Q39" s="344" t="str">
        <f t="shared" si="0"/>
        <v>-</v>
      </c>
      <c r="R39" s="330" t="str">
        <f t="shared" si="1"/>
        <v/>
      </c>
      <c r="S39" s="330">
        <f t="shared" si="2"/>
        <v>0</v>
      </c>
      <c r="T39" s="355"/>
      <c r="U39" s="330">
        <f t="shared" si="3"/>
        <v>0</v>
      </c>
      <c r="V39" s="363">
        <f t="shared" si="4"/>
        <v>0</v>
      </c>
      <c r="W39" s="368"/>
      <c r="X39" s="368"/>
      <c r="Y39" s="373"/>
      <c r="Z39" s="318"/>
      <c r="AA39" s="318"/>
      <c r="AB39" s="373"/>
      <c r="AC39" s="373"/>
      <c r="AD39" s="373"/>
      <c r="AE39" s="373"/>
      <c r="AF39" s="373"/>
      <c r="AG39" s="373"/>
      <c r="AH39" s="373"/>
      <c r="AI39" s="381"/>
    </row>
    <row r="40" spans="2:35" ht="20.100000000000001" customHeight="1">
      <c r="B40" s="313"/>
      <c r="C40" s="318"/>
      <c r="D40" s="318"/>
      <c r="E40" s="318"/>
      <c r="F40" s="318"/>
      <c r="G40" s="318"/>
      <c r="H40" s="323"/>
      <c r="I40" s="323"/>
      <c r="J40" s="323"/>
      <c r="K40" s="323"/>
      <c r="L40" s="330"/>
      <c r="M40" s="330"/>
      <c r="N40" s="330"/>
      <c r="O40" s="330"/>
      <c r="P40" s="339"/>
      <c r="Q40" s="344" t="str">
        <f t="shared" si="0"/>
        <v>-</v>
      </c>
      <c r="R40" s="330" t="str">
        <f t="shared" si="1"/>
        <v/>
      </c>
      <c r="S40" s="330">
        <f t="shared" si="2"/>
        <v>0</v>
      </c>
      <c r="T40" s="355"/>
      <c r="U40" s="330">
        <f t="shared" si="3"/>
        <v>0</v>
      </c>
      <c r="V40" s="363">
        <f t="shared" si="4"/>
        <v>0</v>
      </c>
      <c r="W40" s="368"/>
      <c r="X40" s="368"/>
      <c r="Y40" s="373"/>
      <c r="Z40" s="318"/>
      <c r="AA40" s="318"/>
      <c r="AB40" s="373"/>
      <c r="AC40" s="373"/>
      <c r="AD40" s="373"/>
      <c r="AE40" s="373"/>
      <c r="AF40" s="373"/>
      <c r="AG40" s="373"/>
      <c r="AH40" s="373"/>
      <c r="AI40" s="381"/>
    </row>
    <row r="41" spans="2:35" ht="20.100000000000001" customHeight="1">
      <c r="B41" s="313"/>
      <c r="C41" s="318"/>
      <c r="D41" s="318"/>
      <c r="E41" s="318"/>
      <c r="F41" s="318"/>
      <c r="G41" s="318"/>
      <c r="H41" s="323"/>
      <c r="I41" s="323"/>
      <c r="J41" s="323"/>
      <c r="K41" s="323"/>
      <c r="L41" s="318"/>
      <c r="M41" s="318"/>
      <c r="N41" s="318"/>
      <c r="O41" s="318"/>
      <c r="P41" s="339"/>
      <c r="Q41" s="344" t="str">
        <f t="shared" si="0"/>
        <v>-</v>
      </c>
      <c r="R41" s="330" t="str">
        <f t="shared" si="1"/>
        <v/>
      </c>
      <c r="S41" s="330">
        <f t="shared" si="2"/>
        <v>0</v>
      </c>
      <c r="T41" s="355"/>
      <c r="U41" s="330">
        <f t="shared" si="3"/>
        <v>0</v>
      </c>
      <c r="V41" s="363">
        <f t="shared" si="4"/>
        <v>0</v>
      </c>
      <c r="W41" s="368"/>
      <c r="X41" s="368"/>
      <c r="Y41" s="373"/>
      <c r="Z41" s="318"/>
      <c r="AA41" s="318"/>
      <c r="AB41" s="373"/>
      <c r="AC41" s="373"/>
      <c r="AD41" s="373"/>
      <c r="AE41" s="373"/>
      <c r="AF41" s="373"/>
      <c r="AG41" s="373"/>
      <c r="AH41" s="373"/>
      <c r="AI41" s="381"/>
    </row>
    <row r="42" spans="2:35" ht="20.100000000000001" customHeight="1">
      <c r="B42" s="314"/>
      <c r="C42" s="319"/>
      <c r="D42" s="319"/>
      <c r="E42" s="319"/>
      <c r="F42" s="319"/>
      <c r="G42" s="319"/>
      <c r="H42" s="324"/>
      <c r="I42" s="324"/>
      <c r="J42" s="324"/>
      <c r="K42" s="324"/>
      <c r="L42" s="319"/>
      <c r="M42" s="319"/>
      <c r="N42" s="319"/>
      <c r="O42" s="319"/>
      <c r="P42" s="340"/>
      <c r="Q42" s="345" t="str">
        <f t="shared" si="0"/>
        <v>-</v>
      </c>
      <c r="R42" s="330" t="str">
        <f t="shared" si="1"/>
        <v/>
      </c>
      <c r="S42" s="352">
        <f t="shared" si="2"/>
        <v>0</v>
      </c>
      <c r="T42" s="356"/>
      <c r="U42" s="352">
        <f t="shared" si="3"/>
        <v>0</v>
      </c>
      <c r="V42" s="364">
        <f t="shared" si="4"/>
        <v>0</v>
      </c>
      <c r="W42" s="369"/>
      <c r="X42" s="369"/>
      <c r="Y42" s="374"/>
      <c r="Z42" s="319"/>
      <c r="AA42" s="319"/>
      <c r="AB42" s="374"/>
      <c r="AC42" s="374"/>
      <c r="AD42" s="374"/>
      <c r="AE42" s="374"/>
      <c r="AF42" s="374"/>
      <c r="AG42" s="374"/>
      <c r="AH42" s="374"/>
      <c r="AI42" s="382"/>
    </row>
  </sheetData>
  <mergeCells count="32">
    <mergeCell ref="A1:J1"/>
    <mergeCell ref="B2:R2"/>
    <mergeCell ref="P4:R4"/>
    <mergeCell ref="S1:AI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AB3:AB5"/>
    <mergeCell ref="AC3:AC5"/>
    <mergeCell ref="AD3:AD5"/>
    <mergeCell ref="AE3:AE5"/>
    <mergeCell ref="AF3:AF5"/>
    <mergeCell ref="AG3:AG5"/>
    <mergeCell ref="AH3:AH5"/>
    <mergeCell ref="AI3:AI5"/>
    <mergeCell ref="O4:O5"/>
    <mergeCell ref="S4:S5"/>
    <mergeCell ref="T4:T5"/>
    <mergeCell ref="U4:U5"/>
    <mergeCell ref="V4:V5"/>
  </mergeCells>
  <phoneticPr fontId="3"/>
  <dataValidations count="4">
    <dataValidation type="list" allowBlank="1" showDropDown="0" showInputMessage="1" showErrorMessage="1" sqref="AD7:AD42">
      <formula1>"1,2,3"</formula1>
    </dataValidation>
    <dataValidation type="list" allowBlank="1" showDropDown="0" showInputMessage="1" showErrorMessage="1" sqref="K7:K42">
      <formula1>"1,2,3,-"</formula1>
    </dataValidation>
    <dataValidation type="list" allowBlank="1" showDropDown="0" showInputMessage="1" showErrorMessage="1" sqref="AG7:AI42">
      <formula1>"1,2"</formula1>
    </dataValidation>
    <dataValidation type="list" allowBlank="1" showDropDown="0" showInputMessage="1" showErrorMessage="1" sqref="AE7:AE42 I7:J42">
      <formula1>"1,2,3,4"</formula1>
    </dataValidation>
  </dataValidations>
  <printOptions horizontalCentered="1"/>
  <pageMargins left="0.47244094488188976" right="0.43307086614173218" top="0.62" bottom="0.43307086614173218" header="0.42" footer="0.27559055118110237"/>
  <pageSetup paperSize="9" scale="35" fitToWidth="1" fitToHeight="1" orientation="landscape"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BQ41"/>
  <sheetViews>
    <sheetView showGridLines="0" view="pageBreakPreview" topLeftCell="A22" zoomScale="40" zoomScaleNormal="75" zoomScaleSheetLayoutView="40" workbookViewId="0">
      <selection activeCell="AT37" sqref="AT37"/>
    </sheetView>
  </sheetViews>
  <sheetFormatPr defaultColWidth="7.109375" defaultRowHeight="20.100000000000001" customHeight="1"/>
  <cols>
    <col min="1" max="16384" width="7.109375" style="383"/>
  </cols>
  <sheetData>
    <row r="1" spans="2:65" ht="44.25" customHeight="1">
      <c r="B1" s="388" t="s">
        <v>47</v>
      </c>
    </row>
    <row r="2" spans="2:65" ht="44.25" customHeight="1">
      <c r="B2" s="389" t="s">
        <v>276</v>
      </c>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89"/>
      <c r="AR2" s="389"/>
      <c r="AS2" s="389"/>
      <c r="AT2" s="389"/>
      <c r="AU2" s="389"/>
      <c r="AV2" s="389"/>
      <c r="AW2" s="389"/>
      <c r="AX2" s="389"/>
      <c r="AY2" s="389"/>
      <c r="AZ2" s="389"/>
      <c r="BA2" s="389"/>
      <c r="BB2" s="389"/>
      <c r="BC2" s="389"/>
      <c r="BD2" s="389"/>
      <c r="BE2" s="389"/>
      <c r="BF2" s="389"/>
      <c r="BG2" s="389"/>
      <c r="BH2" s="389"/>
      <c r="BI2" s="389"/>
      <c r="BJ2" s="389"/>
      <c r="BK2" s="389"/>
      <c r="BL2" s="389"/>
      <c r="BM2" s="389"/>
    </row>
    <row r="3" spans="2:65" ht="13.5" customHeight="1">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390"/>
      <c r="AR3" s="390"/>
      <c r="AS3" s="390"/>
      <c r="AT3" s="390"/>
      <c r="AU3" s="390"/>
      <c r="AV3" s="390"/>
      <c r="AW3" s="390"/>
      <c r="AX3" s="390"/>
      <c r="AY3" s="390"/>
      <c r="AZ3" s="390"/>
      <c r="BA3" s="390"/>
      <c r="BB3" s="390"/>
      <c r="BC3" s="390"/>
      <c r="BD3" s="390"/>
      <c r="BE3" s="390"/>
      <c r="BF3" s="390"/>
      <c r="BG3" s="390"/>
      <c r="BH3" s="390"/>
      <c r="BI3" s="390"/>
      <c r="BJ3" s="390"/>
      <c r="BK3" s="390"/>
      <c r="BL3" s="390"/>
      <c r="BM3" s="390"/>
    </row>
    <row r="4" spans="2:65" ht="33.75" customHeight="1">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Z4" s="508" t="s">
        <v>210</v>
      </c>
      <c r="BA4" s="509"/>
      <c r="BB4" s="509"/>
      <c r="BC4" s="509"/>
      <c r="BD4" s="509"/>
      <c r="BE4" s="509"/>
      <c r="BF4" s="509"/>
      <c r="BG4" s="509"/>
      <c r="BH4" s="512"/>
      <c r="BI4" s="509" t="s">
        <v>235</v>
      </c>
      <c r="BJ4" s="509"/>
      <c r="BK4" s="509"/>
      <c r="BL4" s="509"/>
      <c r="BM4" s="512"/>
    </row>
    <row r="5" spans="2:65" ht="13.5" customHeight="1">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Z5" s="392"/>
      <c r="BA5" s="392"/>
      <c r="BB5" s="392"/>
      <c r="BC5" s="392"/>
      <c r="BD5" s="392"/>
      <c r="BE5" s="392"/>
    </row>
    <row r="6" spans="2:65" ht="13.5" customHeight="1">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1"/>
      <c r="AZ6" s="392"/>
      <c r="BA6" s="392"/>
      <c r="BB6" s="392"/>
      <c r="BC6" s="392"/>
      <c r="BD6" s="392"/>
      <c r="BE6" s="392"/>
    </row>
    <row r="7" spans="2:65" ht="13.5" customHeight="1">
      <c r="B7" s="391"/>
      <c r="C7" s="391"/>
      <c r="D7" s="391"/>
      <c r="E7" s="391"/>
      <c r="F7" s="391"/>
      <c r="G7" s="391"/>
      <c r="H7" s="428"/>
      <c r="I7" s="428"/>
      <c r="J7" s="428"/>
      <c r="K7" s="428"/>
      <c r="L7" s="428"/>
      <c r="M7" s="428"/>
      <c r="N7" s="428"/>
      <c r="O7" s="428"/>
      <c r="P7" s="428"/>
      <c r="Q7" s="428"/>
      <c r="AF7" s="392"/>
      <c r="AG7" s="392"/>
      <c r="AH7" s="392"/>
      <c r="AI7" s="392"/>
      <c r="AJ7" s="392"/>
      <c r="AK7" s="392"/>
      <c r="AL7" s="392"/>
      <c r="AM7" s="392"/>
      <c r="AN7" s="392"/>
      <c r="AO7" s="392"/>
      <c r="AP7" s="392"/>
      <c r="AQ7" s="392"/>
      <c r="AR7" s="392"/>
      <c r="AS7" s="392"/>
      <c r="AT7" s="392"/>
      <c r="AU7" s="392"/>
      <c r="AV7" s="392"/>
      <c r="AW7" s="392"/>
      <c r="AX7" s="392"/>
    </row>
    <row r="8" spans="2:65" s="384" customFormat="1" ht="44.25" customHeight="1">
      <c r="B8" s="393" t="s">
        <v>271</v>
      </c>
      <c r="C8" s="409"/>
      <c r="D8" s="409"/>
      <c r="E8" s="409"/>
      <c r="F8" s="409"/>
      <c r="G8" s="409"/>
      <c r="H8" s="409"/>
      <c r="I8" s="409"/>
      <c r="J8" s="409"/>
      <c r="K8" s="409"/>
      <c r="L8" s="409"/>
      <c r="M8" s="409"/>
      <c r="N8" s="409"/>
      <c r="O8" s="409"/>
      <c r="P8" s="409"/>
      <c r="Q8" s="409"/>
      <c r="R8" s="409"/>
      <c r="S8" s="409"/>
      <c r="T8" s="409"/>
      <c r="U8" s="409"/>
      <c r="V8" s="409"/>
      <c r="W8" s="409"/>
      <c r="X8" s="409"/>
      <c r="Y8" s="436"/>
      <c r="AK8" s="493"/>
      <c r="AL8" s="493"/>
      <c r="AM8" s="493"/>
      <c r="AN8" s="493"/>
    </row>
    <row r="9" spans="2:65" s="384" customFormat="1" ht="44.25" customHeight="1">
      <c r="B9" s="394" t="s">
        <v>113</v>
      </c>
      <c r="C9" s="410"/>
      <c r="D9" s="410"/>
      <c r="E9" s="410"/>
      <c r="F9" s="420"/>
      <c r="G9" s="401" t="s">
        <v>282</v>
      </c>
      <c r="H9" s="401"/>
      <c r="I9" s="401"/>
      <c r="J9" s="401"/>
      <c r="K9" s="427" t="s">
        <v>285</v>
      </c>
      <c r="L9" s="427"/>
      <c r="M9" s="427"/>
      <c r="N9" s="427"/>
      <c r="O9" s="427"/>
      <c r="P9" s="427" t="s">
        <v>263</v>
      </c>
      <c r="Q9" s="427"/>
      <c r="R9" s="427"/>
      <c r="S9" s="427"/>
      <c r="T9" s="427"/>
      <c r="U9" s="427"/>
      <c r="V9" s="427"/>
      <c r="W9" s="427"/>
      <c r="X9" s="427"/>
      <c r="Y9" s="466"/>
    </row>
    <row r="10" spans="2:65" s="384" customFormat="1" ht="44.25" customHeight="1">
      <c r="B10" s="393" t="s">
        <v>149</v>
      </c>
      <c r="C10" s="411"/>
      <c r="D10" s="411"/>
      <c r="E10" s="411"/>
      <c r="F10" s="411"/>
      <c r="G10" s="411"/>
      <c r="H10" s="411"/>
      <c r="I10" s="411"/>
      <c r="J10" s="411"/>
      <c r="K10" s="411"/>
      <c r="L10" s="438"/>
      <c r="M10" s="393" t="s">
        <v>216</v>
      </c>
      <c r="N10" s="409"/>
      <c r="O10" s="409"/>
      <c r="P10" s="409"/>
      <c r="Q10" s="409"/>
      <c r="R10" s="409"/>
      <c r="S10" s="409"/>
      <c r="T10" s="409"/>
      <c r="U10" s="409"/>
      <c r="V10" s="409"/>
      <c r="W10" s="409"/>
      <c r="X10" s="409"/>
      <c r="Y10" s="409"/>
      <c r="Z10" s="409"/>
      <c r="AA10" s="436"/>
      <c r="AB10" s="474" t="s">
        <v>217</v>
      </c>
      <c r="AC10" s="477"/>
      <c r="AD10" s="477"/>
      <c r="AE10" s="477"/>
      <c r="AF10" s="477"/>
      <c r="AG10" s="477"/>
      <c r="AH10" s="477"/>
      <c r="AI10" s="477"/>
      <c r="AJ10" s="477"/>
      <c r="AK10" s="477"/>
      <c r="AL10" s="477"/>
      <c r="AM10" s="477"/>
      <c r="AN10" s="477"/>
      <c r="AO10" s="477"/>
      <c r="AP10" s="477"/>
      <c r="AQ10" s="477"/>
      <c r="AR10" s="477"/>
      <c r="AS10" s="477"/>
      <c r="AT10" s="477"/>
      <c r="AU10" s="505"/>
    </row>
    <row r="11" spans="2:65" s="384" customFormat="1" ht="44.25" customHeight="1">
      <c r="B11" s="393"/>
      <c r="C11" s="409"/>
      <c r="D11" s="409"/>
      <c r="E11" s="409"/>
      <c r="F11" s="409"/>
      <c r="G11" s="409"/>
      <c r="H11" s="409"/>
      <c r="I11" s="409"/>
      <c r="J11" s="409"/>
      <c r="K11" s="409"/>
      <c r="L11" s="436"/>
      <c r="M11" s="393"/>
      <c r="N11" s="409"/>
      <c r="O11" s="409"/>
      <c r="P11" s="409"/>
      <c r="Q11" s="409"/>
      <c r="R11" s="409"/>
      <c r="S11" s="409"/>
      <c r="T11" s="409"/>
      <c r="U11" s="409"/>
      <c r="V11" s="409"/>
      <c r="W11" s="409"/>
      <c r="X11" s="409"/>
      <c r="Y11" s="409"/>
      <c r="Z11" s="409"/>
      <c r="AA11" s="436"/>
      <c r="AB11" s="475"/>
      <c r="AC11" s="478"/>
      <c r="AD11" s="478"/>
      <c r="AE11" s="478"/>
      <c r="AF11" s="478"/>
      <c r="AG11" s="478"/>
      <c r="AH11" s="478"/>
      <c r="AI11" s="478"/>
      <c r="AJ11" s="478"/>
      <c r="AK11" s="478"/>
      <c r="AL11" s="478"/>
      <c r="AM11" s="478"/>
      <c r="AN11" s="478"/>
      <c r="AO11" s="478"/>
      <c r="AP11" s="478"/>
      <c r="AQ11" s="478"/>
      <c r="AR11" s="478"/>
      <c r="AS11" s="478"/>
      <c r="AT11" s="478"/>
      <c r="AU11" s="506"/>
    </row>
    <row r="12" spans="2:65" s="385" customFormat="1" ht="29.25" customHeight="1"/>
    <row r="13" spans="2:65" s="384" customFormat="1" ht="44.25" customHeight="1">
      <c r="B13" s="386" t="s">
        <v>83</v>
      </c>
    </row>
    <row r="14" spans="2:65" s="384" customFormat="1" ht="44.25" customHeight="1">
      <c r="B14" s="395" t="s">
        <v>79</v>
      </c>
      <c r="C14" s="412"/>
      <c r="D14" s="412"/>
      <c r="E14" s="412"/>
      <c r="F14" s="412"/>
      <c r="G14" s="412"/>
      <c r="H14" s="429"/>
      <c r="I14" s="393" t="s">
        <v>291</v>
      </c>
      <c r="J14" s="409"/>
      <c r="K14" s="409"/>
      <c r="L14" s="409"/>
      <c r="M14" s="409"/>
      <c r="N14" s="409"/>
      <c r="O14" s="409"/>
      <c r="P14" s="409"/>
      <c r="Q14" s="409"/>
      <c r="R14" s="409"/>
      <c r="S14" s="409"/>
      <c r="T14" s="409"/>
      <c r="U14" s="409"/>
      <c r="V14" s="409"/>
      <c r="W14" s="409"/>
      <c r="X14" s="409"/>
      <c r="Y14" s="409"/>
      <c r="Z14" s="409"/>
      <c r="AA14" s="409"/>
      <c r="AB14" s="409"/>
      <c r="AC14" s="479"/>
      <c r="AD14" s="427"/>
      <c r="AE14" s="427"/>
      <c r="AF14" s="427"/>
      <c r="AG14" s="427"/>
      <c r="AH14" s="427"/>
      <c r="AI14" s="427"/>
      <c r="AJ14" s="427"/>
      <c r="AK14" s="427"/>
      <c r="AL14" s="427"/>
      <c r="AM14" s="427"/>
      <c r="AN14" s="427"/>
      <c r="AO14" s="427"/>
      <c r="AP14" s="427"/>
      <c r="AQ14" s="427"/>
      <c r="AR14" s="427"/>
      <c r="AS14" s="427"/>
      <c r="AT14" s="427"/>
      <c r="AU14" s="427"/>
    </row>
    <row r="15" spans="2:65" s="384" customFormat="1" ht="44.25" customHeight="1">
      <c r="B15" s="396"/>
      <c r="C15" s="413"/>
      <c r="D15" s="413"/>
      <c r="E15" s="413"/>
      <c r="F15" s="413"/>
      <c r="G15" s="413"/>
      <c r="H15" s="430"/>
      <c r="I15" s="393" t="s">
        <v>293</v>
      </c>
      <c r="J15" s="409"/>
      <c r="K15" s="435" t="s">
        <v>294</v>
      </c>
      <c r="L15" s="435"/>
      <c r="M15" s="435"/>
      <c r="N15" s="435" t="s">
        <v>139</v>
      </c>
      <c r="O15" s="435"/>
      <c r="P15" s="435" t="s">
        <v>126</v>
      </c>
      <c r="Q15" s="435"/>
      <c r="R15" s="452" t="s">
        <v>230</v>
      </c>
      <c r="S15" s="454" t="s">
        <v>59</v>
      </c>
      <c r="T15" s="409"/>
      <c r="U15" s="435" t="s">
        <v>294</v>
      </c>
      <c r="V15" s="435"/>
      <c r="W15" s="435"/>
      <c r="X15" s="435" t="s">
        <v>139</v>
      </c>
      <c r="Y15" s="435"/>
      <c r="Z15" s="435" t="s">
        <v>126</v>
      </c>
      <c r="AA15" s="435"/>
      <c r="AB15" s="476" t="s">
        <v>230</v>
      </c>
      <c r="AC15" s="427"/>
      <c r="AD15" s="427"/>
      <c r="AE15" s="427"/>
      <c r="AF15" s="427"/>
      <c r="AG15" s="427"/>
      <c r="AH15" s="427"/>
      <c r="AI15" s="427"/>
      <c r="AJ15" s="427"/>
      <c r="AK15" s="427"/>
      <c r="AL15" s="427"/>
      <c r="AM15" s="427"/>
      <c r="AN15" s="427"/>
      <c r="AO15" s="427"/>
      <c r="AP15" s="427"/>
      <c r="AQ15" s="427"/>
      <c r="AR15" s="427"/>
      <c r="AS15" s="427"/>
      <c r="AT15" s="427"/>
      <c r="AU15" s="427"/>
    </row>
    <row r="16" spans="2:65" s="385" customFormat="1" ht="25.5" customHeight="1"/>
    <row r="17" spans="1:69" s="384" customFormat="1" ht="44.25" customHeight="1">
      <c r="B17" s="386" t="s">
        <v>296</v>
      </c>
      <c r="Q17" s="451" t="s">
        <v>140</v>
      </c>
      <c r="T17" s="451"/>
    </row>
    <row r="18" spans="1:69" s="386" customFormat="1" ht="114.75" customHeight="1">
      <c r="B18" s="397" t="s">
        <v>196</v>
      </c>
      <c r="C18" s="398"/>
      <c r="D18" s="398"/>
      <c r="E18" s="398"/>
      <c r="F18" s="397" t="s">
        <v>299</v>
      </c>
      <c r="G18" s="398"/>
      <c r="H18" s="398"/>
      <c r="I18" s="398"/>
      <c r="J18" s="433" t="s">
        <v>186</v>
      </c>
      <c r="K18" s="433"/>
      <c r="L18" s="433"/>
      <c r="M18" s="433"/>
      <c r="N18" s="397" t="s">
        <v>295</v>
      </c>
      <c r="O18" s="397"/>
      <c r="P18" s="397"/>
      <c r="Q18" s="397"/>
      <c r="R18" s="397" t="s">
        <v>240</v>
      </c>
      <c r="S18" s="397"/>
      <c r="T18" s="397"/>
      <c r="U18" s="397"/>
      <c r="V18" s="397" t="s">
        <v>238</v>
      </c>
      <c r="W18" s="397"/>
      <c r="X18" s="397"/>
      <c r="Y18" s="397"/>
      <c r="Z18" s="397" t="s">
        <v>85</v>
      </c>
      <c r="AA18" s="397"/>
      <c r="AB18" s="397"/>
      <c r="AC18" s="397"/>
      <c r="AD18" s="480" t="s">
        <v>107</v>
      </c>
      <c r="AE18" s="482"/>
      <c r="AF18" s="482"/>
      <c r="AG18" s="455"/>
      <c r="AH18" s="397" t="s">
        <v>244</v>
      </c>
      <c r="AI18" s="397"/>
      <c r="AJ18" s="397"/>
      <c r="AK18" s="397"/>
      <c r="AL18" s="397" t="s">
        <v>51</v>
      </c>
      <c r="AM18" s="397"/>
      <c r="AN18" s="397"/>
      <c r="AO18" s="397"/>
      <c r="AP18" s="397" t="s">
        <v>227</v>
      </c>
      <c r="AQ18" s="397"/>
      <c r="AR18" s="397"/>
      <c r="AS18" s="397"/>
      <c r="AT18" s="398" t="s">
        <v>50</v>
      </c>
      <c r="AU18" s="398"/>
      <c r="AV18" s="398"/>
      <c r="AW18" s="398"/>
      <c r="AX18" s="397" t="s">
        <v>188</v>
      </c>
      <c r="AY18" s="397"/>
      <c r="AZ18" s="397"/>
      <c r="BA18" s="397"/>
      <c r="BB18" s="397" t="s">
        <v>300</v>
      </c>
      <c r="BC18" s="397"/>
      <c r="BD18" s="397"/>
      <c r="BE18" s="397"/>
      <c r="BF18" s="480" t="s">
        <v>98</v>
      </c>
      <c r="BG18" s="482"/>
      <c r="BH18" s="482"/>
      <c r="BI18" s="455"/>
      <c r="BJ18" s="480" t="s">
        <v>81</v>
      </c>
      <c r="BK18" s="482"/>
      <c r="BL18" s="482"/>
      <c r="BM18" s="455"/>
      <c r="BN18" s="480" t="s">
        <v>302</v>
      </c>
      <c r="BO18" s="482"/>
      <c r="BP18" s="482"/>
      <c r="BQ18" s="455"/>
    </row>
    <row r="19" spans="1:69" s="387" customFormat="1" ht="135" customHeight="1">
      <c r="A19" s="386"/>
      <c r="B19" s="398"/>
      <c r="C19" s="398"/>
      <c r="D19" s="398"/>
      <c r="E19" s="398"/>
      <c r="F19" s="421" t="s">
        <v>304</v>
      </c>
      <c r="G19" s="425"/>
      <c r="H19" s="425"/>
      <c r="I19" s="431"/>
      <c r="J19" s="434" t="s">
        <v>66</v>
      </c>
      <c r="K19" s="434"/>
      <c r="L19" s="434"/>
      <c r="M19" s="434"/>
      <c r="N19" s="434" t="s">
        <v>220</v>
      </c>
      <c r="O19" s="434"/>
      <c r="P19" s="434"/>
      <c r="Q19" s="434"/>
      <c r="R19" s="434" t="s">
        <v>309</v>
      </c>
      <c r="S19" s="437"/>
      <c r="T19" s="437"/>
      <c r="U19" s="437"/>
      <c r="V19" s="434" t="s">
        <v>311</v>
      </c>
      <c r="W19" s="434"/>
      <c r="X19" s="434"/>
      <c r="Y19" s="434"/>
      <c r="Z19" s="434" t="s">
        <v>213</v>
      </c>
      <c r="AA19" s="434"/>
      <c r="AB19" s="434"/>
      <c r="AC19" s="434"/>
      <c r="AD19" s="437" t="s">
        <v>66</v>
      </c>
      <c r="AE19" s="437"/>
      <c r="AF19" s="437"/>
      <c r="AG19" s="437"/>
      <c r="AH19" s="402" t="s">
        <v>260</v>
      </c>
      <c r="AI19" s="402"/>
      <c r="AJ19" s="402"/>
      <c r="AK19" s="402"/>
      <c r="AL19" s="434" t="s">
        <v>209</v>
      </c>
      <c r="AM19" s="434"/>
      <c r="AN19" s="434"/>
      <c r="AO19" s="434"/>
      <c r="AP19" s="434" t="s">
        <v>213</v>
      </c>
      <c r="AQ19" s="434"/>
      <c r="AR19" s="434"/>
      <c r="AS19" s="434"/>
      <c r="AT19" s="480" t="s">
        <v>156</v>
      </c>
      <c r="AU19" s="492"/>
      <c r="AV19" s="492"/>
      <c r="AW19" s="494"/>
      <c r="AX19" s="480" t="s">
        <v>314</v>
      </c>
      <c r="AY19" s="492"/>
      <c r="AZ19" s="492"/>
      <c r="BA19" s="494"/>
      <c r="BB19" s="406" t="s">
        <v>134</v>
      </c>
      <c r="BC19" s="406"/>
      <c r="BD19" s="406"/>
      <c r="BE19" s="406"/>
      <c r="BF19" s="405" t="s">
        <v>135</v>
      </c>
      <c r="BG19" s="416"/>
      <c r="BH19" s="416"/>
      <c r="BI19" s="432"/>
      <c r="BJ19" s="405" t="s">
        <v>135</v>
      </c>
      <c r="BK19" s="416"/>
      <c r="BL19" s="416"/>
      <c r="BM19" s="432"/>
      <c r="BN19" s="405" t="s">
        <v>135</v>
      </c>
      <c r="BO19" s="416"/>
      <c r="BP19" s="416"/>
      <c r="BQ19" s="432"/>
    </row>
    <row r="20" spans="1:69" s="385" customFormat="1" ht="35.25" customHeight="1">
      <c r="B20" s="399" t="s">
        <v>280</v>
      </c>
      <c r="C20" s="414"/>
      <c r="D20" s="414"/>
      <c r="E20" s="419"/>
      <c r="F20" s="422"/>
      <c r="G20" s="426"/>
      <c r="H20" s="426"/>
      <c r="I20" s="426"/>
      <c r="J20" s="422"/>
      <c r="K20" s="422"/>
      <c r="L20" s="422"/>
      <c r="M20" s="422"/>
      <c r="N20" s="441"/>
      <c r="O20" s="441"/>
      <c r="P20" s="441"/>
      <c r="Q20" s="441"/>
      <c r="R20" s="422"/>
      <c r="S20" s="426"/>
      <c r="T20" s="426"/>
      <c r="U20" s="426"/>
      <c r="V20" s="458"/>
      <c r="W20" s="462"/>
      <c r="X20" s="462"/>
      <c r="Y20" s="467"/>
      <c r="Z20" s="422"/>
      <c r="AA20" s="422"/>
      <c r="AB20" s="422"/>
      <c r="AC20" s="422"/>
      <c r="AD20" s="426"/>
      <c r="AE20" s="426"/>
      <c r="AF20" s="426"/>
      <c r="AG20" s="426"/>
      <c r="AH20" s="422"/>
      <c r="AI20" s="422"/>
      <c r="AJ20" s="422"/>
      <c r="AK20" s="422"/>
      <c r="AL20" s="422"/>
      <c r="AM20" s="422"/>
      <c r="AN20" s="422"/>
      <c r="AO20" s="422"/>
      <c r="AP20" s="422"/>
      <c r="AQ20" s="422"/>
      <c r="AR20" s="422"/>
      <c r="AS20" s="422"/>
      <c r="AT20" s="426"/>
      <c r="AU20" s="426"/>
      <c r="AV20" s="426"/>
      <c r="AW20" s="426"/>
      <c r="AX20" s="426"/>
      <c r="AY20" s="426"/>
      <c r="AZ20" s="426"/>
      <c r="BA20" s="426"/>
      <c r="BB20" s="426"/>
      <c r="BC20" s="426"/>
      <c r="BD20" s="426"/>
      <c r="BE20" s="426"/>
      <c r="BF20" s="511"/>
      <c r="BG20" s="414"/>
      <c r="BH20" s="414"/>
      <c r="BI20" s="419"/>
      <c r="BJ20" s="511"/>
      <c r="BK20" s="414"/>
      <c r="BL20" s="414"/>
      <c r="BM20" s="419"/>
      <c r="BN20" s="511"/>
      <c r="BO20" s="414"/>
      <c r="BP20" s="414"/>
      <c r="BQ20" s="419"/>
    </row>
    <row r="21" spans="1:69" s="385" customFormat="1" ht="35.25" customHeight="1">
      <c r="B21" s="399" t="s">
        <v>315</v>
      </c>
      <c r="C21" s="414"/>
      <c r="D21" s="414"/>
      <c r="E21" s="419"/>
      <c r="F21" s="422"/>
      <c r="G21" s="426"/>
      <c r="H21" s="426"/>
      <c r="I21" s="426"/>
      <c r="J21" s="422"/>
      <c r="K21" s="422"/>
      <c r="L21" s="422"/>
      <c r="M21" s="422"/>
      <c r="N21" s="422"/>
      <c r="O21" s="422"/>
      <c r="P21" s="422"/>
      <c r="Q21" s="422"/>
      <c r="R21" s="422"/>
      <c r="S21" s="426"/>
      <c r="T21" s="426"/>
      <c r="U21" s="426"/>
      <c r="V21" s="459"/>
      <c r="W21" s="423"/>
      <c r="X21" s="423"/>
      <c r="Y21" s="468"/>
      <c r="Z21" s="422"/>
      <c r="AA21" s="422"/>
      <c r="AB21" s="422"/>
      <c r="AC21" s="422"/>
      <c r="AD21" s="426"/>
      <c r="AE21" s="426"/>
      <c r="AF21" s="426"/>
      <c r="AG21" s="426"/>
      <c r="AH21" s="422"/>
      <c r="AI21" s="422"/>
      <c r="AJ21" s="422"/>
      <c r="AK21" s="422"/>
      <c r="AL21" s="422"/>
      <c r="AM21" s="422"/>
      <c r="AN21" s="422"/>
      <c r="AO21" s="422"/>
      <c r="AP21" s="422"/>
      <c r="AQ21" s="422"/>
      <c r="AR21" s="422"/>
      <c r="AS21" s="422"/>
      <c r="AT21" s="426"/>
      <c r="AU21" s="426"/>
      <c r="AV21" s="426"/>
      <c r="AW21" s="426"/>
      <c r="AX21" s="426"/>
      <c r="AY21" s="426"/>
      <c r="AZ21" s="426"/>
      <c r="BA21" s="426"/>
      <c r="BB21" s="426"/>
      <c r="BC21" s="426"/>
      <c r="BD21" s="426"/>
      <c r="BE21" s="426"/>
      <c r="BF21" s="511"/>
      <c r="BG21" s="414"/>
      <c r="BH21" s="414"/>
      <c r="BI21" s="419"/>
      <c r="BJ21" s="511"/>
      <c r="BK21" s="414"/>
      <c r="BL21" s="414"/>
      <c r="BM21" s="419"/>
      <c r="BN21" s="511"/>
      <c r="BO21" s="414"/>
      <c r="BP21" s="414"/>
      <c r="BQ21" s="419"/>
    </row>
    <row r="22" spans="1:69" s="385" customFormat="1" ht="35.25" customHeight="1">
      <c r="B22" s="399" t="s">
        <v>190</v>
      </c>
      <c r="C22" s="414"/>
      <c r="D22" s="414"/>
      <c r="E22" s="419"/>
      <c r="F22" s="422"/>
      <c r="G22" s="426"/>
      <c r="H22" s="426"/>
      <c r="I22" s="426"/>
      <c r="J22" s="422"/>
      <c r="K22" s="422"/>
      <c r="L22" s="422"/>
      <c r="M22" s="422"/>
      <c r="N22" s="422"/>
      <c r="O22" s="422"/>
      <c r="P22" s="422"/>
      <c r="Q22" s="422"/>
      <c r="R22" s="422"/>
      <c r="S22" s="426"/>
      <c r="T22" s="426"/>
      <c r="U22" s="426"/>
      <c r="V22" s="460"/>
      <c r="W22" s="463"/>
      <c r="X22" s="463"/>
      <c r="Y22" s="469"/>
      <c r="Z22" s="422"/>
      <c r="AA22" s="422"/>
      <c r="AB22" s="422"/>
      <c r="AC22" s="422"/>
      <c r="AD22" s="426"/>
      <c r="AE22" s="426"/>
      <c r="AF22" s="426"/>
      <c r="AG22" s="426"/>
      <c r="AH22" s="422"/>
      <c r="AI22" s="422"/>
      <c r="AJ22" s="422"/>
      <c r="AK22" s="422"/>
      <c r="AL22" s="422"/>
      <c r="AM22" s="422"/>
      <c r="AN22" s="422"/>
      <c r="AO22" s="422"/>
      <c r="AP22" s="422"/>
      <c r="AQ22" s="422"/>
      <c r="AR22" s="422"/>
      <c r="AS22" s="422"/>
      <c r="AT22" s="426"/>
      <c r="AU22" s="426"/>
      <c r="AV22" s="426"/>
      <c r="AW22" s="426"/>
      <c r="AX22" s="426"/>
      <c r="AY22" s="426"/>
      <c r="AZ22" s="426"/>
      <c r="BA22" s="426"/>
      <c r="BB22" s="426"/>
      <c r="BC22" s="426"/>
      <c r="BD22" s="426"/>
      <c r="BE22" s="426"/>
      <c r="BF22" s="511"/>
      <c r="BG22" s="414"/>
      <c r="BH22" s="414"/>
      <c r="BI22" s="419"/>
      <c r="BJ22" s="511"/>
      <c r="BK22" s="414"/>
      <c r="BL22" s="414"/>
      <c r="BM22" s="419"/>
      <c r="BN22" s="511"/>
      <c r="BO22" s="414"/>
      <c r="BP22" s="414"/>
      <c r="BQ22" s="419"/>
    </row>
    <row r="23" spans="1:69" s="385" customFormat="1" ht="30.75" customHeight="1">
      <c r="B23" s="400"/>
      <c r="C23" s="400"/>
      <c r="D23" s="400"/>
      <c r="E23" s="400"/>
      <c r="F23" s="423"/>
      <c r="G23" s="400"/>
      <c r="H23" s="400"/>
      <c r="I23" s="400"/>
      <c r="J23" s="423"/>
      <c r="K23" s="423"/>
      <c r="L23" s="423"/>
      <c r="M23" s="423"/>
      <c r="N23" s="423"/>
      <c r="O23" s="423"/>
      <c r="P23" s="423"/>
      <c r="Q23" s="423"/>
      <c r="R23" s="423"/>
      <c r="S23" s="400"/>
      <c r="T23" s="400"/>
      <c r="U23" s="400"/>
      <c r="V23" s="423"/>
      <c r="W23" s="423"/>
      <c r="X23" s="423"/>
      <c r="Y23" s="423"/>
      <c r="Z23" s="400"/>
      <c r="AA23" s="400"/>
      <c r="AB23" s="400"/>
      <c r="AC23" s="400"/>
      <c r="AD23" s="423"/>
      <c r="AE23" s="423"/>
      <c r="AF23" s="423"/>
      <c r="AG23" s="423"/>
      <c r="AH23" s="423"/>
      <c r="AI23" s="423"/>
      <c r="AJ23" s="423"/>
      <c r="AK23" s="423"/>
      <c r="AL23" s="423"/>
      <c r="AM23" s="423"/>
      <c r="AN23" s="423"/>
      <c r="AO23" s="423"/>
      <c r="AP23" s="423"/>
      <c r="AQ23" s="423"/>
      <c r="AR23" s="423"/>
      <c r="AS23" s="423"/>
      <c r="AT23" s="400"/>
      <c r="AU23" s="400"/>
      <c r="AV23" s="400"/>
      <c r="AW23" s="400"/>
      <c r="AX23" s="400"/>
      <c r="AY23" s="400"/>
      <c r="AZ23" s="400"/>
      <c r="BA23" s="400"/>
      <c r="BB23" s="400"/>
      <c r="BC23" s="400"/>
      <c r="BD23" s="400"/>
      <c r="BE23" s="400"/>
      <c r="BF23" s="400"/>
      <c r="BG23" s="400"/>
      <c r="BH23" s="400"/>
      <c r="BI23" s="400"/>
      <c r="BJ23" s="400"/>
      <c r="BK23" s="400"/>
      <c r="BL23" s="400"/>
      <c r="BM23" s="400"/>
      <c r="BN23" s="513"/>
      <c r="BO23" s="514"/>
      <c r="BP23" s="514"/>
      <c r="BQ23" s="515"/>
    </row>
    <row r="24" spans="1:69" s="384" customFormat="1" ht="30.75" customHeight="1">
      <c r="B24" s="401" t="s">
        <v>316</v>
      </c>
      <c r="C24" s="401"/>
      <c r="D24" s="401"/>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N24" s="401"/>
      <c r="AO24" s="401"/>
      <c r="AP24" s="401"/>
      <c r="AQ24" s="401"/>
      <c r="AR24" s="401"/>
      <c r="AS24" s="401"/>
      <c r="AT24" s="401"/>
      <c r="AU24" s="401"/>
      <c r="AV24" s="401"/>
      <c r="AW24" s="401"/>
      <c r="AX24" s="401"/>
      <c r="AY24" s="401"/>
      <c r="AZ24" s="401"/>
      <c r="BA24" s="401"/>
      <c r="BB24" s="401"/>
      <c r="BC24" s="401"/>
      <c r="BD24" s="401"/>
      <c r="BE24" s="401"/>
      <c r="BF24" s="401"/>
      <c r="BG24" s="401"/>
      <c r="BH24" s="401"/>
      <c r="BI24" s="401"/>
      <c r="BJ24" s="401"/>
      <c r="BK24" s="401"/>
      <c r="BL24" s="401"/>
      <c r="BM24" s="401"/>
      <c r="BN24" s="427"/>
      <c r="BO24" s="427"/>
      <c r="BP24" s="427"/>
      <c r="BQ24" s="427"/>
    </row>
    <row r="25" spans="1:69" s="384" customFormat="1" ht="96" customHeight="1">
      <c r="B25" s="402" t="s">
        <v>133</v>
      </c>
      <c r="C25" s="406"/>
      <c r="D25" s="406"/>
      <c r="E25" s="406"/>
      <c r="F25" s="406"/>
      <c r="G25" s="406"/>
      <c r="H25" s="406"/>
      <c r="I25" s="406"/>
      <c r="J25" s="406"/>
      <c r="K25" s="406"/>
      <c r="L25" s="406"/>
      <c r="M25" s="402" t="s">
        <v>183</v>
      </c>
      <c r="N25" s="402"/>
      <c r="O25" s="402"/>
      <c r="P25" s="402"/>
      <c r="Q25" s="402"/>
      <c r="R25" s="402"/>
      <c r="S25" s="402"/>
      <c r="T25" s="402" t="s">
        <v>319</v>
      </c>
      <c r="U25" s="402"/>
      <c r="V25" s="402"/>
      <c r="W25" s="402"/>
      <c r="X25" s="402"/>
      <c r="Y25" s="402"/>
      <c r="Z25" s="402"/>
      <c r="AA25" s="402" t="s">
        <v>241</v>
      </c>
      <c r="AB25" s="406"/>
      <c r="AC25" s="406"/>
      <c r="AD25" s="406"/>
      <c r="AE25" s="406"/>
      <c r="AF25" s="406"/>
      <c r="AG25" s="406"/>
      <c r="AH25" s="406"/>
      <c r="AI25" s="406"/>
      <c r="AJ25" s="406"/>
      <c r="AK25" s="393"/>
      <c r="AL25" s="485" t="s">
        <v>239</v>
      </c>
      <c r="AM25" s="489"/>
      <c r="AN25" s="489"/>
      <c r="AO25" s="489"/>
      <c r="AP25" s="489"/>
      <c r="AQ25" s="489"/>
      <c r="AR25" s="489"/>
      <c r="AS25" s="489"/>
      <c r="AT25" s="489"/>
      <c r="AU25" s="489"/>
      <c r="AV25" s="499"/>
      <c r="AW25" s="427"/>
      <c r="AX25" s="427"/>
      <c r="AY25" s="427"/>
      <c r="AZ25" s="427"/>
      <c r="BA25" s="427"/>
      <c r="BB25" s="427"/>
      <c r="BC25" s="427"/>
      <c r="BD25" s="427"/>
      <c r="BE25" s="427"/>
      <c r="BF25" s="427"/>
      <c r="BG25" s="427"/>
      <c r="BH25" s="427"/>
      <c r="BI25" s="427"/>
      <c r="BJ25" s="427"/>
      <c r="BK25" s="427"/>
      <c r="BL25" s="427"/>
      <c r="BM25" s="427"/>
      <c r="BN25" s="427"/>
      <c r="BO25" s="427"/>
      <c r="BP25" s="427"/>
      <c r="BQ25" s="427"/>
    </row>
    <row r="26" spans="1:69" s="384" customFormat="1" ht="35.25" customHeight="1">
      <c r="B26" s="403" t="s">
        <v>280</v>
      </c>
      <c r="C26" s="415"/>
      <c r="D26" s="418">
        <f>N20</f>
        <v>0</v>
      </c>
      <c r="E26" s="418"/>
      <c r="F26" s="418"/>
      <c r="G26" s="418"/>
      <c r="H26" s="418"/>
      <c r="I26" s="418"/>
      <c r="J26" s="418"/>
      <c r="K26" s="436" t="s">
        <v>220</v>
      </c>
      <c r="L26" s="406"/>
      <c r="M26" s="439">
        <f>J20</f>
        <v>0</v>
      </c>
      <c r="N26" s="442"/>
      <c r="O26" s="442"/>
      <c r="P26" s="442"/>
      <c r="Q26" s="442"/>
      <c r="R26" s="442"/>
      <c r="S26" s="455" t="s">
        <v>29</v>
      </c>
      <c r="T26" s="402" t="s">
        <v>37</v>
      </c>
      <c r="U26" s="402"/>
      <c r="V26" s="402"/>
      <c r="W26" s="402"/>
      <c r="X26" s="402"/>
      <c r="Y26" s="402"/>
      <c r="Z26" s="402"/>
      <c r="AA26" s="444">
        <f>M26*17500</f>
        <v>0</v>
      </c>
      <c r="AB26" s="448"/>
      <c r="AC26" s="448"/>
      <c r="AD26" s="448"/>
      <c r="AE26" s="448"/>
      <c r="AF26" s="448"/>
      <c r="AG26" s="448"/>
      <c r="AH26" s="448"/>
      <c r="AI26" s="448"/>
      <c r="AJ26" s="409" t="s">
        <v>220</v>
      </c>
      <c r="AK26" s="409"/>
      <c r="AL26" s="497">
        <f>ROUNDDOWN(MIN(D26,AA26),-3)</f>
        <v>0</v>
      </c>
      <c r="AM26" s="448"/>
      <c r="AN26" s="448"/>
      <c r="AO26" s="448"/>
      <c r="AP26" s="448"/>
      <c r="AQ26" s="448"/>
      <c r="AR26" s="448"/>
      <c r="AS26" s="448"/>
      <c r="AT26" s="448"/>
      <c r="AU26" s="409" t="s">
        <v>220</v>
      </c>
      <c r="AV26" s="409"/>
      <c r="AW26" s="479"/>
      <c r="AX26" s="427"/>
      <c r="AY26" s="427"/>
      <c r="AZ26" s="427"/>
      <c r="BA26" s="510"/>
      <c r="BB26" s="510"/>
      <c r="BC26" s="510"/>
      <c r="BD26" s="510"/>
      <c r="BE26" s="510"/>
      <c r="BN26" s="427"/>
      <c r="BO26" s="427"/>
      <c r="BP26" s="427"/>
      <c r="BQ26" s="427"/>
    </row>
    <row r="27" spans="1:69" s="384" customFormat="1" ht="35.25" customHeight="1">
      <c r="B27" s="403" t="s">
        <v>315</v>
      </c>
      <c r="C27" s="415"/>
      <c r="D27" s="418">
        <f>N21</f>
        <v>0</v>
      </c>
      <c r="E27" s="418"/>
      <c r="F27" s="418"/>
      <c r="G27" s="418"/>
      <c r="H27" s="418"/>
      <c r="I27" s="418"/>
      <c r="J27" s="418"/>
      <c r="K27" s="436" t="s">
        <v>220</v>
      </c>
      <c r="L27" s="406"/>
      <c r="M27" s="439">
        <f>J21</f>
        <v>0</v>
      </c>
      <c r="N27" s="442"/>
      <c r="O27" s="442"/>
      <c r="P27" s="442"/>
      <c r="Q27" s="442"/>
      <c r="R27" s="442"/>
      <c r="S27" s="455" t="s">
        <v>29</v>
      </c>
      <c r="T27" s="402" t="s">
        <v>37</v>
      </c>
      <c r="U27" s="402"/>
      <c r="V27" s="402"/>
      <c r="W27" s="402"/>
      <c r="X27" s="402"/>
      <c r="Y27" s="402"/>
      <c r="Z27" s="402"/>
      <c r="AA27" s="444">
        <f>M27*17500</f>
        <v>0</v>
      </c>
      <c r="AB27" s="448"/>
      <c r="AC27" s="448"/>
      <c r="AD27" s="448"/>
      <c r="AE27" s="448"/>
      <c r="AF27" s="448"/>
      <c r="AG27" s="448"/>
      <c r="AH27" s="448"/>
      <c r="AI27" s="448"/>
      <c r="AJ27" s="409" t="s">
        <v>220</v>
      </c>
      <c r="AK27" s="409"/>
      <c r="AL27" s="497">
        <f>ROUNDDOWN(MIN(D27,AA27),-3)</f>
        <v>0</v>
      </c>
      <c r="AM27" s="448"/>
      <c r="AN27" s="448"/>
      <c r="AO27" s="448"/>
      <c r="AP27" s="448"/>
      <c r="AQ27" s="448"/>
      <c r="AR27" s="448"/>
      <c r="AS27" s="448"/>
      <c r="AT27" s="448"/>
      <c r="AU27" s="409" t="s">
        <v>220</v>
      </c>
      <c r="AV27" s="409"/>
      <c r="AW27" s="479"/>
      <c r="AX27" s="427"/>
      <c r="AY27" s="427"/>
      <c r="AZ27" s="427"/>
      <c r="BN27" s="427"/>
      <c r="BO27" s="427"/>
      <c r="BP27" s="427"/>
      <c r="BQ27" s="427"/>
    </row>
    <row r="28" spans="1:69" s="384" customFormat="1" ht="35.25" customHeight="1">
      <c r="B28" s="403" t="s">
        <v>190</v>
      </c>
      <c r="C28" s="415"/>
      <c r="D28" s="418">
        <f>N22</f>
        <v>0</v>
      </c>
      <c r="E28" s="418"/>
      <c r="F28" s="418"/>
      <c r="G28" s="418"/>
      <c r="H28" s="418"/>
      <c r="I28" s="418"/>
      <c r="J28" s="418"/>
      <c r="K28" s="436" t="s">
        <v>220</v>
      </c>
      <c r="L28" s="406"/>
      <c r="M28" s="439">
        <f>J22</f>
        <v>0</v>
      </c>
      <c r="N28" s="442"/>
      <c r="O28" s="442"/>
      <c r="P28" s="442"/>
      <c r="Q28" s="442"/>
      <c r="R28" s="442"/>
      <c r="S28" s="455" t="s">
        <v>29</v>
      </c>
      <c r="T28" s="402" t="s">
        <v>37</v>
      </c>
      <c r="U28" s="402"/>
      <c r="V28" s="402"/>
      <c r="W28" s="402"/>
      <c r="X28" s="402"/>
      <c r="Y28" s="402"/>
      <c r="Z28" s="402"/>
      <c r="AA28" s="444">
        <f>M28*17500</f>
        <v>0</v>
      </c>
      <c r="AB28" s="448"/>
      <c r="AC28" s="448"/>
      <c r="AD28" s="448"/>
      <c r="AE28" s="448"/>
      <c r="AF28" s="448"/>
      <c r="AG28" s="448"/>
      <c r="AH28" s="448"/>
      <c r="AI28" s="448"/>
      <c r="AJ28" s="409" t="s">
        <v>220</v>
      </c>
      <c r="AK28" s="409"/>
      <c r="AL28" s="486">
        <f>ROUNDDOWN(MIN(D28,AA28),-3)</f>
        <v>0</v>
      </c>
      <c r="AM28" s="449"/>
      <c r="AN28" s="449"/>
      <c r="AO28" s="449"/>
      <c r="AP28" s="449"/>
      <c r="AQ28" s="449"/>
      <c r="AR28" s="449"/>
      <c r="AS28" s="449"/>
      <c r="AT28" s="449"/>
      <c r="AU28" s="412" t="s">
        <v>220</v>
      </c>
      <c r="AV28" s="500"/>
      <c r="AW28" s="507"/>
    </row>
    <row r="29" spans="1:69" s="384" customFormat="1" ht="30.75" customHeight="1">
      <c r="B29" s="404"/>
      <c r="C29" s="404"/>
      <c r="K29" s="427"/>
      <c r="L29" s="427"/>
      <c r="M29" s="440"/>
      <c r="N29" s="440"/>
      <c r="O29" s="440"/>
      <c r="P29" s="440"/>
      <c r="Q29" s="440"/>
      <c r="R29" s="440"/>
      <c r="S29" s="440"/>
      <c r="T29" s="424"/>
      <c r="U29" s="424"/>
      <c r="V29" s="424"/>
      <c r="W29" s="424"/>
      <c r="X29" s="424"/>
      <c r="Y29" s="424"/>
      <c r="Z29" s="424"/>
      <c r="AA29" s="473"/>
      <c r="AB29" s="473"/>
      <c r="AC29" s="473"/>
      <c r="AD29" s="473"/>
      <c r="AE29" s="473"/>
      <c r="AF29" s="473"/>
      <c r="AG29" s="473"/>
      <c r="AH29" s="473"/>
      <c r="AI29" s="473"/>
      <c r="AJ29" s="473"/>
      <c r="AK29" s="473"/>
      <c r="AL29" s="498"/>
      <c r="AM29" s="498"/>
      <c r="AN29" s="498"/>
      <c r="AO29" s="498"/>
      <c r="AP29" s="498"/>
      <c r="AQ29" s="498"/>
      <c r="AR29" s="498"/>
      <c r="AS29" s="498"/>
      <c r="AT29" s="498"/>
      <c r="AU29" s="498"/>
      <c r="AV29" s="498"/>
    </row>
    <row r="30" spans="1:69" s="384" customFormat="1" ht="30.75" customHeight="1">
      <c r="B30" s="401" t="s">
        <v>30</v>
      </c>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401"/>
      <c r="BC30" s="401"/>
      <c r="BD30" s="401"/>
      <c r="BE30" s="401"/>
      <c r="BF30" s="401"/>
      <c r="BG30" s="401"/>
      <c r="BH30" s="401"/>
      <c r="BI30" s="401"/>
      <c r="BJ30" s="401"/>
      <c r="BK30" s="401"/>
      <c r="BL30" s="401"/>
      <c r="BM30" s="401"/>
    </row>
    <row r="31" spans="1:69" s="384" customFormat="1" ht="96" customHeight="1">
      <c r="B31" s="405" t="s">
        <v>236</v>
      </c>
      <c r="C31" s="416"/>
      <c r="D31" s="416"/>
      <c r="E31" s="416"/>
      <c r="F31" s="416"/>
      <c r="G31" s="416"/>
      <c r="H31" s="416"/>
      <c r="I31" s="432"/>
      <c r="J31" s="397" t="s">
        <v>240</v>
      </c>
      <c r="K31" s="397"/>
      <c r="L31" s="397"/>
      <c r="M31" s="397"/>
      <c r="N31" s="402" t="s">
        <v>85</v>
      </c>
      <c r="O31" s="402"/>
      <c r="P31" s="402"/>
      <c r="Q31" s="402"/>
      <c r="R31" s="453" t="s">
        <v>107</v>
      </c>
      <c r="S31" s="456"/>
      <c r="T31" s="456"/>
      <c r="U31" s="457"/>
      <c r="V31" s="402" t="s">
        <v>244</v>
      </c>
      <c r="W31" s="402"/>
      <c r="X31" s="402"/>
      <c r="Y31" s="402"/>
      <c r="Z31" s="443" t="s">
        <v>51</v>
      </c>
      <c r="AA31" s="443"/>
      <c r="AB31" s="443"/>
      <c r="AC31" s="443"/>
      <c r="AD31" s="402" t="s">
        <v>227</v>
      </c>
      <c r="AE31" s="402"/>
      <c r="AF31" s="402"/>
      <c r="AG31" s="402"/>
      <c r="AH31" s="406" t="s">
        <v>50</v>
      </c>
      <c r="AI31" s="406"/>
      <c r="AJ31" s="406"/>
      <c r="AK31" s="406"/>
      <c r="AL31" s="402" t="s">
        <v>188</v>
      </c>
      <c r="AM31" s="402"/>
      <c r="AN31" s="402"/>
      <c r="AO31" s="402"/>
      <c r="AP31" s="402" t="s">
        <v>300</v>
      </c>
      <c r="AQ31" s="402"/>
      <c r="AR31" s="402"/>
      <c r="AS31" s="402"/>
      <c r="AT31" s="405" t="s">
        <v>98</v>
      </c>
      <c r="AU31" s="416"/>
      <c r="AV31" s="416"/>
      <c r="AW31" s="432"/>
      <c r="AX31" s="402" t="s">
        <v>81</v>
      </c>
      <c r="AY31" s="402"/>
      <c r="AZ31" s="402"/>
      <c r="BA31" s="402"/>
      <c r="BB31" s="402" t="s">
        <v>95</v>
      </c>
      <c r="BC31" s="402"/>
      <c r="BD31" s="402"/>
      <c r="BE31" s="402"/>
      <c r="BF31" s="424"/>
      <c r="BG31" s="424"/>
      <c r="BH31" s="424"/>
      <c r="BI31" s="424"/>
      <c r="BJ31" s="424"/>
      <c r="BK31" s="424"/>
      <c r="BL31" s="424"/>
      <c r="BM31" s="424"/>
    </row>
    <row r="32" spans="1:69" s="384" customFormat="1" ht="129" customHeight="1">
      <c r="B32" s="405"/>
      <c r="C32" s="416"/>
      <c r="D32" s="416"/>
      <c r="E32" s="416"/>
      <c r="F32" s="416"/>
      <c r="G32" s="416"/>
      <c r="H32" s="416"/>
      <c r="I32" s="432"/>
      <c r="J32" s="434" t="s">
        <v>309</v>
      </c>
      <c r="K32" s="437"/>
      <c r="L32" s="437"/>
      <c r="M32" s="437"/>
      <c r="N32" s="434" t="s">
        <v>213</v>
      </c>
      <c r="O32" s="434"/>
      <c r="P32" s="434"/>
      <c r="Q32" s="434"/>
      <c r="R32" s="437" t="s">
        <v>66</v>
      </c>
      <c r="S32" s="437"/>
      <c r="T32" s="437"/>
      <c r="U32" s="437"/>
      <c r="V32" s="402" t="s">
        <v>260</v>
      </c>
      <c r="W32" s="402"/>
      <c r="X32" s="402"/>
      <c r="Y32" s="402"/>
      <c r="Z32" s="434" t="s">
        <v>209</v>
      </c>
      <c r="AA32" s="434"/>
      <c r="AB32" s="434"/>
      <c r="AC32" s="434"/>
      <c r="AD32" s="434" t="s">
        <v>213</v>
      </c>
      <c r="AE32" s="434"/>
      <c r="AF32" s="434"/>
      <c r="AG32" s="434"/>
      <c r="AH32" s="480" t="s">
        <v>156</v>
      </c>
      <c r="AI32" s="492"/>
      <c r="AJ32" s="492"/>
      <c r="AK32" s="494"/>
      <c r="AL32" s="480" t="s">
        <v>314</v>
      </c>
      <c r="AM32" s="492"/>
      <c r="AN32" s="492"/>
      <c r="AO32" s="494"/>
      <c r="AP32" s="406" t="s">
        <v>134</v>
      </c>
      <c r="AQ32" s="406"/>
      <c r="AR32" s="406"/>
      <c r="AS32" s="406"/>
      <c r="AT32" s="402" t="s">
        <v>135</v>
      </c>
      <c r="AU32" s="406"/>
      <c r="AV32" s="406"/>
      <c r="AW32" s="406"/>
      <c r="AX32" s="402" t="s">
        <v>135</v>
      </c>
      <c r="AY32" s="406"/>
      <c r="AZ32" s="406"/>
      <c r="BA32" s="406"/>
      <c r="BB32" s="402" t="s">
        <v>135</v>
      </c>
      <c r="BC32" s="406"/>
      <c r="BD32" s="406"/>
      <c r="BE32" s="406"/>
      <c r="BF32" s="424"/>
      <c r="BG32" s="427"/>
      <c r="BH32" s="427"/>
      <c r="BI32" s="427"/>
      <c r="BJ32" s="424"/>
      <c r="BK32" s="427"/>
      <c r="BL32" s="427"/>
      <c r="BM32" s="427"/>
    </row>
    <row r="33" spans="2:65" s="384" customFormat="1" ht="35.25" customHeight="1">
      <c r="B33" s="405" t="s">
        <v>322</v>
      </c>
      <c r="C33" s="416"/>
      <c r="D33" s="416"/>
      <c r="E33" s="416"/>
      <c r="F33" s="416"/>
      <c r="G33" s="416"/>
      <c r="H33" s="416"/>
      <c r="I33" s="432"/>
      <c r="J33" s="402"/>
      <c r="K33" s="406"/>
      <c r="L33" s="406"/>
      <c r="M33" s="406"/>
      <c r="N33" s="402"/>
      <c r="O33" s="402"/>
      <c r="P33" s="402"/>
      <c r="Q33" s="402"/>
      <c r="R33" s="406"/>
      <c r="S33" s="406"/>
      <c r="T33" s="406"/>
      <c r="U33" s="406"/>
      <c r="V33" s="402"/>
      <c r="W33" s="402"/>
      <c r="X33" s="402"/>
      <c r="Y33" s="402"/>
      <c r="Z33" s="402"/>
      <c r="AA33" s="402"/>
      <c r="AB33" s="402"/>
      <c r="AC33" s="402"/>
      <c r="AD33" s="402"/>
      <c r="AE33" s="402"/>
      <c r="AF33" s="402"/>
      <c r="AG33" s="402"/>
      <c r="AH33" s="406"/>
      <c r="AI33" s="406"/>
      <c r="AJ33" s="406"/>
      <c r="AK33" s="406"/>
      <c r="AL33" s="406"/>
      <c r="AM33" s="406"/>
      <c r="AN33" s="406"/>
      <c r="AO33" s="406"/>
      <c r="AP33" s="406"/>
      <c r="AQ33" s="406"/>
      <c r="AR33" s="406"/>
      <c r="AS33" s="406"/>
      <c r="AT33" s="406"/>
      <c r="AU33" s="406"/>
      <c r="AV33" s="406"/>
      <c r="AW33" s="406"/>
      <c r="AX33" s="406"/>
      <c r="AY33" s="406"/>
      <c r="AZ33" s="406"/>
      <c r="BA33" s="406"/>
      <c r="BB33" s="406"/>
      <c r="BC33" s="406"/>
      <c r="BD33" s="406"/>
      <c r="BE33" s="406"/>
      <c r="BF33" s="427"/>
      <c r="BG33" s="427"/>
      <c r="BH33" s="427"/>
      <c r="BI33" s="427"/>
      <c r="BJ33" s="427"/>
      <c r="BK33" s="427"/>
      <c r="BL33" s="427"/>
      <c r="BM33" s="427"/>
    </row>
    <row r="34" spans="2:65" s="384" customFormat="1" ht="35.25" customHeight="1">
      <c r="B34" s="405" t="s">
        <v>323</v>
      </c>
      <c r="C34" s="416"/>
      <c r="D34" s="416"/>
      <c r="E34" s="416"/>
      <c r="F34" s="416"/>
      <c r="G34" s="416"/>
      <c r="H34" s="416"/>
      <c r="I34" s="432"/>
      <c r="J34" s="402"/>
      <c r="K34" s="406"/>
      <c r="L34" s="406"/>
      <c r="M34" s="406"/>
      <c r="N34" s="402"/>
      <c r="O34" s="402"/>
      <c r="P34" s="402"/>
      <c r="Q34" s="402"/>
      <c r="R34" s="406"/>
      <c r="S34" s="406"/>
      <c r="T34" s="406"/>
      <c r="U34" s="406"/>
      <c r="V34" s="402"/>
      <c r="W34" s="402"/>
      <c r="X34" s="402"/>
      <c r="Y34" s="402"/>
      <c r="Z34" s="402"/>
      <c r="AA34" s="402"/>
      <c r="AB34" s="402"/>
      <c r="AC34" s="402"/>
      <c r="AD34" s="402"/>
      <c r="AE34" s="402"/>
      <c r="AF34" s="402"/>
      <c r="AG34" s="402"/>
      <c r="AH34" s="406"/>
      <c r="AI34" s="406"/>
      <c r="AJ34" s="406"/>
      <c r="AK34" s="406"/>
      <c r="AL34" s="406"/>
      <c r="AM34" s="406"/>
      <c r="AN34" s="406"/>
      <c r="AO34" s="406"/>
      <c r="AP34" s="406"/>
      <c r="AQ34" s="406"/>
      <c r="AR34" s="406"/>
      <c r="AS34" s="406"/>
      <c r="AT34" s="406"/>
      <c r="AU34" s="406"/>
      <c r="AV34" s="406"/>
      <c r="AW34" s="406"/>
      <c r="AX34" s="406"/>
      <c r="AY34" s="406"/>
      <c r="AZ34" s="406"/>
      <c r="BA34" s="406"/>
      <c r="BB34" s="406"/>
      <c r="BC34" s="406"/>
      <c r="BD34" s="406"/>
      <c r="BE34" s="406"/>
      <c r="BF34" s="427"/>
      <c r="BG34" s="427"/>
      <c r="BH34" s="427"/>
      <c r="BI34" s="427"/>
      <c r="BJ34" s="427"/>
      <c r="BK34" s="427"/>
      <c r="BL34" s="427"/>
      <c r="BM34" s="427"/>
    </row>
    <row r="35" spans="2:65" s="384" customFormat="1" ht="30.75" customHeight="1">
      <c r="B35" s="401"/>
      <c r="C35" s="401"/>
      <c r="D35" s="401"/>
      <c r="E35" s="401"/>
      <c r="F35" s="424"/>
      <c r="G35" s="427"/>
      <c r="H35" s="427"/>
      <c r="I35" s="427"/>
      <c r="J35" s="424"/>
      <c r="K35" s="424"/>
      <c r="L35" s="424"/>
      <c r="M35" s="424"/>
      <c r="N35" s="427"/>
      <c r="O35" s="427"/>
      <c r="P35" s="427"/>
      <c r="Q35" s="427"/>
      <c r="R35" s="424"/>
      <c r="S35" s="424"/>
      <c r="T35" s="424"/>
      <c r="U35" s="424"/>
      <c r="V35" s="427"/>
      <c r="W35" s="427"/>
      <c r="X35" s="427"/>
      <c r="Y35" s="427"/>
      <c r="Z35" s="427"/>
      <c r="AA35" s="427"/>
      <c r="AB35" s="427"/>
      <c r="AC35" s="427"/>
      <c r="AD35" s="427"/>
      <c r="AE35" s="427"/>
      <c r="AF35" s="427"/>
      <c r="AG35" s="427"/>
      <c r="AH35" s="427"/>
      <c r="AI35" s="427"/>
      <c r="AJ35" s="427"/>
      <c r="AK35" s="427"/>
      <c r="AL35" s="427"/>
      <c r="AM35" s="427"/>
      <c r="AN35" s="427"/>
      <c r="AO35" s="427"/>
      <c r="AP35" s="427"/>
      <c r="AQ35" s="427"/>
      <c r="AR35" s="427"/>
      <c r="AS35" s="427"/>
      <c r="AT35" s="427"/>
      <c r="AU35" s="427"/>
      <c r="AV35" s="427"/>
      <c r="AW35" s="427"/>
      <c r="AX35" s="427"/>
      <c r="AY35" s="427"/>
      <c r="AZ35" s="427"/>
      <c r="BA35" s="427"/>
      <c r="BB35" s="427"/>
      <c r="BC35" s="427"/>
      <c r="BD35" s="427"/>
      <c r="BE35" s="427"/>
      <c r="BF35" s="427"/>
      <c r="BG35" s="427"/>
      <c r="BH35" s="427"/>
      <c r="BI35" s="427"/>
      <c r="BJ35" s="427"/>
      <c r="BK35" s="427"/>
      <c r="BL35" s="427"/>
      <c r="BM35" s="427"/>
    </row>
    <row r="36" spans="2:65" s="384" customFormat="1" ht="30.75" customHeight="1">
      <c r="B36" s="401" t="s">
        <v>324</v>
      </c>
      <c r="C36" s="401"/>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c r="AT36" s="401"/>
      <c r="AU36" s="401"/>
      <c r="AV36" s="401"/>
      <c r="AW36" s="401"/>
      <c r="AX36" s="401"/>
      <c r="AY36" s="401"/>
      <c r="AZ36" s="401"/>
      <c r="BA36" s="401"/>
      <c r="BB36" s="401"/>
      <c r="BC36" s="401"/>
      <c r="BD36" s="401"/>
      <c r="BE36" s="401"/>
      <c r="BF36" s="401"/>
      <c r="BG36" s="401"/>
      <c r="BH36" s="401"/>
      <c r="BI36" s="401"/>
      <c r="BJ36" s="401"/>
      <c r="BK36" s="401"/>
      <c r="BL36" s="401"/>
      <c r="BM36" s="401"/>
    </row>
    <row r="37" spans="2:65" s="384" customFormat="1" ht="96" customHeight="1">
      <c r="B37" s="406"/>
      <c r="C37" s="406"/>
      <c r="D37" s="406"/>
      <c r="E37" s="406"/>
      <c r="F37" s="406"/>
      <c r="G37" s="406"/>
      <c r="H37" s="406"/>
      <c r="I37" s="406"/>
      <c r="J37" s="406"/>
      <c r="K37" s="406"/>
      <c r="L37" s="406"/>
      <c r="M37" s="406"/>
      <c r="N37" s="406"/>
      <c r="O37" s="443" t="s">
        <v>327</v>
      </c>
      <c r="P37" s="447"/>
      <c r="Q37" s="447"/>
      <c r="R37" s="447"/>
      <c r="S37" s="447"/>
      <c r="T37" s="447"/>
      <c r="U37" s="447"/>
      <c r="V37" s="453" t="s">
        <v>328</v>
      </c>
      <c r="W37" s="456"/>
      <c r="X37" s="457"/>
      <c r="Y37" s="405" t="s">
        <v>301</v>
      </c>
      <c r="Z37" s="416"/>
      <c r="AA37" s="416"/>
      <c r="AB37" s="416"/>
      <c r="AC37" s="416"/>
      <c r="AD37" s="416"/>
      <c r="AE37" s="483"/>
      <c r="AF37" s="485" t="s">
        <v>329</v>
      </c>
      <c r="AG37" s="489"/>
      <c r="AH37" s="489"/>
      <c r="AI37" s="489"/>
      <c r="AJ37" s="489"/>
      <c r="AK37" s="489"/>
      <c r="AL37" s="499"/>
      <c r="AM37" s="503"/>
      <c r="AN37" s="427"/>
      <c r="AO37" s="427"/>
      <c r="AP37" s="427"/>
      <c r="AQ37" s="427"/>
      <c r="AR37" s="427"/>
      <c r="AS37" s="427"/>
    </row>
    <row r="38" spans="2:65" s="384" customFormat="1" ht="35.25" customHeight="1">
      <c r="B38" s="406" t="s">
        <v>264</v>
      </c>
      <c r="C38" s="406"/>
      <c r="D38" s="406"/>
      <c r="E38" s="406"/>
      <c r="F38" s="406"/>
      <c r="G38" s="406"/>
      <c r="H38" s="406"/>
      <c r="I38" s="406"/>
      <c r="J38" s="406"/>
      <c r="K38" s="406"/>
      <c r="L38" s="406"/>
      <c r="M38" s="406"/>
      <c r="N38" s="406"/>
      <c r="O38" s="444">
        <v>0</v>
      </c>
      <c r="P38" s="448"/>
      <c r="Q38" s="448"/>
      <c r="R38" s="448"/>
      <c r="S38" s="448"/>
      <c r="T38" s="409" t="s">
        <v>220</v>
      </c>
      <c r="U38" s="436"/>
      <c r="V38" s="461"/>
      <c r="W38" s="464"/>
      <c r="X38" s="465"/>
      <c r="Y38" s="470"/>
      <c r="Z38" s="448">
        <v>1030000</v>
      </c>
      <c r="AA38" s="448"/>
      <c r="AB38" s="448"/>
      <c r="AC38" s="448"/>
      <c r="AD38" s="409" t="s">
        <v>220</v>
      </c>
      <c r="AE38" s="436"/>
      <c r="AF38" s="486">
        <f>ROUNDDOWN(MIN(O38,Y38),-3)</f>
        <v>0</v>
      </c>
      <c r="AG38" s="449"/>
      <c r="AH38" s="449"/>
      <c r="AI38" s="449"/>
      <c r="AJ38" s="449"/>
      <c r="AK38" s="412" t="s">
        <v>220</v>
      </c>
      <c r="AL38" s="500"/>
      <c r="AM38" s="427"/>
      <c r="AN38" s="427"/>
      <c r="AO38" s="427"/>
      <c r="AP38" s="427"/>
      <c r="AQ38" s="427"/>
      <c r="AR38" s="427"/>
      <c r="AS38" s="427"/>
      <c r="AT38" s="504"/>
      <c r="AU38" s="504"/>
      <c r="AV38" s="504"/>
    </row>
    <row r="39" spans="2:65" s="384" customFormat="1" ht="65.25" customHeight="1">
      <c r="B39" s="407" t="s">
        <v>124</v>
      </c>
      <c r="C39" s="412"/>
      <c r="D39" s="412"/>
      <c r="E39" s="412"/>
      <c r="F39" s="412"/>
      <c r="G39" s="412"/>
      <c r="H39" s="412"/>
      <c r="I39" s="412"/>
      <c r="J39" s="412"/>
      <c r="K39" s="412"/>
      <c r="L39" s="412"/>
      <c r="M39" s="412"/>
      <c r="N39" s="412"/>
      <c r="O39" s="445">
        <v>0</v>
      </c>
      <c r="P39" s="449"/>
      <c r="Q39" s="449"/>
      <c r="R39" s="449"/>
      <c r="S39" s="449"/>
      <c r="T39" s="412" t="s">
        <v>220</v>
      </c>
      <c r="U39" s="429"/>
      <c r="V39" s="395" t="s">
        <v>96</v>
      </c>
      <c r="W39" s="412"/>
      <c r="X39" s="429"/>
      <c r="Y39" s="471"/>
      <c r="Z39" s="449">
        <v>310000</v>
      </c>
      <c r="AA39" s="449"/>
      <c r="AB39" s="449"/>
      <c r="AC39" s="449"/>
      <c r="AD39" s="412" t="s">
        <v>220</v>
      </c>
      <c r="AE39" s="412"/>
      <c r="AF39" s="487">
        <f>ROUNDDOWN(MIN(O39,IF(V39="無",Z39,Z40)),-3)</f>
        <v>0</v>
      </c>
      <c r="AG39" s="490"/>
      <c r="AH39" s="490"/>
      <c r="AI39" s="490"/>
      <c r="AJ39" s="490"/>
      <c r="AK39" s="495" t="s">
        <v>220</v>
      </c>
      <c r="AL39" s="501"/>
      <c r="AM39" s="427"/>
      <c r="AN39" s="427"/>
      <c r="AO39" s="427"/>
      <c r="AP39" s="427"/>
      <c r="AQ39" s="427"/>
      <c r="AR39" s="427"/>
      <c r="AS39" s="427"/>
      <c r="AU39" s="384" t="s">
        <v>25</v>
      </c>
    </row>
    <row r="40" spans="2:65" s="384" customFormat="1" ht="65.25" customHeight="1">
      <c r="B40" s="396"/>
      <c r="C40" s="413"/>
      <c r="D40" s="413"/>
      <c r="E40" s="413"/>
      <c r="F40" s="413"/>
      <c r="G40" s="413"/>
      <c r="H40" s="413"/>
      <c r="I40" s="413"/>
      <c r="J40" s="413"/>
      <c r="K40" s="413"/>
      <c r="L40" s="413"/>
      <c r="M40" s="413"/>
      <c r="N40" s="413"/>
      <c r="O40" s="446"/>
      <c r="P40" s="450"/>
      <c r="Q40" s="450"/>
      <c r="R40" s="450"/>
      <c r="S40" s="450"/>
      <c r="T40" s="413"/>
      <c r="U40" s="430"/>
      <c r="V40" s="396"/>
      <c r="W40" s="413"/>
      <c r="X40" s="430"/>
      <c r="Y40" s="472"/>
      <c r="Z40" s="472">
        <v>378000</v>
      </c>
      <c r="AA40" s="472"/>
      <c r="AB40" s="472"/>
      <c r="AC40" s="472"/>
      <c r="AD40" s="481" t="s">
        <v>332</v>
      </c>
      <c r="AE40" s="484"/>
      <c r="AF40" s="488"/>
      <c r="AG40" s="491"/>
      <c r="AH40" s="491"/>
      <c r="AI40" s="491"/>
      <c r="AJ40" s="491"/>
      <c r="AK40" s="496"/>
      <c r="AL40" s="502"/>
      <c r="AM40" s="427"/>
      <c r="AN40" s="427"/>
      <c r="AO40" s="427"/>
      <c r="AP40" s="427"/>
      <c r="AQ40" s="427"/>
      <c r="AR40" s="427"/>
      <c r="AS40" s="427"/>
    </row>
    <row r="41" spans="2:65" ht="82.5" customHeight="1">
      <c r="B41" s="408" t="s">
        <v>152</v>
      </c>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row>
  </sheetData>
  <mergeCells count="244">
    <mergeCell ref="B2:BM2"/>
    <mergeCell ref="AZ4:BH4"/>
    <mergeCell ref="BI4:BM4"/>
    <mergeCell ref="B8:Y8"/>
    <mergeCell ref="B9:F9"/>
    <mergeCell ref="G9:J9"/>
    <mergeCell ref="K9:O9"/>
    <mergeCell ref="P9:Y9"/>
    <mergeCell ref="B10:L10"/>
    <mergeCell ref="M10:AA10"/>
    <mergeCell ref="AB10:AU10"/>
    <mergeCell ref="B11:L11"/>
    <mergeCell ref="M11:AA11"/>
    <mergeCell ref="AB11:AU11"/>
    <mergeCell ref="I14:AB14"/>
    <mergeCell ref="AC14:AU14"/>
    <mergeCell ref="I15:J15"/>
    <mergeCell ref="S15:T15"/>
    <mergeCell ref="AC15:AG15"/>
    <mergeCell ref="AH15:AL15"/>
    <mergeCell ref="AM15:AU15"/>
    <mergeCell ref="B18:E18"/>
    <mergeCell ref="F18:I18"/>
    <mergeCell ref="J18:M18"/>
    <mergeCell ref="N18:Q18"/>
    <mergeCell ref="R18:U18"/>
    <mergeCell ref="V18:Y18"/>
    <mergeCell ref="Z18:AC18"/>
    <mergeCell ref="AD18:AG18"/>
    <mergeCell ref="AH18:AK18"/>
    <mergeCell ref="AL18:AO18"/>
    <mergeCell ref="AP18:AS18"/>
    <mergeCell ref="AT18:AW18"/>
    <mergeCell ref="AX18:BA18"/>
    <mergeCell ref="BB18:BE18"/>
    <mergeCell ref="BF18:BI18"/>
    <mergeCell ref="BJ18:BM18"/>
    <mergeCell ref="BN18:BQ18"/>
    <mergeCell ref="B19:E19"/>
    <mergeCell ref="F19:I19"/>
    <mergeCell ref="J19:M19"/>
    <mergeCell ref="N19:Q19"/>
    <mergeCell ref="R19:U19"/>
    <mergeCell ref="V19:Y19"/>
    <mergeCell ref="Z19:AC19"/>
    <mergeCell ref="AD19:AG19"/>
    <mergeCell ref="AH19:AK19"/>
    <mergeCell ref="AL19:AO19"/>
    <mergeCell ref="AP19:AS19"/>
    <mergeCell ref="AT19:AW19"/>
    <mergeCell ref="AX19:BA19"/>
    <mergeCell ref="BB19:BE19"/>
    <mergeCell ref="BF19:BI19"/>
    <mergeCell ref="BJ19:BM19"/>
    <mergeCell ref="BN19:BQ19"/>
    <mergeCell ref="C20:E20"/>
    <mergeCell ref="F20:I20"/>
    <mergeCell ref="J20:M20"/>
    <mergeCell ref="N20:Q20"/>
    <mergeCell ref="R20:U20"/>
    <mergeCell ref="Z20:AC20"/>
    <mergeCell ref="AD20:AG20"/>
    <mergeCell ref="AH20:AK20"/>
    <mergeCell ref="AL20:AO20"/>
    <mergeCell ref="AP20:AS20"/>
    <mergeCell ref="AT20:AW20"/>
    <mergeCell ref="AX20:BA20"/>
    <mergeCell ref="BB20:BE20"/>
    <mergeCell ref="BF20:BI20"/>
    <mergeCell ref="BJ20:BM20"/>
    <mergeCell ref="BN20:BQ20"/>
    <mergeCell ref="C21:E21"/>
    <mergeCell ref="F21:I21"/>
    <mergeCell ref="J21:M21"/>
    <mergeCell ref="N21:Q21"/>
    <mergeCell ref="R21:U21"/>
    <mergeCell ref="Z21:AC21"/>
    <mergeCell ref="AD21:AG21"/>
    <mergeCell ref="AH21:AK21"/>
    <mergeCell ref="AL21:AO21"/>
    <mergeCell ref="AP21:AS21"/>
    <mergeCell ref="AT21:AW21"/>
    <mergeCell ref="AX21:BA21"/>
    <mergeCell ref="BB21:BE21"/>
    <mergeCell ref="BF21:BI21"/>
    <mergeCell ref="BJ21:BM21"/>
    <mergeCell ref="BN21:BQ21"/>
    <mergeCell ref="C22:E22"/>
    <mergeCell ref="F22:I22"/>
    <mergeCell ref="J22:M22"/>
    <mergeCell ref="N22:Q22"/>
    <mergeCell ref="R22:U22"/>
    <mergeCell ref="Z22:AC22"/>
    <mergeCell ref="AD22:AG22"/>
    <mergeCell ref="AH22:AK22"/>
    <mergeCell ref="AL22:AO22"/>
    <mergeCell ref="AP22:AS22"/>
    <mergeCell ref="AT22:AW22"/>
    <mergeCell ref="AX22:BA22"/>
    <mergeCell ref="BB22:BE22"/>
    <mergeCell ref="BF22:BI22"/>
    <mergeCell ref="BJ22:BM22"/>
    <mergeCell ref="BN22:BQ22"/>
    <mergeCell ref="B23:E23"/>
    <mergeCell ref="F23:I23"/>
    <mergeCell ref="J23:M23"/>
    <mergeCell ref="N23:Q23"/>
    <mergeCell ref="R23:U23"/>
    <mergeCell ref="V23:Y23"/>
    <mergeCell ref="Z23:AC23"/>
    <mergeCell ref="AD23:AG23"/>
    <mergeCell ref="AH23:AK23"/>
    <mergeCell ref="AL23:AO23"/>
    <mergeCell ref="AP23:AS23"/>
    <mergeCell ref="AT23:AW23"/>
    <mergeCell ref="AX23:BA23"/>
    <mergeCell ref="BF23:BI23"/>
    <mergeCell ref="BJ23:BM23"/>
    <mergeCell ref="BN23:BQ23"/>
    <mergeCell ref="B24:BM24"/>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B30:BM30"/>
    <mergeCell ref="B31:I31"/>
    <mergeCell ref="J31:M31"/>
    <mergeCell ref="N31:Q31"/>
    <mergeCell ref="R31:U31"/>
    <mergeCell ref="V31:Y31"/>
    <mergeCell ref="Z31:AC31"/>
    <mergeCell ref="AD31:AG31"/>
    <mergeCell ref="AH31:AK31"/>
    <mergeCell ref="AL31:AO31"/>
    <mergeCell ref="AP31:AS31"/>
    <mergeCell ref="AT31:AW31"/>
    <mergeCell ref="AX31:BA31"/>
    <mergeCell ref="BB31:BE31"/>
    <mergeCell ref="BF31:BI31"/>
    <mergeCell ref="BJ31:BM31"/>
    <mergeCell ref="B32:I32"/>
    <mergeCell ref="J32:M32"/>
    <mergeCell ref="N32:Q32"/>
    <mergeCell ref="R32:U32"/>
    <mergeCell ref="V32:Y32"/>
    <mergeCell ref="Z32:AC32"/>
    <mergeCell ref="AD32:AG32"/>
    <mergeCell ref="AH32:AK32"/>
    <mergeCell ref="AL32:AO32"/>
    <mergeCell ref="AP32:AS32"/>
    <mergeCell ref="AT32:AW32"/>
    <mergeCell ref="AX32:BA32"/>
    <mergeCell ref="BB32:BE32"/>
    <mergeCell ref="BF32:BI32"/>
    <mergeCell ref="BJ32:BM32"/>
    <mergeCell ref="B33:I33"/>
    <mergeCell ref="J33:M33"/>
    <mergeCell ref="N33:Q33"/>
    <mergeCell ref="R33:U33"/>
    <mergeCell ref="V33:Y33"/>
    <mergeCell ref="Z33:AC33"/>
    <mergeCell ref="AD33:AG33"/>
    <mergeCell ref="AH33:AK33"/>
    <mergeCell ref="AL33:AO33"/>
    <mergeCell ref="AP33:AS33"/>
    <mergeCell ref="AT33:AW33"/>
    <mergeCell ref="AX33:BA33"/>
    <mergeCell ref="BB33:BE33"/>
    <mergeCell ref="BF33:BI33"/>
    <mergeCell ref="BJ33:BM33"/>
    <mergeCell ref="B34:I34"/>
    <mergeCell ref="J34:M34"/>
    <mergeCell ref="N34:Q34"/>
    <mergeCell ref="R34:U34"/>
    <mergeCell ref="V34:Y34"/>
    <mergeCell ref="Z34:AC34"/>
    <mergeCell ref="AD34:AG34"/>
    <mergeCell ref="AH34:AK34"/>
    <mergeCell ref="AL34:AO34"/>
    <mergeCell ref="AP34:AS34"/>
    <mergeCell ref="AT34:AW34"/>
    <mergeCell ref="AX34:BA34"/>
    <mergeCell ref="BB34:BE34"/>
    <mergeCell ref="BF34:BI34"/>
    <mergeCell ref="BJ34:BM34"/>
    <mergeCell ref="B36:BM36"/>
    <mergeCell ref="B37:N37"/>
    <mergeCell ref="O37:U37"/>
    <mergeCell ref="V37:X37"/>
    <mergeCell ref="Y37:AE37"/>
    <mergeCell ref="AF37:AL37"/>
    <mergeCell ref="AM37:AS37"/>
    <mergeCell ref="B38:N38"/>
    <mergeCell ref="O38:S38"/>
    <mergeCell ref="T38:U38"/>
    <mergeCell ref="V38:X38"/>
    <mergeCell ref="Z38:AC38"/>
    <mergeCell ref="AD38:AE38"/>
    <mergeCell ref="AF38:AJ38"/>
    <mergeCell ref="AK38:AL38"/>
    <mergeCell ref="AM38:AS38"/>
    <mergeCell ref="Z39:AC39"/>
    <mergeCell ref="AD39:AE39"/>
    <mergeCell ref="AM39:AS39"/>
    <mergeCell ref="Z40:AC40"/>
    <mergeCell ref="AD40:AE40"/>
    <mergeCell ref="B41:BM41"/>
    <mergeCell ref="AF5:AX7"/>
    <mergeCell ref="B14:H15"/>
    <mergeCell ref="V20:Y22"/>
    <mergeCell ref="B39:N40"/>
    <mergeCell ref="O39:S40"/>
    <mergeCell ref="T39:U40"/>
    <mergeCell ref="V39:X40"/>
    <mergeCell ref="AF39:AJ40"/>
    <mergeCell ref="AK39:AL40"/>
  </mergeCells>
  <phoneticPr fontId="3"/>
  <dataValidations count="4">
    <dataValidation type="list" allowBlank="1" showDropDown="0"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DropDown="0"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DropDown="0"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DropDown="0"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18" bottom="0.23622047244094488" header="0.43307086614173218" footer="0.27559055118110237"/>
  <pageSetup paperSize="9" scale="27" fitToWidth="1" fitToHeight="1" orientation="landscape" usePrinterDefaults="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X72"/>
  <sheetViews>
    <sheetView view="pageBreakPreview" zoomScale="80" zoomScaleSheetLayoutView="80" workbookViewId="0">
      <selection activeCell="B2" sqref="B2"/>
    </sheetView>
  </sheetViews>
  <sheetFormatPr defaultColWidth="9" defaultRowHeight="13.2"/>
  <cols>
    <col min="1" max="1" width="9" style="516"/>
    <col min="2" max="2" width="53.77734375" style="516" customWidth="1"/>
    <col min="3" max="3" width="10.88671875" style="516" customWidth="1"/>
    <col min="4" max="4" width="35.109375" style="517" customWidth="1"/>
    <col min="5" max="5" width="9" style="517"/>
    <col min="6" max="6" width="40" style="517" customWidth="1"/>
    <col min="7" max="7" width="12.44140625" style="517" customWidth="1"/>
    <col min="8" max="8" width="15.44140625" style="517" customWidth="1"/>
    <col min="9" max="11" width="12.44140625" style="517" customWidth="1"/>
    <col min="12" max="16384" width="9" style="516"/>
  </cols>
  <sheetData>
    <row r="1" spans="2:24">
      <c r="B1" s="518" t="s">
        <v>147</v>
      </c>
      <c r="D1" s="522" t="s">
        <v>148</v>
      </c>
      <c r="F1" s="522" t="s">
        <v>144</v>
      </c>
      <c r="H1" s="524" t="s">
        <v>163</v>
      </c>
      <c r="I1" s="525"/>
      <c r="J1" s="525"/>
      <c r="K1" s="525"/>
      <c r="L1" s="525"/>
      <c r="M1" s="525"/>
      <c r="N1" s="525"/>
      <c r="O1" s="525"/>
      <c r="P1" s="525"/>
      <c r="Q1" s="525"/>
      <c r="R1" s="525"/>
      <c r="S1" s="525"/>
      <c r="T1" s="525"/>
      <c r="U1" s="525"/>
    </row>
    <row r="2" spans="2:24">
      <c r="H2" s="525"/>
      <c r="I2" s="525"/>
      <c r="J2" s="525"/>
      <c r="K2" s="525"/>
      <c r="L2" s="525"/>
      <c r="M2" s="525"/>
      <c r="N2" s="525"/>
      <c r="O2" s="525"/>
      <c r="P2" s="525"/>
      <c r="Q2" s="525"/>
      <c r="R2" s="525"/>
      <c r="S2" s="525"/>
      <c r="T2" s="525"/>
      <c r="U2" s="525"/>
    </row>
    <row r="3" spans="2:24" ht="79.2">
      <c r="B3" s="516" t="s">
        <v>153</v>
      </c>
      <c r="D3" s="517" t="s">
        <v>208</v>
      </c>
      <c r="F3" s="517" t="s">
        <v>157</v>
      </c>
      <c r="H3" s="526" t="s">
        <v>171</v>
      </c>
      <c r="I3" s="526" t="s">
        <v>378</v>
      </c>
      <c r="J3" s="526" t="s">
        <v>407</v>
      </c>
      <c r="K3" s="526" t="s">
        <v>265</v>
      </c>
      <c r="L3" s="526" t="s">
        <v>373</v>
      </c>
      <c r="M3" s="526" t="s">
        <v>243</v>
      </c>
      <c r="N3" s="526" t="s">
        <v>174</v>
      </c>
      <c r="O3" s="526" t="s">
        <v>343</v>
      </c>
      <c r="P3" s="526" t="s">
        <v>399</v>
      </c>
      <c r="Q3" s="526" t="s">
        <v>408</v>
      </c>
      <c r="R3" s="526" t="s">
        <v>204</v>
      </c>
      <c r="S3" s="526" t="s">
        <v>410</v>
      </c>
      <c r="T3" s="526" t="s">
        <v>381</v>
      </c>
      <c r="U3" s="526" t="s">
        <v>215</v>
      </c>
      <c r="V3" s="519"/>
      <c r="W3" s="519"/>
      <c r="X3" s="519"/>
    </row>
    <row r="4" spans="2:24">
      <c r="B4" s="516" t="s">
        <v>162</v>
      </c>
      <c r="D4" s="517" t="s">
        <v>247</v>
      </c>
      <c r="F4" s="517" t="s">
        <v>165</v>
      </c>
      <c r="H4" s="527" t="s">
        <v>298</v>
      </c>
      <c r="I4" s="527" t="s">
        <v>298</v>
      </c>
      <c r="J4" s="527" t="s">
        <v>334</v>
      </c>
      <c r="K4" s="527" t="s">
        <v>45</v>
      </c>
      <c r="L4" s="527" t="s">
        <v>45</v>
      </c>
      <c r="M4" s="527" t="s">
        <v>13</v>
      </c>
      <c r="N4" s="527" t="s">
        <v>45</v>
      </c>
      <c r="O4" s="527" t="s">
        <v>45</v>
      </c>
      <c r="P4" s="527" t="s">
        <v>13</v>
      </c>
      <c r="Q4" s="527" t="s">
        <v>13</v>
      </c>
      <c r="R4" s="527" t="s">
        <v>45</v>
      </c>
      <c r="S4" s="527" t="s">
        <v>303</v>
      </c>
      <c r="T4" s="527" t="s">
        <v>405</v>
      </c>
      <c r="U4" s="527" t="s">
        <v>45</v>
      </c>
      <c r="V4" s="519"/>
      <c r="W4" s="519"/>
      <c r="X4" s="519"/>
    </row>
    <row r="5" spans="2:24">
      <c r="B5" s="516" t="s">
        <v>11</v>
      </c>
      <c r="D5" s="517" t="s">
        <v>313</v>
      </c>
      <c r="F5" s="517" t="s">
        <v>8</v>
      </c>
      <c r="H5" s="527" t="s">
        <v>404</v>
      </c>
      <c r="I5" s="527" t="s">
        <v>404</v>
      </c>
      <c r="J5" s="527" t="s">
        <v>357</v>
      </c>
      <c r="K5" s="527"/>
      <c r="L5" s="527"/>
      <c r="M5" s="527" t="s">
        <v>404</v>
      </c>
      <c r="N5" s="527"/>
      <c r="O5" s="527"/>
      <c r="P5" s="527" t="s">
        <v>320</v>
      </c>
      <c r="Q5" s="527" t="s">
        <v>320</v>
      </c>
      <c r="R5" s="527"/>
      <c r="S5" s="527" t="s">
        <v>273</v>
      </c>
      <c r="T5" s="527" t="s">
        <v>406</v>
      </c>
      <c r="U5" s="527"/>
      <c r="V5" s="519"/>
      <c r="W5" s="519"/>
      <c r="X5" s="519"/>
    </row>
    <row r="6" spans="2:24">
      <c r="B6" s="516" t="s">
        <v>169</v>
      </c>
      <c r="D6" s="517" t="s">
        <v>191</v>
      </c>
      <c r="F6" s="517" t="s">
        <v>170</v>
      </c>
      <c r="H6" s="527" t="s">
        <v>339</v>
      </c>
      <c r="I6" s="527" t="s">
        <v>339</v>
      </c>
      <c r="J6" s="527" t="s">
        <v>398</v>
      </c>
      <c r="K6" s="527"/>
      <c r="L6" s="527"/>
      <c r="M6" s="527"/>
      <c r="N6" s="527"/>
      <c r="O6" s="527"/>
      <c r="P6" s="527"/>
      <c r="Q6" s="527"/>
      <c r="R6" s="527"/>
      <c r="S6" s="527" t="s">
        <v>116</v>
      </c>
      <c r="T6" s="527"/>
      <c r="U6" s="527"/>
      <c r="V6" s="519"/>
      <c r="W6" s="519"/>
      <c r="X6" s="519"/>
    </row>
    <row r="7" spans="2:24">
      <c r="B7" s="516" t="s">
        <v>172</v>
      </c>
      <c r="D7" s="517" t="s">
        <v>370</v>
      </c>
      <c r="F7" s="517" t="s">
        <v>63</v>
      </c>
      <c r="H7" s="527" t="s">
        <v>340</v>
      </c>
      <c r="I7" s="527" t="s">
        <v>340</v>
      </c>
      <c r="J7" s="527"/>
      <c r="K7" s="527"/>
      <c r="L7" s="527"/>
      <c r="M7" s="527"/>
      <c r="N7" s="527"/>
      <c r="O7" s="527"/>
      <c r="P7" s="527"/>
      <c r="Q7" s="527"/>
      <c r="R7" s="527"/>
      <c r="S7" s="527"/>
      <c r="T7" s="527"/>
      <c r="U7" s="527"/>
      <c r="V7" s="519"/>
      <c r="W7" s="519"/>
      <c r="X7" s="519"/>
    </row>
    <row r="8" spans="2:24">
      <c r="B8" s="516" t="s">
        <v>175</v>
      </c>
      <c r="F8" s="517" t="s">
        <v>176</v>
      </c>
      <c r="H8" s="527" t="s">
        <v>289</v>
      </c>
      <c r="I8" s="527"/>
      <c r="J8" s="527"/>
      <c r="K8" s="527"/>
      <c r="L8" s="527"/>
      <c r="M8" s="527"/>
      <c r="N8" s="527"/>
      <c r="O8" s="527"/>
      <c r="P8" s="527"/>
      <c r="Q8" s="527"/>
      <c r="R8" s="527"/>
      <c r="S8" s="527"/>
      <c r="T8" s="527"/>
      <c r="U8" s="527"/>
      <c r="V8" s="519"/>
      <c r="W8" s="519"/>
      <c r="X8" s="519"/>
    </row>
    <row r="9" spans="2:24">
      <c r="B9" s="516" t="s">
        <v>0</v>
      </c>
      <c r="F9" s="517" t="s">
        <v>57</v>
      </c>
      <c r="H9" s="519"/>
      <c r="I9" s="519"/>
      <c r="J9" s="519"/>
      <c r="K9" s="519"/>
      <c r="L9" s="519"/>
      <c r="M9" s="519"/>
      <c r="N9" s="519"/>
      <c r="O9" s="519"/>
      <c r="P9" s="519"/>
      <c r="Q9" s="519"/>
      <c r="R9" s="519"/>
      <c r="S9" s="519"/>
      <c r="T9" s="519"/>
      <c r="U9" s="519"/>
      <c r="V9" s="519"/>
      <c r="W9" s="519"/>
      <c r="X9" s="519"/>
    </row>
    <row r="10" spans="2:24">
      <c r="B10" s="516" t="s">
        <v>180</v>
      </c>
      <c r="F10" s="517" t="s">
        <v>117</v>
      </c>
      <c r="H10" s="516"/>
      <c r="I10" s="516"/>
      <c r="J10" s="516"/>
      <c r="K10" s="516"/>
    </row>
    <row r="11" spans="2:24">
      <c r="B11" s="516" t="s">
        <v>187</v>
      </c>
      <c r="H11" s="519"/>
      <c r="I11" s="516"/>
      <c r="J11" s="516"/>
      <c r="K11" s="516"/>
    </row>
    <row r="12" spans="2:24">
      <c r="B12" s="516" t="s">
        <v>192</v>
      </c>
      <c r="H12" s="516"/>
      <c r="I12" s="516"/>
      <c r="J12" s="516"/>
      <c r="K12" s="516"/>
    </row>
    <row r="13" spans="2:24">
      <c r="B13" s="516" t="s">
        <v>161</v>
      </c>
      <c r="H13" s="305"/>
      <c r="I13" s="529"/>
      <c r="J13" s="532"/>
      <c r="K13" s="532"/>
      <c r="L13" s="532"/>
      <c r="M13" s="532"/>
    </row>
    <row r="14" spans="2:24">
      <c r="B14" s="516" t="s">
        <v>197</v>
      </c>
      <c r="H14" s="305"/>
      <c r="I14" s="306"/>
      <c r="J14" s="533"/>
      <c r="K14" s="533"/>
      <c r="L14" s="533"/>
      <c r="M14" s="533"/>
    </row>
    <row r="15" spans="2:24">
      <c r="B15" s="516" t="s">
        <v>199</v>
      </c>
      <c r="H15" s="305"/>
      <c r="I15" s="306"/>
      <c r="J15" s="533"/>
      <c r="K15" s="533"/>
      <c r="L15" s="533"/>
      <c r="M15" s="533"/>
    </row>
    <row r="16" spans="2:24">
      <c r="B16" s="516" t="s">
        <v>131</v>
      </c>
      <c r="H16" s="305"/>
      <c r="I16" s="306"/>
      <c r="J16" s="533"/>
      <c r="K16" s="533"/>
      <c r="L16" s="533"/>
      <c r="M16" s="533"/>
    </row>
    <row r="17" spans="2:13">
      <c r="H17" s="305"/>
      <c r="I17" s="306"/>
      <c r="J17" s="533"/>
      <c r="K17" s="533"/>
      <c r="L17" s="533"/>
      <c r="M17" s="533"/>
    </row>
    <row r="18" spans="2:13">
      <c r="H18" s="305"/>
      <c r="I18" s="306"/>
      <c r="J18" s="533"/>
      <c r="K18" s="533"/>
      <c r="L18" s="533"/>
      <c r="M18" s="533"/>
    </row>
    <row r="19" spans="2:13">
      <c r="H19" s="305"/>
      <c r="I19" s="306"/>
      <c r="J19" s="533"/>
      <c r="K19" s="533"/>
      <c r="L19" s="533"/>
      <c r="M19" s="533"/>
    </row>
    <row r="20" spans="2:13">
      <c r="H20" s="305"/>
      <c r="I20" s="306"/>
      <c r="J20" s="533"/>
      <c r="K20" s="533"/>
      <c r="L20" s="533"/>
      <c r="M20" s="533"/>
    </row>
    <row r="21" spans="2:13">
      <c r="H21" s="305"/>
      <c r="I21" s="306"/>
      <c r="J21" s="533"/>
      <c r="K21" s="533"/>
      <c r="L21" s="533"/>
      <c r="M21" s="533"/>
    </row>
    <row r="22" spans="2:13">
      <c r="B22" s="518" t="s">
        <v>351</v>
      </c>
      <c r="D22" s="522" t="s">
        <v>384</v>
      </c>
      <c r="F22" s="523"/>
      <c r="H22" s="524" t="s">
        <v>10</v>
      </c>
      <c r="I22" s="525"/>
      <c r="J22" s="525"/>
      <c r="K22" s="525"/>
      <c r="L22" s="525"/>
      <c r="M22" s="525"/>
    </row>
    <row r="23" spans="2:13">
      <c r="H23" s="525"/>
      <c r="I23" s="525"/>
      <c r="J23" s="525"/>
      <c r="K23" s="525"/>
      <c r="L23" s="525"/>
      <c r="M23" s="525"/>
    </row>
    <row r="24" spans="2:13" ht="38.4">
      <c r="B24" s="516" t="s">
        <v>359</v>
      </c>
      <c r="C24" s="516" t="s">
        <v>349</v>
      </c>
      <c r="D24" s="517" t="s">
        <v>281</v>
      </c>
      <c r="F24" s="523"/>
      <c r="G24" s="523"/>
      <c r="H24" s="528"/>
      <c r="I24" s="530" t="s">
        <v>411</v>
      </c>
      <c r="J24" s="534" t="s">
        <v>412</v>
      </c>
      <c r="K24" s="534" t="s">
        <v>121</v>
      </c>
      <c r="L24" s="534" t="s">
        <v>214</v>
      </c>
      <c r="M24" s="534" t="s">
        <v>86</v>
      </c>
    </row>
    <row r="25" spans="2:13">
      <c r="B25" s="516" t="s">
        <v>159</v>
      </c>
      <c r="C25" s="516" t="s">
        <v>89</v>
      </c>
      <c r="D25" s="517" t="s">
        <v>369</v>
      </c>
      <c r="F25" s="523"/>
      <c r="G25" s="523"/>
      <c r="H25" s="528" t="s">
        <v>171</v>
      </c>
      <c r="I25" s="531" t="s">
        <v>413</v>
      </c>
      <c r="J25" s="535">
        <v>0.5</v>
      </c>
      <c r="K25" s="535" t="s">
        <v>112</v>
      </c>
      <c r="L25" s="535">
        <v>0.5</v>
      </c>
      <c r="M25" s="535">
        <v>1</v>
      </c>
    </row>
    <row r="26" spans="2:13">
      <c r="B26" s="516" t="s">
        <v>123</v>
      </c>
      <c r="C26" s="516" t="s">
        <v>154</v>
      </c>
      <c r="D26" s="517" t="s">
        <v>173</v>
      </c>
      <c r="F26" s="523"/>
      <c r="G26" s="523"/>
      <c r="H26" s="528" t="s">
        <v>378</v>
      </c>
      <c r="I26" s="531" t="s">
        <v>413</v>
      </c>
      <c r="J26" s="535">
        <v>0.75</v>
      </c>
      <c r="K26" s="535" t="s">
        <v>112</v>
      </c>
      <c r="L26" s="535">
        <v>0.5</v>
      </c>
      <c r="M26" s="535">
        <v>0.66666666666666652</v>
      </c>
    </row>
    <row r="27" spans="2:13">
      <c r="B27" s="516" t="s">
        <v>71</v>
      </c>
      <c r="C27" s="516" t="s">
        <v>32</v>
      </c>
      <c r="D27" s="517" t="s">
        <v>101</v>
      </c>
      <c r="F27" s="523"/>
      <c r="G27" s="523"/>
      <c r="H27" s="528" t="s">
        <v>407</v>
      </c>
      <c r="I27" s="531" t="s">
        <v>413</v>
      </c>
      <c r="J27" s="535">
        <v>0.33333333333333326</v>
      </c>
      <c r="K27" s="535" t="s">
        <v>112</v>
      </c>
      <c r="L27" s="535">
        <v>0.33333333333333326</v>
      </c>
      <c r="M27" s="535">
        <v>1</v>
      </c>
    </row>
    <row r="28" spans="2:13">
      <c r="B28" s="516" t="s">
        <v>361</v>
      </c>
      <c r="C28" s="516" t="s">
        <v>160</v>
      </c>
      <c r="D28" s="517" t="s">
        <v>58</v>
      </c>
      <c r="F28" s="523"/>
      <c r="G28" s="523"/>
      <c r="H28" s="528" t="s">
        <v>265</v>
      </c>
      <c r="I28" s="531" t="s">
        <v>353</v>
      </c>
      <c r="J28" s="535" t="s">
        <v>270</v>
      </c>
      <c r="K28" s="535" t="s">
        <v>112</v>
      </c>
      <c r="L28" s="535">
        <v>0.5</v>
      </c>
      <c r="M28" s="535">
        <v>0.5</v>
      </c>
    </row>
    <row r="29" spans="2:13">
      <c r="B29" s="516" t="s">
        <v>354</v>
      </c>
      <c r="C29" s="516" t="s">
        <v>310</v>
      </c>
      <c r="D29" s="517" t="s">
        <v>385</v>
      </c>
      <c r="F29" s="523"/>
      <c r="G29" s="523"/>
      <c r="H29" s="528" t="s">
        <v>373</v>
      </c>
      <c r="I29" s="531" t="s">
        <v>353</v>
      </c>
      <c r="J29" s="535" t="s">
        <v>270</v>
      </c>
      <c r="K29" s="535" t="s">
        <v>112</v>
      </c>
      <c r="L29" s="535">
        <v>0.5</v>
      </c>
      <c r="M29" s="535">
        <v>0.5</v>
      </c>
    </row>
    <row r="30" spans="2:13">
      <c r="B30" s="516" t="s">
        <v>355</v>
      </c>
      <c r="C30" s="516" t="s">
        <v>248</v>
      </c>
      <c r="D30" s="517" t="s">
        <v>136</v>
      </c>
      <c r="F30" s="523"/>
      <c r="G30" s="523"/>
      <c r="H30" s="528" t="s">
        <v>243</v>
      </c>
      <c r="I30" s="531" t="s">
        <v>229</v>
      </c>
      <c r="J30" s="535" t="s">
        <v>270</v>
      </c>
      <c r="K30" s="535" t="s">
        <v>112</v>
      </c>
      <c r="L30" s="535">
        <v>0.5</v>
      </c>
      <c r="M30" s="535">
        <v>0.5</v>
      </c>
    </row>
    <row r="31" spans="2:13">
      <c r="B31" s="516" t="s">
        <v>257</v>
      </c>
      <c r="C31" s="516" t="s">
        <v>305</v>
      </c>
      <c r="D31" s="517" t="s">
        <v>138</v>
      </c>
      <c r="F31" s="523"/>
      <c r="G31" s="523"/>
      <c r="H31" s="528" t="s">
        <v>174</v>
      </c>
      <c r="I31" s="531" t="s">
        <v>413</v>
      </c>
      <c r="J31" s="535">
        <v>0.66666666666666652</v>
      </c>
      <c r="K31" s="535" t="s">
        <v>112</v>
      </c>
      <c r="L31" s="535">
        <v>0.33333333333333326</v>
      </c>
      <c r="M31" s="535">
        <v>0.5</v>
      </c>
    </row>
    <row r="32" spans="2:13">
      <c r="B32" s="516" t="s">
        <v>179</v>
      </c>
      <c r="C32" s="516" t="s">
        <v>352</v>
      </c>
      <c r="D32" s="517" t="s">
        <v>207</v>
      </c>
      <c r="F32" s="523"/>
      <c r="G32" s="523"/>
      <c r="H32" s="528" t="s">
        <v>343</v>
      </c>
      <c r="I32" s="531" t="s">
        <v>413</v>
      </c>
      <c r="J32" s="535">
        <v>0.66666666666666652</v>
      </c>
      <c r="K32" s="535" t="s">
        <v>112</v>
      </c>
      <c r="L32" s="535">
        <v>0.33333333333333326</v>
      </c>
      <c r="M32" s="535">
        <v>0.5</v>
      </c>
    </row>
    <row r="33" spans="1:13">
      <c r="B33" s="516" t="s">
        <v>358</v>
      </c>
      <c r="D33" s="517" t="s">
        <v>386</v>
      </c>
      <c r="F33" s="523"/>
      <c r="G33" s="523"/>
      <c r="H33" s="528" t="s">
        <v>399</v>
      </c>
      <c r="I33" s="531" t="s">
        <v>413</v>
      </c>
      <c r="J33" s="535">
        <v>0.5</v>
      </c>
      <c r="K33" s="535" t="s">
        <v>112</v>
      </c>
      <c r="L33" s="535">
        <v>0.5</v>
      </c>
      <c r="M33" s="535">
        <v>1</v>
      </c>
    </row>
    <row r="34" spans="1:13">
      <c r="D34" s="517" t="s">
        <v>18</v>
      </c>
      <c r="F34" s="523"/>
      <c r="G34" s="523"/>
      <c r="H34" s="528" t="s">
        <v>408</v>
      </c>
      <c r="I34" s="531" t="s">
        <v>413</v>
      </c>
      <c r="J34" s="535">
        <v>0.5</v>
      </c>
      <c r="K34" s="535" t="s">
        <v>112</v>
      </c>
      <c r="L34" s="535">
        <v>0.5</v>
      </c>
      <c r="M34" s="535">
        <v>1</v>
      </c>
    </row>
    <row r="35" spans="1:13">
      <c r="D35" s="517" t="s">
        <v>317</v>
      </c>
      <c r="F35" s="523"/>
      <c r="G35" s="523"/>
      <c r="H35" s="528" t="s">
        <v>204</v>
      </c>
      <c r="I35" s="531" t="s">
        <v>413</v>
      </c>
      <c r="J35" s="535">
        <v>0.5</v>
      </c>
      <c r="K35" s="535" t="s">
        <v>112</v>
      </c>
      <c r="L35" s="535">
        <v>0.5</v>
      </c>
      <c r="M35" s="535">
        <v>1</v>
      </c>
    </row>
    <row r="36" spans="1:13">
      <c r="D36" s="517" t="s">
        <v>379</v>
      </c>
      <c r="F36" s="523"/>
      <c r="G36" s="523"/>
      <c r="H36" s="528" t="s">
        <v>410</v>
      </c>
      <c r="I36" s="531" t="s">
        <v>229</v>
      </c>
      <c r="J36" s="535" t="s">
        <v>270</v>
      </c>
      <c r="K36" s="535" t="s">
        <v>414</v>
      </c>
      <c r="L36" s="535" t="s">
        <v>270</v>
      </c>
      <c r="M36" s="535">
        <v>1</v>
      </c>
    </row>
    <row r="37" spans="1:13">
      <c r="D37" s="517" t="s">
        <v>363</v>
      </c>
      <c r="F37" s="523"/>
      <c r="G37" s="523"/>
      <c r="H37" s="528" t="s">
        <v>381</v>
      </c>
      <c r="I37" s="531" t="s">
        <v>413</v>
      </c>
      <c r="J37" s="535">
        <v>0.5</v>
      </c>
      <c r="K37" s="535" t="s">
        <v>112</v>
      </c>
      <c r="L37" s="535">
        <v>0.5</v>
      </c>
      <c r="M37" s="535">
        <v>1</v>
      </c>
    </row>
    <row r="38" spans="1:13">
      <c r="D38" s="517" t="s">
        <v>387</v>
      </c>
      <c r="F38" s="523"/>
      <c r="G38" s="523"/>
      <c r="H38" s="528" t="s">
        <v>215</v>
      </c>
      <c r="I38" s="531" t="s">
        <v>413</v>
      </c>
      <c r="J38" s="535">
        <v>0.33333333333333326</v>
      </c>
      <c r="K38" s="535" t="s">
        <v>112</v>
      </c>
      <c r="L38" s="535">
        <v>0.33333333333333326</v>
      </c>
      <c r="M38" s="535">
        <v>1</v>
      </c>
    </row>
    <row r="39" spans="1:13">
      <c r="D39" s="517" t="s">
        <v>23</v>
      </c>
      <c r="H39" s="516"/>
      <c r="I39" s="516"/>
      <c r="J39" s="516"/>
      <c r="K39" s="516"/>
    </row>
    <row r="40" spans="1:13">
      <c r="D40" s="517" t="s">
        <v>388</v>
      </c>
      <c r="H40" s="516"/>
      <c r="I40" s="516"/>
      <c r="J40" s="516"/>
      <c r="K40" s="516"/>
    </row>
    <row r="41" spans="1:13">
      <c r="D41" s="517" t="s">
        <v>15</v>
      </c>
      <c r="H41" s="516"/>
      <c r="I41" s="516"/>
      <c r="J41" s="516"/>
      <c r="K41" s="516"/>
    </row>
    <row r="42" spans="1:13">
      <c r="D42" s="517" t="s">
        <v>389</v>
      </c>
      <c r="H42" s="516"/>
      <c r="I42" s="516"/>
      <c r="J42" s="516"/>
      <c r="K42" s="516"/>
    </row>
    <row r="43" spans="1:13">
      <c r="D43" s="517" t="s">
        <v>256</v>
      </c>
      <c r="H43" s="516"/>
      <c r="I43" s="516"/>
      <c r="J43" s="516"/>
      <c r="K43" s="516"/>
    </row>
    <row r="44" spans="1:13">
      <c r="D44" s="517" t="s">
        <v>250</v>
      </c>
      <c r="H44" s="516"/>
      <c r="I44" s="516"/>
      <c r="J44" s="516"/>
      <c r="K44" s="516"/>
    </row>
    <row r="45" spans="1:13">
      <c r="D45" s="517" t="s">
        <v>312</v>
      </c>
      <c r="H45" s="516"/>
      <c r="I45" s="516"/>
      <c r="J45" s="516"/>
      <c r="K45" s="516"/>
    </row>
    <row r="46" spans="1:13">
      <c r="H46" s="516"/>
      <c r="I46" s="516"/>
      <c r="J46" s="516"/>
      <c r="K46" s="516"/>
    </row>
    <row r="47" spans="1:13">
      <c r="A47" s="516">
        <v>9</v>
      </c>
      <c r="B47" s="518" t="s">
        <v>54</v>
      </c>
      <c r="H47" s="516"/>
      <c r="I47" s="516"/>
      <c r="J47" s="516"/>
      <c r="K47" s="516"/>
    </row>
    <row r="48" spans="1:13">
      <c r="B48" s="519"/>
      <c r="H48" s="516"/>
      <c r="I48" s="516"/>
      <c r="J48" s="516"/>
      <c r="K48" s="516"/>
    </row>
    <row r="49" spans="1:11" ht="39.6">
      <c r="B49" s="520" t="s">
        <v>211</v>
      </c>
      <c r="H49" s="516"/>
      <c r="I49" s="516"/>
      <c r="J49" s="516"/>
      <c r="K49" s="516"/>
    </row>
    <row r="50" spans="1:11" ht="26.4">
      <c r="B50" s="520" t="s">
        <v>82</v>
      </c>
      <c r="H50" s="516"/>
      <c r="I50" s="516"/>
      <c r="J50" s="516"/>
      <c r="K50" s="516"/>
    </row>
    <row r="51" spans="1:11">
      <c r="B51" s="520" t="s">
        <v>286</v>
      </c>
      <c r="H51" s="516"/>
      <c r="I51" s="516"/>
      <c r="J51" s="516"/>
      <c r="K51" s="516"/>
    </row>
    <row r="52" spans="1:11">
      <c r="B52" s="520" t="s">
        <v>185</v>
      </c>
      <c r="H52" s="516"/>
      <c r="I52" s="516"/>
      <c r="J52" s="516"/>
      <c r="K52" s="516"/>
    </row>
    <row r="53" spans="1:11">
      <c r="B53" s="520" t="s">
        <v>268</v>
      </c>
      <c r="H53" s="516"/>
      <c r="I53" s="516"/>
      <c r="J53" s="516"/>
      <c r="K53" s="516"/>
    </row>
    <row r="54" spans="1:11">
      <c r="B54" s="520" t="s">
        <v>167</v>
      </c>
      <c r="H54" s="516"/>
      <c r="I54" s="516"/>
      <c r="J54" s="516"/>
      <c r="K54" s="516"/>
    </row>
    <row r="55" spans="1:11">
      <c r="B55" s="520"/>
      <c r="H55" s="516"/>
      <c r="I55" s="516"/>
      <c r="J55" s="516"/>
      <c r="K55" s="516"/>
    </row>
    <row r="56" spans="1:11">
      <c r="B56" s="520"/>
      <c r="H56" s="516"/>
      <c r="I56" s="516"/>
      <c r="J56" s="516"/>
      <c r="K56" s="516"/>
    </row>
    <row r="57" spans="1:11">
      <c r="H57" s="516"/>
      <c r="I57" s="516"/>
      <c r="J57" s="516"/>
      <c r="K57" s="516"/>
    </row>
    <row r="58" spans="1:11">
      <c r="A58" s="516">
        <v>12</v>
      </c>
      <c r="B58" s="518" t="s">
        <v>397</v>
      </c>
      <c r="H58" s="516"/>
      <c r="I58" s="516"/>
      <c r="J58" s="516"/>
      <c r="K58" s="516"/>
    </row>
    <row r="59" spans="1:11">
      <c r="B59" s="516" t="s">
        <v>306</v>
      </c>
      <c r="H59" s="516"/>
      <c r="I59" s="516"/>
      <c r="J59" s="516"/>
      <c r="K59" s="516"/>
    </row>
    <row r="60" spans="1:11">
      <c r="B60" s="516" t="s">
        <v>97</v>
      </c>
      <c r="H60" s="516"/>
      <c r="I60" s="516"/>
      <c r="J60" s="516"/>
      <c r="K60" s="516"/>
    </row>
    <row r="61" spans="1:11">
      <c r="B61" s="516" t="s">
        <v>195</v>
      </c>
      <c r="H61" s="516"/>
      <c r="I61" s="516"/>
      <c r="J61" s="516"/>
      <c r="K61" s="516"/>
    </row>
    <row r="62" spans="1:11">
      <c r="H62" s="516"/>
      <c r="I62" s="516"/>
      <c r="J62" s="516"/>
      <c r="K62" s="516"/>
    </row>
    <row r="63" spans="1:11">
      <c r="B63" s="516" t="s">
        <v>323</v>
      </c>
      <c r="H63" s="516"/>
      <c r="I63" s="516"/>
      <c r="J63" s="516"/>
      <c r="K63" s="516"/>
    </row>
    <row r="64" spans="1:11">
      <c r="B64" s="516" t="s">
        <v>368</v>
      </c>
      <c r="C64" s="521">
        <v>378000</v>
      </c>
      <c r="H64" s="516"/>
      <c r="I64" s="516"/>
      <c r="J64" s="516"/>
      <c r="K64" s="516"/>
    </row>
    <row r="65" spans="2:11">
      <c r="B65" s="516" t="s">
        <v>380</v>
      </c>
      <c r="C65" s="521">
        <v>310000</v>
      </c>
      <c r="H65" s="516"/>
      <c r="I65" s="516"/>
      <c r="J65" s="516"/>
      <c r="K65" s="516"/>
    </row>
    <row r="66" spans="2:11">
      <c r="H66" s="516"/>
      <c r="I66" s="516"/>
      <c r="J66" s="516"/>
      <c r="K66" s="516"/>
    </row>
    <row r="67" spans="2:11">
      <c r="H67" s="516"/>
      <c r="I67" s="516"/>
      <c r="J67" s="516"/>
      <c r="K67" s="516"/>
    </row>
    <row r="68" spans="2:11">
      <c r="H68" s="516"/>
      <c r="I68" s="516"/>
      <c r="J68" s="516"/>
      <c r="K68" s="516"/>
    </row>
    <row r="69" spans="2:11">
      <c r="H69" s="516"/>
      <c r="I69" s="516"/>
      <c r="J69" s="516"/>
      <c r="K69" s="516"/>
    </row>
    <row r="70" spans="2:11">
      <c r="H70" s="516"/>
      <c r="I70" s="516"/>
      <c r="J70" s="516"/>
      <c r="K70" s="516"/>
    </row>
    <row r="71" spans="2:11">
      <c r="H71" s="516"/>
      <c r="I71" s="516"/>
      <c r="J71" s="516"/>
      <c r="K71" s="516"/>
    </row>
    <row r="72" spans="2:11">
      <c r="H72" s="516"/>
      <c r="I72" s="516"/>
      <c r="J72" s="516"/>
      <c r="K72" s="516"/>
    </row>
  </sheetData>
  <phoneticPr fontId="3"/>
  <pageMargins left="0.7" right="0.7" top="0.75" bottom="0.75" header="0.3" footer="0.3"/>
  <pageSetup paperSize="9" scale="57"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 xml:space="preserve">（様式2）事業費内訳書 </vt:lpstr>
      <vt:lpstr>10 分娩取扱</vt:lpstr>
      <vt:lpstr>12-1 スプリンクラー（総括表）見直し前</vt:lpstr>
      <vt:lpstr>12-2スプリンクラー（個別計画書）見直し前</vt:lpstr>
      <vt:lpstr>管理用（このシートは削除しないでください）</vt:lpstr>
    </vt:vector>
  </TitlesOfParts>
  <Company>厚生労働省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厚生省本省</dc:creator>
  <cp:lastModifiedBy>大石　亮平</cp:lastModifiedBy>
  <cp:lastPrinted>2018-03-06T06:28:53Z</cp:lastPrinted>
  <dcterms:created xsi:type="dcterms:W3CDTF">2000-07-04T04:40:42Z</dcterms:created>
  <dcterms:modified xsi:type="dcterms:W3CDTF">2022-06-30T07:00:01Z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2.1.11.0</vt:lpwstr>
      <vt:lpwstr>3.1.7.0</vt:lpwstr>
    </vt:vector>
  </property>
  <property fmtid="{DCFEDD21-7773-49B2-8022-6FC58DB5260B}" pid="3" name="LastSavedVersion">
    <vt:lpwstr>3.1.7.0</vt:lpwstr>
  </property>
  <property fmtid="{DCFEDD21-7773-49B2-8022-6FC58DB5260B}" pid="4" name="LastSavedDate">
    <vt:filetime>2022-06-30T07:00:01Z</vt:filetime>
  </property>
</Properties>
</file>