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16410" yWindow="-315" windowWidth="12390" windowHeight="12615" tabRatio="743" firstSheet="1" activeTab="1"/>
  </bookViews>
  <sheets>
    <sheet name="選択肢" sheetId="61" state="hidden" r:id="rId1"/>
    <sheet name="資料一覧" sheetId="1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 name="P7" sheetId="11" state="hidden" r:id="rId14"/>
    <sheet name="P8" sheetId="56" state="hidden" r:id="rId15"/>
    <sheet name="P9" sheetId="19" state="hidden" r:id="rId16"/>
    <sheet name="P10" sheetId="52" state="hidden" r:id="rId17"/>
  </sheets>
  <externalReferences>
    <externalReference r:id="rId18"/>
    <externalReference r:id="rId19"/>
    <externalReference r:id="rId20"/>
    <externalReference r:id="rId21"/>
    <externalReference r:id="rId22"/>
  </externalReferences>
  <definedNames>
    <definedName name="_xlnm.Print_Area" localSheetId="2">【共通】!$A$1:$U$47</definedName>
    <definedName name="_xlnm.Print_Area" localSheetId="3">'P1'!$A$1:$AP$58</definedName>
    <definedName name="_xlnm.Print_Area" localSheetId="16">'P10'!$A$1:$H$36</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3">'P7'!$A$1:$Q$17</definedName>
    <definedName name="_xlnm.Print_Area" localSheetId="14">'P8'!$A$1:$M$24</definedName>
    <definedName name="_xlnm.Print_Area" localSheetId="15">'P9'!$A$1:$F$18</definedName>
    <definedName name="_xlnm.Print_Area" localSheetId="1">資料一覧!$A$1:$D$70</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16">#REF!</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4">#REF!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T317" i="63" s="1"/>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T314" i="63" s="1"/>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T311"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T308"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T305" i="63" s="1"/>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T302" i="63" s="1"/>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T299"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T296"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T293" i="63" s="1"/>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T290" i="63" s="1"/>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T287"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T284"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T281" i="63" s="1"/>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T278" i="63" s="1"/>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T275"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T272"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T269" i="63" s="1"/>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T266" i="63" s="1"/>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T263"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T260"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T257" i="63" s="1"/>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T254" i="63" s="1"/>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T251"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T248"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T245" i="63" s="1"/>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T242" i="63" s="1"/>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T239"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T236"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T233" i="63" s="1"/>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T230" i="63" s="1"/>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T227"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T224"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T221" i="63" s="1"/>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T218" i="63" s="1"/>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T215"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T212"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T209" i="63" s="1"/>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T206" i="63" s="1"/>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T203"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T200"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T197" i="63" s="1"/>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T194" i="63" s="1"/>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T191"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T188"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T182" i="63" s="1"/>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T179"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T176"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T170" i="63" s="1"/>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T167"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T164"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T161"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T158" i="63" s="1"/>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T155"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T152"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T149"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T146" i="63" s="1"/>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T143"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T140"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T137"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T134" i="63" s="1"/>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T131"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T128"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T125"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T122" i="63" s="1"/>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T119"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T116"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T113"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T110" i="63" s="1"/>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T107"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T104"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T101"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T98" i="63" s="1"/>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T95"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T92"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T89"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T86" i="63" s="1"/>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T83"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T80"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T77"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T74" i="63" s="1"/>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T71"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T68" i="63" s="1"/>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T65"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T62" i="63" s="1"/>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T59"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T56" i="63" s="1"/>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T53"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T50" i="63" s="1"/>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T47"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T44" i="63" s="1"/>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T41"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T38" i="63" s="1"/>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T35"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T32" i="63" s="1"/>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T29"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T26" i="63" s="1"/>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T23" i="63"/>
  <c r="V15" i="63"/>
  <c r="J15" i="63"/>
  <c r="AQ14" i="63"/>
  <c r="AE14" i="63"/>
  <c r="Y14" i="63"/>
  <c r="F14" i="63"/>
  <c r="AP13" i="63"/>
  <c r="AN13" i="63"/>
  <c r="AE13" i="63"/>
  <c r="V13" i="63"/>
  <c r="P13" i="63"/>
  <c r="J13" i="63"/>
  <c r="E13" i="63"/>
  <c r="AR11" i="63"/>
  <c r="AR15" i="63" s="1"/>
  <c r="AP11" i="63"/>
  <c r="AP15" i="63" s="1"/>
  <c r="AN11" i="63"/>
  <c r="AO14" i="63" s="1"/>
  <c r="AH11" i="63"/>
  <c r="AH13" i="63" s="1"/>
  <c r="AB11" i="63"/>
  <c r="AB13" i="63" s="1"/>
  <c r="V11" i="63"/>
  <c r="Y13" i="63" s="1"/>
  <c r="P11" i="63"/>
  <c r="S14" i="63" s="1"/>
  <c r="J11" i="63"/>
  <c r="M14" i="63" s="1"/>
  <c r="G11" i="63"/>
  <c r="G15" i="63" s="1"/>
  <c r="E11" i="63"/>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T317" i="62" s="1"/>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T314"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T311"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T308" i="62" s="1"/>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T305" i="62" s="1"/>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T302"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T299"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T296" i="62" s="1"/>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T293" i="62" s="1"/>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T290"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T287"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T284" i="62" s="1"/>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T281" i="62" s="1"/>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T278"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T275"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T272" i="62" s="1"/>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T269" i="62" s="1"/>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T266"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T263"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T260" i="62" s="1"/>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T257" i="62" s="1"/>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T254"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T251"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T248" i="62" s="1"/>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T245" i="62" s="1"/>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T242"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T239"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T236" i="62" s="1"/>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T233" i="62" s="1"/>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T230"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T227"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T224" i="62" s="1"/>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T221" i="62" s="1"/>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T218" i="62" s="1"/>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T215"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T212" i="62" s="1"/>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T209" i="62" s="1"/>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T206" i="62" s="1"/>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T203"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T200" i="62" s="1"/>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T197" i="62" s="1"/>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T194" i="62" s="1"/>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T191"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T188" i="62" s="1"/>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T185" i="62" s="1"/>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T182" i="62" s="1"/>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T179"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T176" i="62" s="1"/>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T173" i="62" s="1"/>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T170" i="62" s="1"/>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T167"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T164" i="62" s="1"/>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T161" i="62" s="1"/>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T158" i="62" s="1"/>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T155"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T152" i="62" s="1"/>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T149" i="62" s="1"/>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T146" i="62" s="1"/>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T143"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T140" i="62" s="1"/>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T137" i="62" s="1"/>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T134" i="62" s="1"/>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T131"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T128" i="62" s="1"/>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T125" i="62" s="1"/>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T122" i="62" s="1"/>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T119"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T116" i="62" s="1"/>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T113" i="62" s="1"/>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T110" i="62" s="1"/>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T107"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T104" i="62" s="1"/>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T101" i="62" s="1"/>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T98" i="62" s="1"/>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T95"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T92" i="62" s="1"/>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T89" i="62" s="1"/>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T86" i="62" s="1"/>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T83"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T80" i="62" s="1"/>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T77" i="62" s="1"/>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T74" i="62" s="1"/>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T71"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T68"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T65" i="62" s="1"/>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T62" i="62" s="1"/>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T59"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T56" i="62" s="1"/>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T53" i="62" s="1"/>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T50"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T44" i="62" s="1"/>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T41"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T38" i="62" s="1"/>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T35" i="62" s="1"/>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T32" i="62" s="1"/>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T29" i="62" s="1"/>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T26" i="62" s="1"/>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T23" i="62" s="1"/>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N15" i="62"/>
  <c r="AB15" i="62"/>
  <c r="AN14" i="62"/>
  <c r="AE14" i="62"/>
  <c r="AB14" i="62"/>
  <c r="G14" i="62"/>
  <c r="AQ13" i="62"/>
  <c r="AP13" i="62"/>
  <c r="AO13" i="62"/>
  <c r="AN13" i="62"/>
  <c r="AE13" i="62"/>
  <c r="V13" i="62"/>
  <c r="S13" i="62"/>
  <c r="F13" i="62"/>
  <c r="E13"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T302" i="58" s="1"/>
  <c r="AX303" i="58"/>
  <c r="AY300" i="58"/>
  <c r="AX300" i="58"/>
  <c r="AY297" i="58"/>
  <c r="AX297" i="58"/>
  <c r="AY294" i="58"/>
  <c r="AT293" i="58" s="1"/>
  <c r="AX294" i="58"/>
  <c r="AY291" i="58"/>
  <c r="AT290" i="58" s="1"/>
  <c r="AX291" i="58"/>
  <c r="AY288" i="58"/>
  <c r="AX288" i="58"/>
  <c r="AY285" i="58"/>
  <c r="AX285" i="58"/>
  <c r="AY282" i="58"/>
  <c r="AT281" i="58" s="1"/>
  <c r="AX282" i="58"/>
  <c r="AY279" i="58"/>
  <c r="AX279" i="58"/>
  <c r="AY276" i="58"/>
  <c r="AX276" i="58"/>
  <c r="AY273" i="58"/>
  <c r="AX273" i="58"/>
  <c r="AY270" i="58"/>
  <c r="AX270" i="58"/>
  <c r="AY267" i="58"/>
  <c r="AT266" i="58" s="1"/>
  <c r="AX267" i="58"/>
  <c r="AY264" i="58"/>
  <c r="AX264" i="58"/>
  <c r="AY261" i="58"/>
  <c r="AX261" i="58"/>
  <c r="AY258" i="58"/>
  <c r="AT257" i="58" s="1"/>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T218" i="58" s="1"/>
  <c r="AX219" i="58"/>
  <c r="AY216" i="58"/>
  <c r="AX216" i="58"/>
  <c r="AY213" i="58"/>
  <c r="AX213" i="58"/>
  <c r="AY210" i="58"/>
  <c r="AX210" i="58"/>
  <c r="AY207" i="58"/>
  <c r="AX207" i="58"/>
  <c r="AY204" i="58"/>
  <c r="AX204" i="58"/>
  <c r="AY201" i="58"/>
  <c r="AX201" i="58"/>
  <c r="AY198" i="58"/>
  <c r="AX198" i="58"/>
  <c r="AY195" i="58"/>
  <c r="AT194" i="58" s="1"/>
  <c r="AX195" i="58"/>
  <c r="AY192" i="58"/>
  <c r="AX192" i="58"/>
  <c r="AY189" i="58"/>
  <c r="AX189" i="58"/>
  <c r="AY186" i="58"/>
  <c r="AX186" i="58"/>
  <c r="AY183" i="58"/>
  <c r="AX183" i="58"/>
  <c r="AY180" i="58"/>
  <c r="AX180" i="58"/>
  <c r="AY177" i="58"/>
  <c r="AX177" i="58"/>
  <c r="AY174" i="58"/>
  <c r="AX174" i="58"/>
  <c r="AT173" i="58" s="1"/>
  <c r="AY171" i="58"/>
  <c r="AX171" i="58"/>
  <c r="AY168" i="58"/>
  <c r="AX168" i="58"/>
  <c r="AY165" i="58"/>
  <c r="AX165" i="58"/>
  <c r="AY162" i="58"/>
  <c r="AX162" i="58"/>
  <c r="AY159" i="58"/>
  <c r="AX159" i="58"/>
  <c r="AT158" i="58" s="1"/>
  <c r="AY156" i="58"/>
  <c r="AX156" i="58"/>
  <c r="AT155" i="58" s="1"/>
  <c r="AY153" i="58"/>
  <c r="AX153" i="58"/>
  <c r="AT152" i="58" s="1"/>
  <c r="AY150" i="58"/>
  <c r="AX150" i="58"/>
  <c r="AT149" i="58" s="1"/>
  <c r="AY147" i="58"/>
  <c r="AT146" i="58" s="1"/>
  <c r="AX147" i="58"/>
  <c r="AY144" i="58"/>
  <c r="AX144" i="58"/>
  <c r="AY141" i="58"/>
  <c r="AX141" i="58"/>
  <c r="AY138" i="58"/>
  <c r="AX138" i="58"/>
  <c r="AY135" i="58"/>
  <c r="AX135" i="58"/>
  <c r="AY132" i="58"/>
  <c r="AX132" i="58"/>
  <c r="AY129" i="58"/>
  <c r="AX129" i="58"/>
  <c r="AY126" i="58"/>
  <c r="AX126" i="58"/>
  <c r="AY123" i="58"/>
  <c r="AT122" i="58" s="1"/>
  <c r="AX123" i="58"/>
  <c r="AY120" i="58"/>
  <c r="AX120" i="58"/>
  <c r="AY117" i="58"/>
  <c r="AX117" i="58"/>
  <c r="AY114" i="58"/>
  <c r="AX114" i="58"/>
  <c r="AY111" i="58"/>
  <c r="AX111" i="58"/>
  <c r="AY108" i="58"/>
  <c r="AX108" i="58"/>
  <c r="AY105" i="58"/>
  <c r="AX105" i="58"/>
  <c r="AY102" i="58"/>
  <c r="AX102" i="58"/>
  <c r="AY99" i="58"/>
  <c r="AT98" i="58" s="1"/>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T65" i="58" s="1"/>
  <c r="AY63" i="58"/>
  <c r="AX63" i="58"/>
  <c r="AY60" i="58"/>
  <c r="AX60" i="58"/>
  <c r="AT59" i="58" s="1"/>
  <c r="AY57" i="58"/>
  <c r="AT56" i="58" s="1"/>
  <c r="AX57" i="58"/>
  <c r="AY54" i="58"/>
  <c r="AX54" i="58"/>
  <c r="AY51" i="58"/>
  <c r="AX51" i="58"/>
  <c r="AY48" i="58"/>
  <c r="AX48" i="58"/>
  <c r="AY45" i="58"/>
  <c r="AX45" i="58"/>
  <c r="AY42" i="58"/>
  <c r="AX42" i="58"/>
  <c r="AY39" i="58"/>
  <c r="AX39" i="58"/>
  <c r="AT38" i="58" s="1"/>
  <c r="AY36" i="58"/>
  <c r="AX36" i="58"/>
  <c r="AT35" i="58" s="1"/>
  <c r="AY33" i="58"/>
  <c r="AX33" i="58"/>
  <c r="AT32" i="58" s="1"/>
  <c r="AY30" i="58"/>
  <c r="AX30" i="58"/>
  <c r="AT29" i="58" s="1"/>
  <c r="AY27" i="58"/>
  <c r="AX27" i="58"/>
  <c r="AT26" i="58" s="1"/>
  <c r="AY24" i="58"/>
  <c r="AX24" i="58"/>
  <c r="AT23" i="58" s="1"/>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H21" i="63" l="1"/>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R119" i="58" s="1"/>
  <c r="AN89" i="62"/>
  <c r="AV90" i="62" s="1"/>
  <c r="AR89" i="62" s="1"/>
  <c r="AN80" i="63"/>
  <c r="AV81" i="63" s="1"/>
  <c r="AR80" i="63" s="1"/>
  <c r="AN101" i="63"/>
  <c r="AV102" i="63" s="1"/>
  <c r="AN143" i="63"/>
  <c r="AV144" i="63" s="1"/>
  <c r="AN146" i="63"/>
  <c r="AV147" i="63" s="1"/>
  <c r="AN179" i="63"/>
  <c r="AV180" i="63" s="1"/>
  <c r="AN182" i="63"/>
  <c r="AV183" i="63" s="1"/>
  <c r="AN227" i="63"/>
  <c r="AV228" i="63" s="1"/>
  <c r="AR227" i="63" s="1"/>
  <c r="AN230" i="63"/>
  <c r="AV231" i="63" s="1"/>
  <c r="AN248" i="63"/>
  <c r="AV249" i="63" s="1"/>
  <c r="AR248" i="63" s="1"/>
  <c r="AN275" i="63"/>
  <c r="AV276" i="63" s="1"/>
  <c r="AN278" i="63"/>
  <c r="AV279" i="63" s="1"/>
  <c r="AN296" i="63"/>
  <c r="AV297" i="63" s="1"/>
  <c r="AN77" i="58"/>
  <c r="AV78" i="58" s="1"/>
  <c r="AN83" i="62"/>
  <c r="AV84" i="62" s="1"/>
  <c r="AN152" i="62"/>
  <c r="AV153" i="62" s="1"/>
  <c r="AR152" i="62" s="1"/>
  <c r="AN161" i="62"/>
  <c r="AV162" i="62" s="1"/>
  <c r="AR161" i="62" s="1"/>
  <c r="AN170" i="62"/>
  <c r="AV171" i="62" s="1"/>
  <c r="AR170" i="62" s="1"/>
  <c r="AN242" i="62"/>
  <c r="AV243" i="62" s="1"/>
  <c r="AN290" i="62"/>
  <c r="AV291" i="62" s="1"/>
  <c r="AN317" i="58"/>
  <c r="AV318" i="58" s="1"/>
  <c r="AN245" i="58"/>
  <c r="AV246" i="58" s="1"/>
  <c r="AN206" i="58"/>
  <c r="AV207" i="58" s="1"/>
  <c r="AN68" i="58"/>
  <c r="AV69" i="58" s="1"/>
  <c r="AN161" i="58"/>
  <c r="AV162" i="58" s="1"/>
  <c r="AR161" i="58" s="1"/>
  <c r="AN173" i="58"/>
  <c r="AV174" i="58" s="1"/>
  <c r="AN110" i="58"/>
  <c r="AV111" i="58" s="1"/>
  <c r="AN23" i="62"/>
  <c r="AV24" i="62" s="1"/>
  <c r="AN29" i="62"/>
  <c r="AV30" i="62" s="1"/>
  <c r="AN35" i="62"/>
  <c r="AV36" i="62" s="1"/>
  <c r="AN38" i="62"/>
  <c r="AV39" i="62" s="1"/>
  <c r="AN284" i="58"/>
  <c r="AV285" i="58" s="1"/>
  <c r="AN47" i="62"/>
  <c r="AV48" i="62" s="1"/>
  <c r="AR47" i="62" s="1"/>
  <c r="AN287" i="58"/>
  <c r="AV288" i="58" s="1"/>
  <c r="AN203" i="58"/>
  <c r="AV204" i="58" s="1"/>
  <c r="AN35" i="58"/>
  <c r="AV36" i="58" s="1"/>
  <c r="AN308" i="58"/>
  <c r="AV309" i="58" s="1"/>
  <c r="AN305" i="58"/>
  <c r="AV306" i="58" s="1"/>
  <c r="AN296" i="58"/>
  <c r="AV297" i="58" s="1"/>
  <c r="AN281" i="58"/>
  <c r="AV282" i="58" s="1"/>
  <c r="AR281" i="58" s="1"/>
  <c r="AN269" i="58"/>
  <c r="AV270" i="58" s="1"/>
  <c r="AN263" i="58"/>
  <c r="AV264" i="58" s="1"/>
  <c r="AN251" i="58"/>
  <c r="AV252" i="58" s="1"/>
  <c r="AN248" i="58"/>
  <c r="AV249" i="58" s="1"/>
  <c r="AN233" i="58"/>
  <c r="AV234" i="58" s="1"/>
  <c r="AN227" i="58"/>
  <c r="AV228" i="58" s="1"/>
  <c r="AN215" i="58"/>
  <c r="AV216" i="58" s="1"/>
  <c r="AN212" i="58"/>
  <c r="AV213" i="58" s="1"/>
  <c r="AR212" i="58" s="1"/>
  <c r="AN194" i="58"/>
  <c r="AV195" i="58" s="1"/>
  <c r="AR194" i="58" s="1"/>
  <c r="AN191" i="58"/>
  <c r="AV192" i="58" s="1"/>
  <c r="AN182" i="58"/>
  <c r="AV183" i="58" s="1"/>
  <c r="AN179" i="58"/>
  <c r="AV180" i="58" s="1"/>
  <c r="AN176" i="58"/>
  <c r="AV177" i="58" s="1"/>
  <c r="AN167" i="58"/>
  <c r="AV168" i="58" s="1"/>
  <c r="AN155" i="58"/>
  <c r="AV156" i="58" s="1"/>
  <c r="AN149" i="58"/>
  <c r="AV150" i="58" s="1"/>
  <c r="AR149" i="58" s="1"/>
  <c r="AN137" i="58"/>
  <c r="AV138" i="58" s="1"/>
  <c r="AN131" i="58"/>
  <c r="AV132" i="58" s="1"/>
  <c r="AN68" i="62"/>
  <c r="AV69" i="62" s="1"/>
  <c r="AN71" i="62"/>
  <c r="AV72" i="62" s="1"/>
  <c r="AN77" i="62"/>
  <c r="AV78" i="62" s="1"/>
  <c r="AN140" i="62"/>
  <c r="AV141" i="62" s="1"/>
  <c r="AN155" i="62"/>
  <c r="AV156" i="62" s="1"/>
  <c r="AN137" i="63"/>
  <c r="AV138" i="63" s="1"/>
  <c r="AR137" i="63" s="1"/>
  <c r="AN173" i="63"/>
  <c r="AV174" i="63" s="1"/>
  <c r="AR173" i="63" s="1"/>
  <c r="AN188" i="63"/>
  <c r="AV189" i="63" s="1"/>
  <c r="AR188" i="63" s="1"/>
  <c r="AN221" i="63"/>
  <c r="AV222" i="63" s="1"/>
  <c r="AN236" i="63"/>
  <c r="AV237" i="63" s="1"/>
  <c r="AN269" i="63"/>
  <c r="AV270" i="63" s="1"/>
  <c r="AN317" i="63"/>
  <c r="AV318"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N239" i="63"/>
  <c r="AV240" i="63" s="1"/>
  <c r="AN242" i="63"/>
  <c r="AV243" i="63" s="1"/>
  <c r="AR242" i="63" s="1"/>
  <c r="AN260" i="63"/>
  <c r="AV261" i="63" s="1"/>
  <c r="AN287" i="63"/>
  <c r="AV288" i="63" s="1"/>
  <c r="AR287" i="63" s="1"/>
  <c r="AN290" i="63"/>
  <c r="AV291" i="63" s="1"/>
  <c r="AN308" i="63"/>
  <c r="AV309" i="63" s="1"/>
  <c r="AN311" i="58"/>
  <c r="AV312" i="58" s="1"/>
  <c r="AN299" i="58"/>
  <c r="AV300" i="58" s="1"/>
  <c r="AN32" i="62"/>
  <c r="AV33" i="62" s="1"/>
  <c r="AN41" i="62"/>
  <c r="AV42" i="62" s="1"/>
  <c r="AR41" i="62" s="1"/>
  <c r="AN44" i="62"/>
  <c r="AV45" i="62" s="1"/>
  <c r="AR44" i="62" s="1"/>
  <c r="AN98" i="62"/>
  <c r="AV99" i="62" s="1"/>
  <c r="AN176" i="62"/>
  <c r="AV177" i="62" s="1"/>
  <c r="AN185" i="62"/>
  <c r="AV186" i="62" s="1"/>
  <c r="AN194" i="62"/>
  <c r="AV195" i="62" s="1"/>
  <c r="AN254" i="62"/>
  <c r="AV255" i="62" s="1"/>
  <c r="AN302" i="62"/>
  <c r="AV303"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R188" i="62" s="1"/>
  <c r="AN203" i="62"/>
  <c r="AV204" i="62" s="1"/>
  <c r="AR203" i="62" s="1"/>
  <c r="AN305" i="62"/>
  <c r="AV306" i="62" s="1"/>
  <c r="AN311" i="62"/>
  <c r="AV312" i="62" s="1"/>
  <c r="AN95" i="63"/>
  <c r="AV96" i="63" s="1"/>
  <c r="AN128" i="63"/>
  <c r="AV129" i="63" s="1"/>
  <c r="AN149" i="63"/>
  <c r="AV150" i="63" s="1"/>
  <c r="AN203" i="63"/>
  <c r="AV204" i="63" s="1"/>
  <c r="AR203" i="63" s="1"/>
  <c r="AN206" i="63"/>
  <c r="AV207" i="63" s="1"/>
  <c r="AR206" i="63" s="1"/>
  <c r="AN251" i="63"/>
  <c r="AV252" i="63" s="1"/>
  <c r="AR251" i="63" s="1"/>
  <c r="AN254" i="63"/>
  <c r="AV255" i="63" s="1"/>
  <c r="AN272" i="63"/>
  <c r="AV273" i="63" s="1"/>
  <c r="AN299" i="63"/>
  <c r="AV300" i="63" s="1"/>
  <c r="AN302" i="63"/>
  <c r="AV303" i="63" s="1"/>
  <c r="AN314" i="58"/>
  <c r="AV315" i="58" s="1"/>
  <c r="AN302" i="58"/>
  <c r="AV303" i="58" s="1"/>
  <c r="AR302" i="58" s="1"/>
  <c r="AN278" i="58"/>
  <c r="AV279" i="58" s="1"/>
  <c r="AR278" i="58" s="1"/>
  <c r="AN104" i="62"/>
  <c r="AV105" i="62" s="1"/>
  <c r="AR104" i="62" s="1"/>
  <c r="AN113" i="62"/>
  <c r="AV114" i="62" s="1"/>
  <c r="AN122" i="62"/>
  <c r="AV123" i="62" s="1"/>
  <c r="AN200" i="62"/>
  <c r="AV201" i="62" s="1"/>
  <c r="AN209" i="62"/>
  <c r="AV210" i="62" s="1"/>
  <c r="AN218" i="62"/>
  <c r="AV219" i="62" s="1"/>
  <c r="AN266" i="62"/>
  <c r="AV267" i="62" s="1"/>
  <c r="AR266" i="62" s="1"/>
  <c r="AN314" i="62"/>
  <c r="AV315" i="62" s="1"/>
  <c r="AR314" i="62" s="1"/>
  <c r="AN89" i="63"/>
  <c r="AV90" i="63" s="1"/>
  <c r="AN131" i="63"/>
  <c r="AV132" i="63" s="1"/>
  <c r="AN134" i="63"/>
  <c r="AV135" i="63" s="1"/>
  <c r="AN164" i="63"/>
  <c r="AV165" i="63" s="1"/>
  <c r="AN197" i="63"/>
  <c r="AV198" i="63" s="1"/>
  <c r="AN212" i="63"/>
  <c r="AV213" i="63" s="1"/>
  <c r="AN245" i="63"/>
  <c r="AV246" i="63" s="1"/>
  <c r="AR245" i="63" s="1"/>
  <c r="AN293" i="63"/>
  <c r="AV294" i="63" s="1"/>
  <c r="AR293" i="63" s="1"/>
  <c r="AN116" i="62"/>
  <c r="AV117" i="62" s="1"/>
  <c r="AR116" i="62" s="1"/>
  <c r="AN212" i="62"/>
  <c r="AV213" i="62" s="1"/>
  <c r="AN23" i="63"/>
  <c r="AV24" i="63" s="1"/>
  <c r="AN53" i="63"/>
  <c r="AV54" i="63" s="1"/>
  <c r="AN104" i="63"/>
  <c r="AV105" i="63" s="1"/>
  <c r="AN125" i="63"/>
  <c r="AV126" i="63" s="1"/>
  <c r="AN167" i="63"/>
  <c r="AV168" i="63" s="1"/>
  <c r="AR167" i="63" s="1"/>
  <c r="AN170" i="63"/>
  <c r="AV171" i="63" s="1"/>
  <c r="AR170"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N65" i="62"/>
  <c r="AV66" i="62" s="1"/>
  <c r="AN128" i="62"/>
  <c r="AV129" i="62" s="1"/>
  <c r="AN137" i="62"/>
  <c r="AV138" i="62" s="1"/>
  <c r="AN146" i="62"/>
  <c r="AV147" i="62" s="1"/>
  <c r="AN230" i="62"/>
  <c r="AV231" i="62" s="1"/>
  <c r="AR230" i="62" s="1"/>
  <c r="AN278" i="62"/>
  <c r="AV279" i="62" s="1"/>
  <c r="AN107" i="63"/>
  <c r="AV108" i="63" s="1"/>
  <c r="AR107" i="63" s="1"/>
  <c r="AN140" i="63"/>
  <c r="AV141" i="63" s="1"/>
  <c r="AN161" i="63"/>
  <c r="AV162" i="63" s="1"/>
  <c r="AN176" i="63"/>
  <c r="AV177" i="63" s="1"/>
  <c r="AN209" i="63"/>
  <c r="AV210"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302" i="63"/>
  <c r="AR290" i="63"/>
  <c r="AR278" i="63"/>
  <c r="AR266" i="63"/>
  <c r="AR254" i="63"/>
  <c r="AR230" i="63"/>
  <c r="AR218" i="63"/>
  <c r="AR194" i="63"/>
  <c r="AR182" i="63"/>
  <c r="AR146" i="63"/>
  <c r="AR134" i="63"/>
  <c r="AR317" i="63"/>
  <c r="AR281" i="63"/>
  <c r="AR269" i="63"/>
  <c r="AR233" i="63"/>
  <c r="AR221" i="63"/>
  <c r="AR209" i="63"/>
  <c r="AR197" i="63"/>
  <c r="AR161" i="63"/>
  <c r="AR149" i="63"/>
  <c r="AR125" i="63"/>
  <c r="AR101" i="63"/>
  <c r="AR89" i="63"/>
  <c r="AR77" i="63"/>
  <c r="AR53" i="63"/>
  <c r="AR308" i="63"/>
  <c r="AR296" i="63"/>
  <c r="AR284" i="63"/>
  <c r="AR272" i="63"/>
  <c r="AR260" i="63"/>
  <c r="AR236" i="63"/>
  <c r="AR224" i="63"/>
  <c r="AR212" i="63"/>
  <c r="AR200" i="63"/>
  <c r="AR176" i="63"/>
  <c r="AR164" i="63"/>
  <c r="AR152" i="63"/>
  <c r="AR140" i="63"/>
  <c r="AR128" i="63"/>
  <c r="AR104" i="63"/>
  <c r="AR311" i="63"/>
  <c r="AR299" i="63"/>
  <c r="AR275" i="63"/>
  <c r="AR263" i="63"/>
  <c r="AR239" i="63"/>
  <c r="AR191" i="63"/>
  <c r="AR179" i="63"/>
  <c r="AR143" i="63"/>
  <c r="AR131" i="63"/>
  <c r="AR95" i="63"/>
  <c r="AR23"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02" i="62"/>
  <c r="AR290" i="62"/>
  <c r="AR278" i="62"/>
  <c r="AR254" i="62"/>
  <c r="AR242" i="62"/>
  <c r="AR218" i="62"/>
  <c r="AR194" i="62"/>
  <c r="AR146" i="62"/>
  <c r="AR122" i="62"/>
  <c r="AR98" i="62"/>
  <c r="AR305" i="62"/>
  <c r="AR209" i="62"/>
  <c r="AR185" i="62"/>
  <c r="AR137" i="62"/>
  <c r="AR113" i="62"/>
  <c r="AR77" i="62"/>
  <c r="AR65" i="62"/>
  <c r="AR53" i="62"/>
  <c r="AR29" i="62"/>
  <c r="AR212" i="62"/>
  <c r="AR200" i="62"/>
  <c r="AR176" i="62"/>
  <c r="AR140" i="62"/>
  <c r="AR128" i="62"/>
  <c r="AR311" i="62"/>
  <c r="AR155" i="62"/>
  <c r="AR83"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R59" i="62"/>
  <c r="AR68" i="62"/>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R21" i="62"/>
  <c r="AA21" i="62"/>
  <c r="AJ21" i="62"/>
  <c r="O22" i="62"/>
  <c r="X22" i="62"/>
  <c r="AG22" i="62"/>
  <c r="AR23" i="62"/>
  <c r="AN131" i="62"/>
  <c r="AV132" i="62" s="1"/>
  <c r="AR131" i="62" s="1"/>
  <c r="AN179" i="62"/>
  <c r="AV180" i="62" s="1"/>
  <c r="AR179" i="62" s="1"/>
  <c r="J14" i="62"/>
  <c r="AH14" i="62"/>
  <c r="AR32"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38"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59" i="58"/>
  <c r="AU60" i="58" s="1"/>
  <c r="AO47" i="58"/>
  <c r="AU48" i="58" s="1"/>
  <c r="AO35" i="58"/>
  <c r="AU36" i="58" s="1"/>
  <c r="AK20" i="58"/>
  <c r="AR314" i="58"/>
  <c r="AO314" i="58"/>
  <c r="AU315" i="58" s="1"/>
  <c r="AO302" i="58"/>
  <c r="AU303" i="58" s="1"/>
  <c r="AO278" i="58"/>
  <c r="AU279" i="58" s="1"/>
  <c r="AO242" i="58"/>
  <c r="AU243" i="58" s="1"/>
  <c r="AO206" i="58"/>
  <c r="AU207" i="58" s="1"/>
  <c r="AO182" i="58"/>
  <c r="AU183" i="58" s="1"/>
  <c r="AR317" i="58"/>
  <c r="AR305" i="58"/>
  <c r="AR269" i="58"/>
  <c r="AR257" i="58"/>
  <c r="AR245" i="58"/>
  <c r="AR233" i="58"/>
  <c r="AR209" i="58"/>
  <c r="AR173" i="58"/>
  <c r="AR137" i="58"/>
  <c r="AR125" i="58"/>
  <c r="AR89" i="58"/>
  <c r="AR77" i="58"/>
  <c r="AR65" i="58"/>
  <c r="AK21" i="58"/>
  <c r="AO317" i="58"/>
  <c r="AU318" i="58" s="1"/>
  <c r="AO305" i="58"/>
  <c r="AU306" i="58" s="1"/>
  <c r="AO269" i="58"/>
  <c r="AU270" i="58" s="1"/>
  <c r="AO257" i="58"/>
  <c r="AU258" i="58" s="1"/>
  <c r="AO245" i="58"/>
  <c r="AU246" i="58" s="1"/>
  <c r="AO233" i="58"/>
  <c r="AU234" i="58" s="1"/>
  <c r="AO209" i="58"/>
  <c r="AU210" i="58" s="1"/>
  <c r="AO173" i="58"/>
  <c r="AU174"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12" i="58" l="1"/>
  <c r="AU213" i="58" s="1"/>
  <c r="AO281" i="58"/>
  <c r="AU282" i="58" s="1"/>
  <c r="AO149" i="58"/>
  <c r="AU150" i="58" s="1"/>
  <c r="AO278" i="62"/>
  <c r="AU279" i="62" s="1"/>
  <c r="AO161" i="58"/>
  <c r="AU162" i="58" s="1"/>
  <c r="AO290" i="58"/>
  <c r="AU291" i="58" s="1"/>
  <c r="AO194" i="58"/>
  <c r="AU195"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E6" i="1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<sst xmlns="http://schemas.openxmlformats.org/spreadsheetml/2006/main" count="4655" uniqueCount="779">
  <si>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</si>
  <si>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</si>
  <si>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</si>
  <si>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</si>
  <si>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</si>
  <si>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</si>
  <si>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</si>
  <si>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</si>
  <si>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</si>
  <si>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</si>
  <si>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</si>
  <si>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</si>
  <si>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</si>
  <si>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</si>
  <si>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</si>
  <si>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</si>
  <si>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</si>
  <si>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</si>
  <si>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</si>
  <si>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</si>
  <si>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</si>
  <si>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</si>
  <si>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</si>
  <si>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</si>
  <si>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</si>
  <si>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</si>
  <si>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</si>
  <si>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</si>
  <si>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</si>
  <si>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</si>
  <si>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</si>
  <si>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</si>
  <si>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</si>
  <si>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</si>
  <si>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</si>
  <si>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</si>
  <si>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</si>
  <si>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</si>
  <si>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</si>
  <si>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</si>
  <si>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</si>
  <si>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</si>
  <si>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</si>
  <si>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</si>
  <si>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</si>
  <si>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</si>
  <si>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</si>
  <si>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</si>
  <si>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</si>
  <si>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</si>
  <si>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</si>
  <si>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</si>
  <si>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</si>
  <si>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</si>
  <si>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</si>
  <si>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</si>
  <si>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</si>
  <si>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</si>
  <si>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</si>
  <si>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</si>
  <si>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</si>
  <si>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</si>
  <si>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</si>
  <si>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</si>
  <si>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</si>
  <si>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</si>
  <si>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</si>
  <si>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</si>
  <si>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</si>
  <si>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</si>
  <si>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</si>
  <si>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</si>
  <si>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</si>
  <si>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</si>
  <si>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</si>
  <si>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</si>
  <si>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</si>
  <si>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</si>
  <si>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</si>
  <si>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</si>
  <si>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</si>
  <si>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</si>
  <si>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</si>
  <si>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</si>
  <si>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</si>
  <si>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</si>
  <si>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</si>
  <si>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</si>
  <si>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</si>
  <si>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</si>
  <si>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</si>
  <si>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</si>
  <si>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</si>
  <si>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</si>
  <si>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</si>
  <si>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</si>
  <si>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</si>
  <si>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</si>
  <si>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</si>
  <si>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</si>
  <si>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</si>
  <si>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</si>
  <si>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</si>
  <si>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</si>
  <si>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</si>
  <si>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</si>
  <si>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</si>
  <si>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</si>
  <si>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</si>
  <si>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</si>
  <si>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</si>
  <si>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</si>
  <si>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</si>
  <si>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</si>
  <si>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</si>
  <si>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</si>
  <si>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</si>
  <si>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</si>
  <si>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</si>
  <si>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</si>
  <si>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</si>
  <si>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</si>
  <si>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</si>
  <si>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</si>
  <si>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</si>
  <si>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</si>
  <si>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</si>
  <si>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</si>
  <si>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</si>
  <si>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</si>
  <si>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</si>
  <si>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</si>
  <si>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</si>
  <si>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</si>
  <si>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</si>
  <si>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</si>
  <si>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</si>
  <si>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</si>
  <si>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</si>
  <si>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</si>
  <si>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</si>
  <si>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</si>
  <si>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</si>
  <si>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</si>
  <si>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</si>
  <si>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</si>
  <si>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</si>
  <si>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</si>
  <si>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</si>
  <si>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</si>
  <si>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</si>
  <si>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</si>
  <si>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</si>
  <si>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</si>
  <si>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</si>
  <si>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</si>
  <si>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</si>
  <si>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</si>
  <si>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</si>
  <si>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</si>
  <si>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</si>
  <si>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</si>
  <si>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</si>
  <si>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</si>
  <si>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</si>
  <si>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</si>
  <si>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</si>
  <si>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</si>
  <si>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</si>
  <si>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</si>
  <si>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</si>
  <si>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</si>
  <si>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</si>
  <si>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</si>
  <si>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</si>
  <si>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</si>
  <si>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</si>
  <si>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</si>
  <si>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</si>
  <si>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</si>
  <si>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</si>
  <si>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</si>
  <si>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</si>
  <si>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</si>
  <si>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</si>
  <si>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</si>
  <si>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</si>
  <si>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</si>
  <si>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</si>
  <si>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</si>
  <si>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</si>
  <si>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</si>
  <si>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</si>
  <si>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</si>
  <si>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</si>
  <si>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</si>
  <si>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</si>
  <si>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</si>
  <si>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</si>
  <si>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</si>
  <si>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</si>
  <si>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</si>
  <si>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</si>
  <si>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</si>
  <si>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</si>
  <si>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</si>
  <si>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</si>
  <si>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</si>
  <si>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</si>
  <si>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</si>
  <si>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</si>
  <si>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</si>
  <si>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</si>
  <si>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</si>
  <si>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</si>
  <si>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</si>
  <si>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</si>
  <si>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</si>
  <si>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</si>
  <si>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</si>
  <si>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</si>
  <si>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</si>
  <si>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</si>
  <si>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</si>
  <si>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</si>
  <si>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</si>
  <si>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</si>
  <si>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</si>
  <si>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</si>
  <si>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</si>
  <si>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</si>
  <si>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</si>
  <si>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</si>
  <si>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</si>
  <si>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</si>
  <si>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</si>
  <si>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</si>
  <si>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</si>
  <si>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</si>
  <si>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</si>
  <si>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</si>
  <si>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</si>
  <si>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</si>
  <si>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</si>
  <si>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</si>
  <si>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</si>
  <si>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</si>
  <si>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</si>
  <si>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</si>
  <si>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</si>
  <si>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</si>
  <si>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</si>
  <si>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</si>
  <si>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</si>
  <si>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</si>
  <si>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</si>
  <si>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</si>
  <si>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</si>
  <si>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</si>
  <si>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</si>
  <si>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</si>
  <si>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</si>
  <si>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</si>
  <si>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</si>
  <si>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</si>
  <si>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</si>
  <si>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</si>
  <si>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</si>
  <si>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</si>
  <si>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</si>
  <si>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</si>
  <si>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</si>
  <si>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</si>
  <si>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</si>
  <si>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</si>
  <si>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</si>
  <si>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</si>
  <si>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</si>
  <si>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</si>
  <si>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</si>
  <si>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</si>
  <si>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</si>
  <si>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</si>
  <si>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</si>
  <si>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</si>
  <si>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</si>
  <si>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</si>
  <si>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</si>
  <si>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</si>
  <si>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</si>
  <si>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</si>
  <si>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</si>
  <si>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</si>
  <si>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</si>
  <si>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</si>
  <si>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</si>
  <si>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</si>
  <si>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</si>
  <si>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</si>
  <si>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</si>
  <si>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</si>
  <si>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</si>
  <si>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</si>
  <si>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</si>
  <si>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</si>
  <si>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</si>
  <si>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</si>
  <si>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</si>
  <si>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</si>
  <si>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</si>
  <si>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</si>
  <si>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</si>
  <si>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</si>
  <si>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</si>
  <si>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</si>
  <si>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</si>
  <si>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</si>
  <si>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</si>
  <si>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</si>
  <si>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</si>
  <si>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</si>
  <si>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</si>
  <si>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</si>
  <si>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</si>
  <si>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</si>
  <si>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</si>
  <si>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</si>
  <si>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</si>
  <si>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</si>
  <si>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</si>
  <si>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【就労継続支援B型事業所用】</t>
    <rPh sb="1" eb="3">
      <t>シュウロウ</t>
    </rPh>
    <rPh sb="3" eb="5">
      <t>ケイゾク</t>
    </rPh>
    <rPh sb="5" eb="7">
      <t>シエン</t>
    </rPh>
    <rPh sb="8" eb="9">
      <t>ガタ</t>
    </rPh>
    <rPh sb="9" eb="11">
      <t>ジギョウ</t>
    </rPh>
    <rPh sb="11" eb="12">
      <t>ショ</t>
    </rPh>
    <rPh sb="12" eb="13">
      <t>ヨウ</t>
    </rPh>
    <phoneticPr fontId="2"/>
  </si>
  <si>
    <t>就労継続支援B型</t>
    <rPh sb="0" eb="2">
      <t>シュウロウ</t>
    </rPh>
    <rPh sb="2" eb="4">
      <t>ケイゾク</t>
    </rPh>
    <rPh sb="4" eb="6">
      <t>シエン</t>
    </rPh>
    <rPh sb="7" eb="8">
      <t>ガタ</t>
    </rPh>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</si>
  <si>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</si>
  <si>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</si>
  <si>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</si>
  <si>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</si>
  <si>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</si>
  <si>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</si>
  <si>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</si>
  <si>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</si>
  <si>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</si>
  <si>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</si>
  <si>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</si>
  <si>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</si>
  <si>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</si>
  <si>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</si>
  <si>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</si>
  <si>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</si>
  <si>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</si>
  <si>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</si>
  <si>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</si>
  <si>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</si>
  <si>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</si>
  <si>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</si>
  <si>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</si>
  <si>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</si>
  <si>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</si>
  <si>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</si>
  <si>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</si>
  <si>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</si>
  <si>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</si>
  <si>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</si>
  <si>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</si>
  <si>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</si>
  <si>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</si>
  <si>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</si>
  <si>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</si>
  <si>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</si>
  <si>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</si>
  <si>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</si>
  <si>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</si>
  <si>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</si>
  <si>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</si>
  <si>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</si>
  <si>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</si>
  <si>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</si>
  <si>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</si>
  <si>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</si>
  <si>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</si>
  <si>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</si>
  <si>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</si>
  <si>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</si>
  <si>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</si>
  <si>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</si>
  <si>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</si>
  <si>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</si>
  <si>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</si>
  <si>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</si>
  <si>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</si>
  <si>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</si>
  <si>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</si>
  <si>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</si>
  <si>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</si>
  <si>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</si>
  <si>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</si>
  <si>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</si>
  <si>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</si>
  <si>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</si>
  <si>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</si>
  <si>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</si>
  <si>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</si>
  <si>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</si>
  <si>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</si>
  <si>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</si>
  <si>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</si>
  <si>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</si>
  <si>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</si>
  <si>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</si>
  <si>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</si>
  <si>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</si>
  <si>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</si>
  <si>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</si>
  <si>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</si>
  <si>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</si>
  <si>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</si>
  <si>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</si>
  <si>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</si>
  <si>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</si>
  <si>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</si>
  <si>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</si>
  <si>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</si>
  <si>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</si>
  <si>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</si>
  <si>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</si>
  <si>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</si>
  <si>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</si>
  <si>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</si>
  <si>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</si>
  <si>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</si>
  <si>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項　　　目</t>
    <rPh sb="0" eb="1">
      <t>コウ</t>
    </rPh>
    <rPh sb="4" eb="5">
      <t>メ</t>
    </rPh>
    <phoneticPr fontId="58"/>
  </si>
  <si>
    <t>単　　　価</t>
    <rPh sb="0" eb="1">
      <t>タン</t>
    </rPh>
    <rPh sb="4" eb="5">
      <t>アタイ</t>
    </rPh>
    <phoneticPr fontId="58"/>
  </si>
  <si>
    <t>件　　　数</t>
    <rPh sb="0" eb="1">
      <t>ケン</t>
    </rPh>
    <rPh sb="4" eb="5">
      <t>カズ</t>
    </rPh>
    <phoneticPr fontId="58"/>
  </si>
  <si>
    <t>徴収額</t>
    <rPh sb="0" eb="3">
      <t>チョウシュウガク</t>
    </rPh>
    <phoneticPr fontId="58"/>
  </si>
  <si>
    <t>食事提供費</t>
    <rPh sb="0" eb="2">
      <t>ショクジ</t>
    </rPh>
    <rPh sb="2" eb="4">
      <t>テイキョウ</t>
    </rPh>
    <rPh sb="4" eb="5">
      <t>ヒ</t>
    </rPh>
    <phoneticPr fontId="58"/>
  </si>
  <si>
    <t>生産活動の材料費</t>
    <rPh sb="0" eb="2">
      <t>セイサン</t>
    </rPh>
    <rPh sb="2" eb="4">
      <t>カツドウ</t>
    </rPh>
    <rPh sb="5" eb="8">
      <t>ザイリョウヒ</t>
    </rPh>
    <phoneticPr fontId="58"/>
  </si>
  <si>
    <t>日用品費</t>
    <rPh sb="0" eb="3">
      <t>ニチヨウヒン</t>
    </rPh>
    <rPh sb="3" eb="4">
      <t>ヒ</t>
    </rPh>
    <phoneticPr fontId="58"/>
  </si>
  <si>
    <t>その他の日常生活費</t>
    <rPh sb="2" eb="3">
      <t>タ</t>
    </rPh>
    <rPh sb="4" eb="6">
      <t>ニチジョウ</t>
    </rPh>
    <rPh sb="6" eb="9">
      <t>セイカツヒ</t>
    </rPh>
    <phoneticPr fontId="58"/>
  </si>
  <si>
    <t>※特定費用等について記載し、サービス費は含まないこと。</t>
    <rPh sb="1" eb="3">
      <t>トクテイ</t>
    </rPh>
    <rPh sb="3" eb="5">
      <t>ヒヨウ</t>
    </rPh>
    <rPh sb="5" eb="6">
      <t>トウ</t>
    </rPh>
    <rPh sb="10" eb="12">
      <t>キサイ</t>
    </rPh>
    <rPh sb="18" eb="19">
      <t>ヒ</t>
    </rPh>
    <rPh sb="20" eb="21">
      <t>フク</t>
    </rPh>
    <phoneticPr fontId="58"/>
  </si>
  <si>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</si>
  <si>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</si>
  <si>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</si>
  <si>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</si>
  <si>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</si>
  <si>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</si>
  <si>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</si>
  <si>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</si>
  <si>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</si>
  <si>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</si>
  <si>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</si>
  <si>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</si>
  <si>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</si>
  <si>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</si>
  <si>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</si>
  <si>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</si>
  <si>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</si>
  <si>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</si>
  <si>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</si>
  <si>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</si>
  <si>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</si>
  <si>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</si>
  <si>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</si>
  <si>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</si>
  <si>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</si>
  <si>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</si>
  <si>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</si>
  <si>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</si>
  <si>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</si>
  <si>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</si>
  <si>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</si>
  <si>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</si>
  <si>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</si>
  <si>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</si>
  <si>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就労継続支援B型</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</si>
  <si>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</si>
  <si>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</si>
  <si>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</si>
  <si>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</si>
  <si>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</si>
  <si>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</si>
  <si>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</si>
  <si>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</si>
  <si>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</si>
  <si>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</si>
  <si>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</si>
  <si>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</si>
  <si>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</si>
  <si>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</si>
  <si>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</si>
  <si>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</si>
  <si>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</si>
  <si>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</si>
  <si>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</si>
  <si>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</si>
  <si>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</si>
  <si>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</si>
  <si>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</si>
  <si>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</si>
  <si>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</si>
  <si>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</si>
  <si>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</si>
  <si>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</si>
  <si>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</si>
  <si>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</si>
  <si>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</si>
  <si>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</si>
  <si>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</si>
  <si>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</si>
  <si>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</si>
  <si>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</si>
  <si>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</si>
  <si>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</si>
  <si>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</si>
  <si>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</si>
  <si>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</si>
  <si>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</si>
  <si>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</si>
  <si>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</si>
  <si>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</si>
  <si>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</si>
  <si>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</si>
  <si>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</si>
  <si>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</si>
  <si>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</si>
  <si>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</si>
  <si>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</si>
  <si>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</si>
  <si>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</si>
  <si>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</si>
  <si>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</si>
  <si>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</si>
  <si>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</si>
  <si>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</si>
  <si>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</si>
  <si>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</si>
  <si>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</si>
  <si>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</si>
  <si>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P1　職員の勤務状況（１）シフト別の勤務形態</t>
    <rPh sb="3" eb="5">
      <t>ショクイン</t>
    </rPh>
    <rPh sb="6" eb="8">
      <t>キンム</t>
    </rPh>
    <rPh sb="8" eb="1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</si>
  <si>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</si>
  <si>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</si>
  <si>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</si>
  <si>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</si>
  <si>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</si>
  <si>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</si>
  <si>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8"/>
  </si>
  <si>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</si>
  <si>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</si>
  <si>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</si>
  <si>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</si>
  <si>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</si>
  <si>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</si>
  <si>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</si>
  <si>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</si>
  <si>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</si>
  <si>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</si>
  <si>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</si>
  <si>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</si>
  <si>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</si>
  <si>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</si>
  <si>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</si>
  <si>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</si>
  <si>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</si>
  <si>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</si>
  <si>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</si>
  <si>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</si>
  <si>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</si>
  <si>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</si>
  <si>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</si>
  <si>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</si>
  <si>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76"/>
  </si>
  <si>
    <t>夜勤の時間帯</t>
    <rPh sb="0" eb="2">
      <t>ヤキン</t>
    </rPh>
    <rPh sb="3" eb="6">
      <t>ジカンタイ</t>
    </rPh>
    <phoneticPr fontId="76"/>
  </si>
  <si>
    <t>開始</t>
    <rPh sb="0" eb="2">
      <t>カイシ</t>
    </rPh>
    <phoneticPr fontId="76"/>
  </si>
  <si>
    <t>終了</t>
    <rPh sb="0" eb="2">
      <t>シュウリョウ</t>
    </rPh>
    <phoneticPr fontId="76"/>
  </si>
  <si>
    <t>→</t>
    <phoneticPr fontId="82"/>
  </si>
  <si>
    <t>～</t>
    <phoneticPr fontId="76"/>
  </si>
  <si>
    <t>勤務時間</t>
    <rPh sb="0" eb="2">
      <t>キンム</t>
    </rPh>
    <rPh sb="2" eb="4">
      <t>ジカン</t>
    </rPh>
    <phoneticPr fontId="76"/>
  </si>
  <si>
    <t>日中の時間帯</t>
    <rPh sb="0" eb="2">
      <t>ニッチュウ</t>
    </rPh>
    <rPh sb="3" eb="6">
      <t>ジカンタイ</t>
    </rPh>
    <phoneticPr fontId="76"/>
  </si>
  <si>
    <t>日中の勤務時間</t>
    <rPh sb="0" eb="2">
      <t>ニッチュウ</t>
    </rPh>
    <rPh sb="3" eb="5">
      <t>キンム</t>
    </rPh>
    <rPh sb="5" eb="7">
      <t>ジカン</t>
    </rPh>
    <phoneticPr fontId="76"/>
  </si>
  <si>
    <t>夜間及び深夜の勤務時間</t>
    <rPh sb="0" eb="2">
      <t>ヤカン</t>
    </rPh>
    <rPh sb="2" eb="3">
      <t>オヨ</t>
    </rPh>
    <rPh sb="4" eb="6">
      <t>シンヤ</t>
    </rPh>
    <rPh sb="7" eb="9">
      <t>キンム</t>
    </rPh>
    <rPh sb="9" eb="11">
      <t>ジカン</t>
    </rPh>
    <phoneticPr fontId="76"/>
  </si>
  <si>
    <t>明けの勤務時間</t>
    <rPh sb="0" eb="1">
      <t>ア</t>
    </rPh>
    <rPh sb="3" eb="5">
      <t>キンム</t>
    </rPh>
    <rPh sb="5" eb="7">
      <t>ジカン</t>
    </rPh>
    <phoneticPr fontId="76"/>
  </si>
  <si>
    <t>夜間以外の</t>
    <rPh sb="0" eb="2">
      <t>ヤカン</t>
    </rPh>
    <rPh sb="2" eb="4">
      <t>イガイ</t>
    </rPh>
    <phoneticPr fontId="76"/>
  </si>
  <si>
    <t>記号</t>
    <rPh sb="0" eb="2">
      <t>キゴウ</t>
    </rPh>
    <phoneticPr fontId="76"/>
  </si>
  <si>
    <t>始業時間</t>
    <rPh sb="0" eb="2">
      <t>シギョウ</t>
    </rPh>
    <rPh sb="2" eb="4">
      <t>ジカン</t>
    </rPh>
    <phoneticPr fontId="76"/>
  </si>
  <si>
    <t>終業時間</t>
    <rPh sb="0" eb="2">
      <t>シュウギョウ</t>
    </rPh>
    <rPh sb="2" eb="4">
      <t>ジカン</t>
    </rPh>
    <phoneticPr fontId="76"/>
  </si>
  <si>
    <t>うち、休憩時間</t>
    <rPh sb="3" eb="5">
      <t>キュウケイ</t>
    </rPh>
    <rPh sb="5" eb="7">
      <t>ジカン</t>
    </rPh>
    <phoneticPr fontId="76"/>
  </si>
  <si>
    <t>勤務体系</t>
    <rPh sb="0" eb="2">
      <t>キンム</t>
    </rPh>
    <rPh sb="2" eb="4">
      <t>タイケイ</t>
    </rPh>
    <phoneticPr fontId="76"/>
  </si>
  <si>
    <t>勤務時間計</t>
    <rPh sb="0" eb="2">
      <t>キンム</t>
    </rPh>
    <rPh sb="2" eb="4">
      <t>ジカン</t>
    </rPh>
    <rPh sb="4" eb="5">
      <t>ケイ</t>
    </rPh>
    <phoneticPr fontId="76"/>
  </si>
  <si>
    <t>：</t>
    <phoneticPr fontId="76"/>
  </si>
  <si>
    <t>（</t>
    <phoneticPr fontId="76"/>
  </si>
  <si>
    <t>）</t>
    <phoneticPr fontId="76"/>
  </si>
  <si>
    <t>休</t>
    <rPh sb="0" eb="1">
      <t>ヤス</t>
    </rPh>
    <phoneticPr fontId="76"/>
  </si>
  <si>
    <t>-</t>
    <phoneticPr fontId="7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</si>
  <si>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6"/>
  </si>
  <si>
    <t>注２　行が不足する場合は、適宜３１行目以降をコピーして行を追加してください。</t>
    <rPh sb="0" eb="1">
      <t>チュウ</t>
    </rPh>
    <phoneticPr fontId="76"/>
  </si>
  <si>
    <t>サービス種別</t>
    <rPh sb="4" eb="6">
      <t>シュベツ</t>
    </rPh>
    <phoneticPr fontId="90"/>
  </si>
  <si>
    <t>就労選択支援</t>
    <rPh sb="0" eb="6">
      <t>シュウロウセンタクシエン</t>
    </rPh>
    <phoneticPr fontId="82"/>
  </si>
  <si>
    <t>（色付きのセルのみ入力/選択してください。）</t>
    <rPh sb="1" eb="3">
      <t>イロツ</t>
    </rPh>
    <rPh sb="9" eb="11">
      <t>ニュウリョク</t>
    </rPh>
    <rPh sb="12" eb="14">
      <t>センタク</t>
    </rPh>
    <phoneticPr fontId="76"/>
  </si>
  <si>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</si>
  <si>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</si>
  <si>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</si>
  <si>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</si>
  <si>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</si>
  <si>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</si>
  <si>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</si>
  <si>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76"/>
  </si>
  <si>
    <t>専従</t>
    <rPh sb="0" eb="2">
      <t>センジュウ</t>
    </rPh>
    <phoneticPr fontId="2"/>
  </si>
  <si>
    <t>兼務</t>
    <rPh sb="0" eb="2">
      <t>ケンム</t>
    </rPh>
    <phoneticPr fontId="2"/>
  </si>
  <si>
    <t>専従</t>
    <rPh sb="0" eb="2">
      <t>センジュウ</t>
    </rPh>
    <phoneticPr fontId="76"/>
  </si>
  <si>
    <t>兼務</t>
    <rPh sb="0" eb="2">
      <t>ケンム</t>
    </rPh>
    <phoneticPr fontId="76"/>
  </si>
  <si>
    <t>専従</t>
    <rPh sb="0" eb="2">
      <t>センジュウ</t>
    </rPh>
    <phoneticPr fontId="99"/>
  </si>
  <si>
    <t>兼務</t>
    <rPh sb="0" eb="2">
      <t>ケンム</t>
    </rPh>
    <phoneticPr fontId="99"/>
  </si>
  <si>
    <t>常勤</t>
    <rPh sb="0" eb="2">
      <t>ジョウキン</t>
    </rPh>
    <phoneticPr fontId="6"/>
  </si>
  <si>
    <t>非常勤</t>
    <rPh sb="0" eb="3">
      <t>ヒジョウキン</t>
    </rPh>
    <phoneticPr fontId="76"/>
  </si>
  <si>
    <t>常勤換算数</t>
    <rPh sb="0" eb="2">
      <t>ジョウキン</t>
    </rPh>
    <rPh sb="2" eb="4">
      <t>カンサン</t>
    </rPh>
    <rPh sb="4" eb="5">
      <t>スウ</t>
    </rPh>
    <phoneticPr fontId="76"/>
  </si>
  <si>
    <t>基準上必要な員数</t>
    <rPh sb="0" eb="3">
      <t>キジュンジョウ</t>
    </rPh>
    <rPh sb="3" eb="5">
      <t>ヒツヨウ</t>
    </rPh>
    <rPh sb="6" eb="8">
      <t>インスウ</t>
    </rPh>
    <phoneticPr fontId="76"/>
  </si>
  <si>
    <t>（管理者・サビ管・医師・その他職員を除く）</t>
    <rPh sb="1" eb="4">
      <t>カンリシャ</t>
    </rPh>
    <rPh sb="7" eb="8">
      <t>カン</t>
    </rPh>
    <rPh sb="9" eb="11">
      <t>イシ</t>
    </rPh>
    <rPh sb="14" eb="15">
      <t>タ</t>
    </rPh>
    <rPh sb="15" eb="17">
      <t>ショクイン</t>
    </rPh>
    <rPh sb="18" eb="19">
      <t>ノゾ</t>
    </rPh>
    <phoneticPr fontId="76"/>
  </si>
  <si>
    <t>←夜勤者がいる場合は🌙マーク</t>
    <rPh sb="1" eb="3">
      <t>ヤキン</t>
    </rPh>
    <rPh sb="3" eb="4">
      <t>シャ</t>
    </rPh>
    <rPh sb="7" eb="9">
      <t>バアイ</t>
    </rPh>
    <phoneticPr fontId="76"/>
  </si>
  <si>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</si>
  <si>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</si>
  <si>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</si>
  <si>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</si>
  <si>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</si>
  <si>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</si>
  <si>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</si>
  <si>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</si>
  <si>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</si>
  <si>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</si>
  <si>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</si>
  <si>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</si>
  <si>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</si>
  <si>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6"/>
  </si>
  <si>
    <t>□</t>
  </si>
  <si>
    <t>シフト記号</t>
    <rPh sb="3" eb="5">
      <t>キゴウ</t>
    </rPh>
    <phoneticPr fontId="76"/>
  </si>
  <si>
    <t>常勤数(４週)</t>
    <phoneticPr fontId="76"/>
  </si>
  <si>
    <t>常勤数(歴月)</t>
    <rPh sb="0" eb="2">
      <t>ジョウキン</t>
    </rPh>
    <rPh sb="2" eb="3">
      <t>スウ</t>
    </rPh>
    <rPh sb="4" eb="5">
      <t>レキ</t>
    </rPh>
    <rPh sb="5" eb="6">
      <t>ゲツ</t>
    </rPh>
    <phoneticPr fontId="76"/>
  </si>
  <si>
    <t>勤務時間計(４週)</t>
    <rPh sb="7" eb="8">
      <t>シュウ</t>
    </rPh>
    <phoneticPr fontId="76"/>
  </si>
  <si>
    <t>勤務時間計(歴月)</t>
    <rPh sb="6" eb="7">
      <t>レキ</t>
    </rPh>
    <rPh sb="7" eb="8">
      <t>ゲツ</t>
    </rPh>
    <phoneticPr fontId="76"/>
  </si>
  <si>
    <t>日中　　</t>
    <rPh sb="0" eb="2">
      <t>ニッチュウ</t>
    </rPh>
    <phoneticPr fontId="76"/>
  </si>
  <si>
    <t>夜間　　</t>
    <rPh sb="0" eb="2">
      <t>ヤカン</t>
    </rPh>
    <phoneticPr fontId="7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</si>
  <si>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</si>
  <si>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</si>
  <si>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</si>
  <si>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</si>
  <si>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</si>
  <si>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</si>
  <si>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1"/>
  </si>
  <si>
    <t>記号</t>
    <rPh sb="0" eb="2">
      <t>キゴウ</t>
    </rPh>
    <phoneticPr fontId="90"/>
  </si>
  <si>
    <t>区分</t>
    <rPh sb="0" eb="2">
      <t>クブン</t>
    </rPh>
    <phoneticPr fontId="90"/>
  </si>
  <si>
    <t>(A)常/専</t>
    <rPh sb="3" eb="4">
      <t>ツネ</t>
    </rPh>
    <rPh sb="5" eb="6">
      <t>セン</t>
    </rPh>
    <phoneticPr fontId="76"/>
  </si>
  <si>
    <t>常勤で専従</t>
    <rPh sb="0" eb="2">
      <t>ジョウキン</t>
    </rPh>
    <rPh sb="3" eb="5">
      <t>センジュウ</t>
    </rPh>
    <phoneticPr fontId="90"/>
  </si>
  <si>
    <t>(B)常/兼</t>
    <rPh sb="3" eb="4">
      <t>ツネ</t>
    </rPh>
    <rPh sb="5" eb="6">
      <t>カ</t>
    </rPh>
    <phoneticPr fontId="76"/>
  </si>
  <si>
    <t>常勤で兼務</t>
    <rPh sb="0" eb="2">
      <t>ジョウキン</t>
    </rPh>
    <rPh sb="3" eb="5">
      <t>ケンム</t>
    </rPh>
    <phoneticPr fontId="90"/>
  </si>
  <si>
    <t>(C)非/専</t>
    <rPh sb="3" eb="4">
      <t>ヒ</t>
    </rPh>
    <rPh sb="5" eb="6">
      <t>セン</t>
    </rPh>
    <phoneticPr fontId="76"/>
  </si>
  <si>
    <t>非常勤で専従</t>
    <rPh sb="0" eb="3">
      <t>ヒジョウキン</t>
    </rPh>
    <rPh sb="4" eb="6">
      <t>センジュウ</t>
    </rPh>
    <phoneticPr fontId="90"/>
  </si>
  <si>
    <t>(D)非/兼</t>
    <rPh sb="3" eb="4">
      <t>ヒ</t>
    </rPh>
    <rPh sb="5" eb="6">
      <t>カ</t>
    </rPh>
    <phoneticPr fontId="76"/>
  </si>
  <si>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</si>
  <si>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</si>
  <si>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</si>
  <si>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</si>
  <si>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</si>
  <si>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</si>
  <si>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</si>
  <si>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</si>
  <si>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</si>
  <si>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</si>
  <si>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</si>
  <si>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</si>
  <si>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</si>
  <si>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</si>
  <si>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</si>
  <si>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5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</si>
  <si>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</si>
  <si>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9"/>
  </si>
  <si>
    <t>実績</t>
  </si>
  <si>
    <t>職種①</t>
    <rPh sb="0" eb="2">
      <t>ショクシュ</t>
    </rPh>
    <phoneticPr fontId="109"/>
  </si>
  <si>
    <t>職種②</t>
    <rPh sb="0" eb="2">
      <t>ショクシュ</t>
    </rPh>
    <phoneticPr fontId="109"/>
  </si>
  <si>
    <t>職種③</t>
    <rPh sb="0" eb="2">
      <t>ショクシュ</t>
    </rPh>
    <phoneticPr fontId="109"/>
  </si>
  <si>
    <t>職種④</t>
    <rPh sb="0" eb="2">
      <t>ショクシュ</t>
    </rPh>
    <phoneticPr fontId="109"/>
  </si>
  <si>
    <t>職種⑤</t>
    <rPh sb="0" eb="2">
      <t>ショクシュ</t>
    </rPh>
    <phoneticPr fontId="109"/>
  </si>
  <si>
    <t>職種⑥</t>
    <rPh sb="0" eb="2">
      <t>ショクシュ</t>
    </rPh>
    <phoneticPr fontId="109"/>
  </si>
  <si>
    <t>職種⑦</t>
    <rPh sb="0" eb="2">
      <t>ショクシュ</t>
    </rPh>
    <phoneticPr fontId="109"/>
  </si>
  <si>
    <t>職種⑧</t>
    <rPh sb="0" eb="2">
      <t>ショクシュ</t>
    </rPh>
    <phoneticPr fontId="109"/>
  </si>
  <si>
    <t>職種⑨</t>
    <phoneticPr fontId="109"/>
  </si>
  <si>
    <t>職種⑩</t>
    <phoneticPr fontId="109"/>
  </si>
  <si>
    <t>居宅介護</t>
    <phoneticPr fontId="2"/>
  </si>
  <si>
    <t>管理者</t>
    <rPh sb="0" eb="3">
      <t>カンリシャ</t>
    </rPh>
    <phoneticPr fontId="109"/>
  </si>
  <si>
    <t>サービス提供責任者</t>
    <rPh sb="4" eb="6">
      <t>テイキョウ</t>
    </rPh>
    <rPh sb="6" eb="9">
      <t>セキニンシャ</t>
    </rPh>
    <phoneticPr fontId="109"/>
  </si>
  <si>
    <t>従業者</t>
    <rPh sb="0" eb="3">
      <t>ジュウギョウシャ</t>
    </rPh>
    <phoneticPr fontId="109"/>
  </si>
  <si>
    <t>重度訪問介護</t>
    <rPh sb="0" eb="2">
      <t>ジュウド</t>
    </rPh>
    <rPh sb="2" eb="4">
      <t>ホウモン</t>
    </rPh>
    <rPh sb="4" eb="6">
      <t>カイゴ</t>
    </rPh>
    <phoneticPr fontId="109"/>
  </si>
  <si>
    <t>同行援護</t>
    <rPh sb="0" eb="2">
      <t>ドウコウ</t>
    </rPh>
    <rPh sb="2" eb="4">
      <t>エンゴ</t>
    </rPh>
    <phoneticPr fontId="109"/>
  </si>
  <si>
    <t>行動援護</t>
    <rPh sb="0" eb="4">
      <t>コウドウエンゴ</t>
    </rPh>
    <phoneticPr fontId="109"/>
  </si>
  <si>
    <t>サービス管理責任者</t>
    <rPh sb="4" eb="6">
      <t>カンリ</t>
    </rPh>
    <rPh sb="6" eb="9">
      <t>セキニンシャ</t>
    </rPh>
    <phoneticPr fontId="109"/>
  </si>
  <si>
    <t>医師</t>
    <rPh sb="0" eb="2">
      <t>イシ</t>
    </rPh>
    <phoneticPr fontId="109"/>
  </si>
  <si>
    <t>看護職員</t>
    <rPh sb="0" eb="4">
      <t>カンゴショクイン</t>
    </rPh>
    <phoneticPr fontId="109"/>
  </si>
  <si>
    <t>生活支援員</t>
    <rPh sb="0" eb="5">
      <t>セイカツシエンイン</t>
    </rPh>
    <phoneticPr fontId="109"/>
  </si>
  <si>
    <t>理学療法士</t>
    <rPh sb="0" eb="5">
      <t>リガクリョウホウシ</t>
    </rPh>
    <phoneticPr fontId="109"/>
  </si>
  <si>
    <t>作業療法士</t>
    <rPh sb="0" eb="5">
      <t>サギョウリョウホウシ</t>
    </rPh>
    <phoneticPr fontId="109"/>
  </si>
  <si>
    <t>言語聴覚士</t>
    <rPh sb="0" eb="2">
      <t>ゲンゴ</t>
    </rPh>
    <rPh sb="2" eb="5">
      <t>チョウカクシ</t>
    </rPh>
    <phoneticPr fontId="109"/>
  </si>
  <si>
    <t>その他職員</t>
    <rPh sb="2" eb="3">
      <t>タ</t>
    </rPh>
    <rPh sb="3" eb="5">
      <t>ショクイン</t>
    </rPh>
    <phoneticPr fontId="10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</si>
  <si>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</si>
  <si>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</si>
  <si>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</si>
  <si>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</si>
  <si>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</si>
  <si>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10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</si>
  <si>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</si>
  <si>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</si>
  <si>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109"/>
  </si>
  <si>
    <t>障害者支援施設</t>
    <rPh sb="0" eb="3">
      <t>ショウガイシャ</t>
    </rPh>
    <rPh sb="3" eb="5">
      <t>シエン</t>
    </rPh>
    <rPh sb="5" eb="7">
      <t>シセツ</t>
    </rPh>
    <phoneticPr fontId="2"/>
  </si>
  <si>
    <t>就労支援員</t>
    <rPh sb="0" eb="2">
      <t>シュウロウ</t>
    </rPh>
    <rPh sb="2" eb="5">
      <t>シエンイン</t>
    </rPh>
    <phoneticPr fontId="109"/>
  </si>
  <si>
    <t>職業指導員</t>
    <rPh sb="0" eb="2">
      <t>ショクギョウ</t>
    </rPh>
    <rPh sb="2" eb="4">
      <t>シドウ</t>
    </rPh>
    <rPh sb="4" eb="5">
      <t>イン</t>
    </rPh>
    <phoneticPr fontId="10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</si>
  <si>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</si>
  <si>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</si>
  <si>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109"/>
  </si>
  <si>
    <t>就労選択支援員</t>
    <rPh sb="0" eb="6">
      <t>シュウロウセンタクシエン</t>
    </rPh>
    <rPh sb="6" eb="7">
      <t>イン</t>
    </rPh>
    <phoneticPr fontId="82"/>
  </si>
  <si>
    <t>職業指導員</t>
    <rPh sb="0" eb="4">
      <t>ショクギョウシドウ</t>
    </rPh>
    <rPh sb="4" eb="5">
      <t>イン</t>
    </rPh>
    <phoneticPr fontId="109"/>
  </si>
  <si>
    <t>生活支援員</t>
    <rPh sb="0" eb="2">
      <t>セイカツ</t>
    </rPh>
    <rPh sb="2" eb="5">
      <t>シエンイン</t>
    </rPh>
    <phoneticPr fontId="109"/>
  </si>
  <si>
    <t>就労支援員</t>
    <rPh sb="0" eb="5">
      <t>シュウロウシエンイン</t>
    </rPh>
    <phoneticPr fontId="82"/>
  </si>
  <si>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</si>
  <si>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109"/>
  </si>
  <si>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</si>
  <si>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</si>
  <si>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109"/>
  </si>
  <si>
    <t>就労定着支援</t>
    <rPh sb="0" eb="2">
      <t>シュウロウ</t>
    </rPh>
    <rPh sb="2" eb="4">
      <t>テイチャク</t>
    </rPh>
    <rPh sb="4" eb="6">
      <t>シエン</t>
    </rPh>
    <phoneticPr fontId="2"/>
  </si>
  <si>
    <t>就労定着支援員</t>
    <rPh sb="0" eb="2">
      <t>シュウロウ</t>
    </rPh>
    <rPh sb="2" eb="7">
      <t>テイチャクシエンイン</t>
    </rPh>
    <phoneticPr fontId="109"/>
  </si>
  <si>
    <t>自立生活援助</t>
    <rPh sb="0" eb="2">
      <t>ジリツ</t>
    </rPh>
    <rPh sb="2" eb="4">
      <t>セイカツ</t>
    </rPh>
    <rPh sb="4" eb="6">
      <t>エンジョ</t>
    </rPh>
    <phoneticPr fontId="2"/>
  </si>
  <si>
    <t>地域生活支援員</t>
    <rPh sb="0" eb="7">
      <t>チイキセイカツシエンイン</t>
    </rPh>
    <phoneticPr fontId="109"/>
  </si>
  <si>
    <t>特定相談支援・障害児相談支援</t>
    <rPh sb="0" eb="2">
      <t>トクテイ</t>
    </rPh>
    <rPh sb="2" eb="4">
      <t>ソウダン</t>
    </rPh>
    <rPh sb="4" eb="6">
      <t>シエン</t>
    </rPh>
    <rPh sb="7" eb="10">
      <t>ショウガイジ</t>
    </rPh>
    <rPh sb="10" eb="12">
      <t>ソウダン</t>
    </rPh>
    <rPh sb="12" eb="14">
      <t>シエン</t>
    </rPh>
    <phoneticPr fontId="90"/>
  </si>
  <si>
    <t>相談支援員</t>
    <rPh sb="0" eb="2">
      <t>ソウダン</t>
    </rPh>
    <rPh sb="2" eb="5">
      <t>シエンイン</t>
    </rPh>
    <phoneticPr fontId="109"/>
  </si>
  <si>
    <t>児童発達支援・放課後等デイサービス</t>
    <rPh sb="0" eb="2">
      <t>ジドウ</t>
    </rPh>
    <rPh sb="2" eb="4">
      <t>ハッタツ</t>
    </rPh>
    <rPh sb="4" eb="6">
      <t>シエン</t>
    </rPh>
    <rPh sb="7" eb="11">
      <t>ホウカゴトウ</t>
    </rPh>
    <phoneticPr fontId="90"/>
  </si>
  <si>
    <t>児童発達支援管理責任者</t>
    <rPh sb="0" eb="2">
      <t>ジドウ</t>
    </rPh>
    <rPh sb="2" eb="6">
      <t>ハッタツシエン</t>
    </rPh>
    <rPh sb="6" eb="8">
      <t>カンリ</t>
    </rPh>
    <rPh sb="8" eb="11">
      <t>セキニンシャ</t>
    </rPh>
    <phoneticPr fontId="109"/>
  </si>
  <si>
    <t>児童指導員</t>
    <rPh sb="0" eb="2">
      <t>ジドウ</t>
    </rPh>
    <rPh sb="2" eb="5">
      <t>シドウイン</t>
    </rPh>
    <phoneticPr fontId="109"/>
  </si>
  <si>
    <t>保育士</t>
    <rPh sb="0" eb="3">
      <t>ホイクシ</t>
    </rPh>
    <phoneticPr fontId="109"/>
  </si>
  <si>
    <t>機能訓練担当職員</t>
    <rPh sb="0" eb="4">
      <t>キノウクンレン</t>
    </rPh>
    <rPh sb="4" eb="6">
      <t>タントウ</t>
    </rPh>
    <rPh sb="6" eb="8">
      <t>ショクイン</t>
    </rPh>
    <phoneticPr fontId="10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</si>
  <si>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9"/>
  </si>
  <si>
    <t>嘱託医</t>
    <rPh sb="0" eb="2">
      <t>ショクタク</t>
    </rPh>
    <phoneticPr fontId="109"/>
  </si>
  <si>
    <t>児童発達支援・児童発達支援センターであるもの</t>
    <rPh sb="0" eb="6">
      <t>ジドウハッタツシエン</t>
    </rPh>
    <rPh sb="7" eb="11">
      <t>ジドウハッタツ</t>
    </rPh>
    <rPh sb="11" eb="13">
      <t>シエン</t>
    </rPh>
    <phoneticPr fontId="109"/>
  </si>
  <si>
    <t>栄養士</t>
    <rPh sb="0" eb="3">
      <t>エイヨウシ</t>
    </rPh>
    <phoneticPr fontId="109"/>
  </si>
  <si>
    <t>調理員</t>
    <rPh sb="0" eb="3">
      <t>チョウリイン</t>
    </rPh>
    <phoneticPr fontId="109"/>
  </si>
  <si>
    <t>保育所等訪問支援</t>
    <rPh sb="0" eb="3">
      <t>ホイクショ</t>
    </rPh>
    <rPh sb="3" eb="4">
      <t>トウ</t>
    </rPh>
    <rPh sb="4" eb="6">
      <t>ホウモン</t>
    </rPh>
    <rPh sb="6" eb="8">
      <t>シエン</t>
    </rPh>
    <phoneticPr fontId="90"/>
  </si>
  <si>
    <t>訪問支援員</t>
    <rPh sb="0" eb="2">
      <t>ホウモン</t>
    </rPh>
    <rPh sb="2" eb="5">
      <t>シエンイン</t>
    </rPh>
    <phoneticPr fontId="109"/>
  </si>
  <si>
    <t>居宅訪問型児童発達支援</t>
    <rPh sb="0" eb="2">
      <t>キョタク</t>
    </rPh>
    <rPh sb="2" eb="4">
      <t>ホウモン</t>
    </rPh>
    <rPh sb="4" eb="5">
      <t>ガタ</t>
    </rPh>
    <rPh sb="5" eb="7">
      <t>ジドウ</t>
    </rPh>
    <rPh sb="7" eb="9">
      <t>ハッタツ</t>
    </rPh>
    <rPh sb="9" eb="11">
      <t>シエン</t>
    </rPh>
    <phoneticPr fontId="90"/>
  </si>
  <si>
    <t>福祉型障害児入所施設</t>
    <rPh sb="0" eb="3">
      <t>フクシガタ</t>
    </rPh>
    <rPh sb="3" eb="6">
      <t>ショウガイジ</t>
    </rPh>
    <rPh sb="6" eb="8">
      <t>ニュウショ</t>
    </rPh>
    <rPh sb="8" eb="10">
      <t>シセツ</t>
    </rPh>
    <phoneticPr fontId="90"/>
  </si>
  <si>
    <t>心理担当職員</t>
    <rPh sb="0" eb="6">
      <t>シンリタントウショクイン</t>
    </rPh>
    <phoneticPr fontId="109"/>
  </si>
  <si>
    <t>医療型障害児入所施設</t>
    <rPh sb="0" eb="2">
      <t>イリョウ</t>
    </rPh>
    <rPh sb="2" eb="3">
      <t>ガタ</t>
    </rPh>
    <rPh sb="3" eb="6">
      <t>ショウガイジ</t>
    </rPh>
    <rPh sb="6" eb="8">
      <t>ニュウショ</t>
    </rPh>
    <rPh sb="8" eb="10">
      <t>シセツ</t>
    </rPh>
    <phoneticPr fontId="90"/>
  </si>
  <si>
    <t>理学療法士
又は作業療法士</t>
    <rPh sb="0" eb="5">
      <t>リガクリョウホウシ</t>
    </rPh>
    <rPh sb="6" eb="7">
      <t>マタ</t>
    </rPh>
    <rPh sb="8" eb="13">
      <t>サギョウリョウホウシ</t>
    </rPh>
    <phoneticPr fontId="109"/>
  </si>
  <si>
    <t>職業指導員</t>
    <rPh sb="0" eb="5">
      <t>ショクギョウシドウイン</t>
    </rPh>
    <phoneticPr fontId="109"/>
  </si>
  <si>
    <t>資格種類</t>
    <rPh sb="0" eb="2">
      <t>シカク</t>
    </rPh>
    <rPh sb="2" eb="4">
      <t>シュルイ</t>
    </rPh>
    <phoneticPr fontId="90"/>
  </si>
  <si>
    <t>介護福祉士</t>
    <rPh sb="0" eb="5">
      <t>カイゴフクシシ</t>
    </rPh>
    <phoneticPr fontId="109"/>
  </si>
  <si>
    <t>社会福祉士</t>
    <rPh sb="0" eb="2">
      <t>シャカイ</t>
    </rPh>
    <rPh sb="2" eb="4">
      <t>フクシ</t>
    </rPh>
    <rPh sb="4" eb="5">
      <t>シ</t>
    </rPh>
    <phoneticPr fontId="109"/>
  </si>
  <si>
    <t>精神保健福祉士</t>
    <rPh sb="0" eb="2">
      <t>セイシン</t>
    </rPh>
    <rPh sb="2" eb="4">
      <t>ホケン</t>
    </rPh>
    <rPh sb="4" eb="7">
      <t>フクシシ</t>
    </rPh>
    <phoneticPr fontId="109"/>
  </si>
  <si>
    <t>作業療法士</t>
    <rPh sb="0" eb="5">
      <t>サギョウリョウホウシ</t>
    </rPh>
    <phoneticPr fontId="82"/>
  </si>
  <si>
    <t>公認心理士</t>
    <rPh sb="0" eb="2">
      <t>コウニン</t>
    </rPh>
    <rPh sb="2" eb="5">
      <t>シンリシ</t>
    </rPh>
    <phoneticPr fontId="109"/>
  </si>
  <si>
    <t>看護師</t>
    <rPh sb="0" eb="3">
      <t>カンゴシ</t>
    </rPh>
    <phoneticPr fontId="109"/>
  </si>
  <si>
    <t>准看護師</t>
    <rPh sb="0" eb="4">
      <t>ジュンカンゴシ</t>
    </rPh>
    <phoneticPr fontId="109"/>
  </si>
  <si>
    <t>強行（基礎）</t>
    <rPh sb="0" eb="2">
      <t>キョウコウ</t>
    </rPh>
    <rPh sb="3" eb="5">
      <t>キソ</t>
    </rPh>
    <phoneticPr fontId="109"/>
  </si>
  <si>
    <t>強行（実践）</t>
    <rPh sb="0" eb="2">
      <t>キョウコウ</t>
    </rPh>
    <rPh sb="3" eb="5">
      <t>ジッセン</t>
    </rPh>
    <phoneticPr fontId="109"/>
  </si>
  <si>
    <t>喀痰（一号）</t>
    <rPh sb="0" eb="2">
      <t>カクタン</t>
    </rPh>
    <rPh sb="3" eb="5">
      <t>イチゴウ</t>
    </rPh>
    <phoneticPr fontId="109"/>
  </si>
  <si>
    <t>喀痰（二号）</t>
    <rPh sb="0" eb="2">
      <t>カクタン</t>
    </rPh>
    <rPh sb="3" eb="5">
      <t>ニゴウ</t>
    </rPh>
    <phoneticPr fontId="76"/>
  </si>
  <si>
    <t>喀痰（三号）</t>
    <rPh sb="0" eb="2">
      <t>カクタン</t>
    </rPh>
    <rPh sb="3" eb="4">
      <t>ミ</t>
    </rPh>
    <rPh sb="4" eb="5">
      <t>ゴウ</t>
    </rPh>
    <phoneticPr fontId="76"/>
  </si>
  <si>
    <t>居宅初任者研修</t>
    <rPh sb="0" eb="2">
      <t>キョタク</t>
    </rPh>
    <rPh sb="2" eb="5">
      <t>ショニンシャ</t>
    </rPh>
    <rPh sb="5" eb="7">
      <t>ケンシュウ</t>
    </rPh>
    <phoneticPr fontId="109"/>
  </si>
  <si>
    <t>居宅基礎研修</t>
    <rPh sb="0" eb="2">
      <t>キョタク</t>
    </rPh>
    <rPh sb="2" eb="6">
      <t>キソケンシュウ</t>
    </rPh>
    <phoneticPr fontId="109"/>
  </si>
  <si>
    <t>居宅養成者研修</t>
    <rPh sb="0" eb="2">
      <t>キョタク</t>
    </rPh>
    <rPh sb="2" eb="5">
      <t>ヨウセイシャ</t>
    </rPh>
    <rPh sb="5" eb="7">
      <t>ケンシュウ</t>
    </rPh>
    <phoneticPr fontId="109"/>
  </si>
  <si>
    <t>重訪養成者研修</t>
    <rPh sb="0" eb="1">
      <t>ジュウ</t>
    </rPh>
    <rPh sb="1" eb="2">
      <t>ホウ</t>
    </rPh>
    <rPh sb="2" eb="5">
      <t>ヨウセイシャ</t>
    </rPh>
    <rPh sb="5" eb="7">
      <t>ケンシュウ</t>
    </rPh>
    <phoneticPr fontId="109"/>
  </si>
  <si>
    <t>同行養成者研修</t>
    <rPh sb="0" eb="2">
      <t>ドウコウ</t>
    </rPh>
    <rPh sb="2" eb="5">
      <t>ヨウセイシャ</t>
    </rPh>
    <rPh sb="5" eb="7">
      <t>ケンシュウ</t>
    </rPh>
    <phoneticPr fontId="109"/>
  </si>
  <si>
    <t>実務者研修修了者</t>
    <rPh sb="0" eb="3">
      <t>ジツムシャ</t>
    </rPh>
    <rPh sb="3" eb="5">
      <t>ケンシュウ</t>
    </rPh>
    <rPh sb="5" eb="8">
      <t>シュウリョウシャ</t>
    </rPh>
    <phoneticPr fontId="109"/>
  </si>
  <si>
    <t>学科修了者</t>
    <rPh sb="0" eb="2">
      <t>ガッカ</t>
    </rPh>
    <rPh sb="2" eb="5">
      <t>シュウリョウシャ</t>
    </rPh>
    <phoneticPr fontId="109"/>
  </si>
  <si>
    <t>行動援護養成者研修</t>
    <rPh sb="0" eb="4">
      <t>コウドウエンゴ</t>
    </rPh>
    <rPh sb="4" eb="9">
      <t>ヨウセイシャケンシュウ</t>
    </rPh>
    <phoneticPr fontId="109"/>
  </si>
  <si>
    <t>高次脳機能障害支援者養成研修</t>
    <rPh sb="0" eb="10">
      <t>コウジノウキノウショウガイシエンシャ</t>
    </rPh>
    <rPh sb="10" eb="14">
      <t>ヨウセイケンシュウ</t>
    </rPh>
    <phoneticPr fontId="82"/>
  </si>
  <si>
    <t>障害者ピアサポート研修</t>
    <rPh sb="0" eb="3">
      <t>ショウガイシャ</t>
    </rPh>
    <rPh sb="9" eb="11">
      <t>ケンシュウ</t>
    </rPh>
    <phoneticPr fontId="82"/>
  </si>
  <si>
    <t>職場適応援助者養成研修</t>
    <rPh sb="0" eb="7">
      <t>ショクバテキオウエンジョシャ</t>
    </rPh>
    <rPh sb="7" eb="11">
      <t>ヨウセイケンシュウ</t>
    </rPh>
    <phoneticPr fontId="82"/>
  </si>
  <si>
    <t>就労支援関係研修</t>
    <rPh sb="0" eb="4">
      <t>シュウロウシエン</t>
    </rPh>
    <rPh sb="4" eb="8">
      <t>カンケイケンシュウ</t>
    </rPh>
    <phoneticPr fontId="82"/>
  </si>
  <si>
    <t>現任研修（相談）</t>
    <rPh sb="0" eb="2">
      <t>ゲンニン</t>
    </rPh>
    <rPh sb="2" eb="4">
      <t>ケンシュウ</t>
    </rPh>
    <phoneticPr fontId="82"/>
  </si>
  <si>
    <t>主任研修（相談）</t>
    <phoneticPr fontId="82"/>
  </si>
  <si>
    <t>就労選択支援関係研修</t>
    <rPh sb="0" eb="6">
      <t>シュウロウセンタクシエン</t>
    </rPh>
    <rPh sb="6" eb="8">
      <t>カンケイ</t>
    </rPh>
    <rPh sb="8" eb="10">
      <t>ケンシュウ</t>
    </rPh>
    <phoneticPr fontId="82"/>
  </si>
  <si>
    <t>その他</t>
    <rPh sb="2" eb="3">
      <t>タ</t>
    </rPh>
    <phoneticPr fontId="109"/>
  </si>
  <si>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</si>
  <si>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</si>
  <si>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</si>
  <si>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≪要提出≫シフト記号表（勤務時間帯）</t>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</si>
</sst>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quot;人&quot;"/>
    <numFmt numFmtId="178" formatCode="h:mm;@"/>
    <numFmt numFmtId="179" formatCode="[$-411]ge\.m\.d;@"/>
    <numFmt numFmtId="180" formatCode="0&quot;件&quot;"/>
    <numFmt numFmtId="181" formatCode="#&quot;月&quot;"/>
    <numFmt numFmtId="182" formatCode="#,##0_ "/>
    <numFmt numFmtId="183" formatCode="&quot;R&quot;#&quot;年度&quot;"/>
    <numFmt numFmtId="184" formatCode="&quot;¥&quot;#,##0.0;&quot;¥&quot;\-#,##0.0"/>
    <numFmt numFmtId="185" formatCode="#,##0.0_ "/>
    <numFmt numFmtId="186" formatCode="#&quot;円&quot;"/>
    <numFmt numFmtId="187" formatCode="#&quot;件&quot;"/>
    <numFmt numFmtId="188" formatCode="[$-409]d;@"/>
    <numFmt numFmtId="189" formatCode="aaa"/>
  </numFmts>
  <fonts count="1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6" fillId="0" borderId="0">
      <alignment vertical="center"/>
    </xf>
    <xf numFmtId="0" fontId="93" fillId="0" borderId="0">
      <alignment vertical="center"/>
    </xf>
  </cellStyleXfs>
  <cellXfs count="1128">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5"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6" fillId="0" borderId="0" xfId="0" applyFont="1" applyBorder="1" applyAlignment="1" applyProtection="1">
      <alignment horizontal="left" vertical="center"/>
    </xf>
    <xf numFmtId="0" fontId="37"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5" fillId="30" borderId="10" xfId="0" applyFont="1" applyFill="1" applyBorder="1" applyAlignment="1" applyProtection="1">
      <alignment horizontal="center" vertical="center" wrapText="1"/>
    </xf>
    <xf numFmtId="0" fontId="35" fillId="30" borderId="29" xfId="0" applyFont="1" applyFill="1" applyBorder="1" applyAlignment="1" applyProtection="1">
      <alignment horizontal="center" vertical="center" wrapText="1"/>
    </xf>
    <xf numFmtId="0" fontId="35"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4" fillId="24" borderId="10" xfId="0" applyFont="1" applyFill="1" applyBorder="1" applyAlignment="1" applyProtection="1">
      <alignment horizontal="center" vertical="center"/>
    </xf>
    <xf numFmtId="0" fontId="27" fillId="28" borderId="34" xfId="0" applyFont="1" applyFill="1" applyBorder="1" applyProtection="1">
      <alignment vertical="center"/>
    </xf>
    <xf numFmtId="0" fontId="27" fillId="28" borderId="26" xfId="0" applyFont="1" applyFill="1" applyBorder="1" applyProtection="1">
      <alignment vertical="center"/>
    </xf>
    <xf numFmtId="0" fontId="27" fillId="28" borderId="37" xfId="0" applyFont="1" applyFill="1" applyBorder="1" applyProtection="1">
      <alignment vertical="center"/>
    </xf>
    <xf numFmtId="0" fontId="27" fillId="28" borderId="38" xfId="0" applyFont="1" applyFill="1" applyBorder="1" applyProtection="1">
      <alignment vertical="center"/>
    </xf>
    <xf numFmtId="0" fontId="30" fillId="28" borderId="0" xfId="0" applyFont="1" applyFill="1" applyProtection="1">
      <alignment vertical="center"/>
    </xf>
    <xf numFmtId="0" fontId="27" fillId="28" borderId="0" xfId="0" applyFont="1" applyFill="1" applyBorder="1" applyProtection="1">
      <alignment vertical="center"/>
    </xf>
    <xf numFmtId="0" fontId="27" fillId="28" borderId="25" xfId="0" applyFont="1" applyFill="1" applyBorder="1" applyProtection="1">
      <alignment vertical="center"/>
    </xf>
    <xf numFmtId="0" fontId="27" fillId="28" borderId="24" xfId="0" applyFont="1" applyFill="1" applyBorder="1" applyProtection="1">
      <alignment vertical="center"/>
    </xf>
    <xf numFmtId="0" fontId="27" fillId="28" borderId="24" xfId="0" applyFont="1" applyFill="1" applyBorder="1" applyAlignment="1" applyProtection="1">
      <alignment vertical="center"/>
    </xf>
    <xf numFmtId="0" fontId="31" fillId="28" borderId="0" xfId="0" applyFont="1" applyFill="1" applyProtection="1">
      <alignment vertical="center"/>
    </xf>
    <xf numFmtId="0" fontId="34" fillId="28" borderId="0" xfId="0" applyFont="1" applyFill="1" applyProtection="1">
      <alignment vertical="center"/>
    </xf>
    <xf numFmtId="0" fontId="27" fillId="0" borderId="0" xfId="0" applyFont="1" applyProtection="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0" borderId="39" xfId="0" applyFont="1" applyFill="1" applyBorder="1" applyAlignment="1" applyProtection="1">
      <alignment horizontal="center" vertical="center"/>
    </xf>
    <xf numFmtId="0" fontId="27" fillId="0" borderId="0" xfId="0" applyFont="1" applyFill="1" applyProtection="1">
      <alignment vertical="center"/>
    </xf>
    <xf numFmtId="0" fontId="27" fillId="24" borderId="23" xfId="0" applyFont="1" applyFill="1" applyBorder="1" applyAlignment="1" applyProtection="1">
      <alignment vertical="center"/>
    </xf>
    <xf numFmtId="0" fontId="27" fillId="0" borderId="35"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27" borderId="0" xfId="0" applyFont="1" applyFill="1" applyBorder="1" applyAlignment="1" applyProtection="1">
      <alignment horizontal="right" vertical="center"/>
      <protection locked="0"/>
    </xf>
    <xf numFmtId="0" fontId="27" fillId="0" borderId="0" xfId="0" applyFont="1" applyBorder="1" applyProtection="1">
      <alignment vertical="center"/>
    </xf>
    <xf numFmtId="0" fontId="27" fillId="0" borderId="15" xfId="0" applyFont="1" applyBorder="1" applyAlignment="1" applyProtection="1">
      <alignment horizontal="center" vertical="center"/>
    </xf>
    <xf numFmtId="0" fontId="27" fillId="0" borderId="12" xfId="0" applyFont="1" applyBorder="1" applyProtection="1">
      <alignment vertical="center"/>
    </xf>
    <xf numFmtId="0" fontId="27" fillId="0" borderId="41" xfId="0" applyFont="1" applyBorder="1" applyProtection="1">
      <alignment vertical="center"/>
    </xf>
    <xf numFmtId="0" fontId="27" fillId="0" borderId="42" xfId="0" applyFont="1" applyBorder="1" applyAlignment="1" applyProtection="1">
      <alignment horizontal="center" vertical="center"/>
    </xf>
    <xf numFmtId="0" fontId="27" fillId="26" borderId="32"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26" borderId="10"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6" borderId="36" xfId="0" applyFont="1" applyFill="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7" fillId="26" borderId="16" xfId="0" applyFont="1" applyFill="1" applyBorder="1" applyAlignment="1" applyProtection="1">
      <alignment horizontal="center" vertical="center"/>
      <protection locked="0"/>
    </xf>
    <xf numFmtId="0" fontId="27" fillId="0" borderId="46" xfId="0" applyFont="1" applyBorder="1" applyAlignment="1" applyProtection="1">
      <alignment horizontal="center" vertical="center"/>
    </xf>
    <xf numFmtId="0" fontId="27" fillId="0" borderId="27" xfId="0" applyFont="1" applyBorder="1" applyProtection="1">
      <alignment vertical="center"/>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4" xfId="0" applyFont="1" applyFill="1" applyBorder="1" applyProtection="1">
      <alignment vertical="center"/>
    </xf>
    <xf numFmtId="0" fontId="27" fillId="0" borderId="25" xfId="0" applyFont="1" applyFill="1" applyBorder="1" applyProtection="1">
      <alignment vertical="center"/>
    </xf>
    <xf numFmtId="0" fontId="27" fillId="0" borderId="35" xfId="0" applyFont="1" applyFill="1" applyBorder="1" applyProtection="1">
      <alignment vertical="center"/>
    </xf>
    <xf numFmtId="0" fontId="27" fillId="0" borderId="24" xfId="0" applyFont="1" applyFill="1" applyBorder="1" applyAlignment="1" applyProtection="1">
      <alignment horizontal="center" vertical="center"/>
    </xf>
    <xf numFmtId="0" fontId="27" fillId="0" borderId="0" xfId="0" applyFont="1" applyFill="1" applyBorder="1" applyProtection="1">
      <alignment vertical="center"/>
    </xf>
    <xf numFmtId="0" fontId="27" fillId="0" borderId="34" xfId="0" applyFont="1" applyFill="1" applyBorder="1" applyProtection="1">
      <alignment vertical="center"/>
    </xf>
    <xf numFmtId="0" fontId="27" fillId="0" borderId="15" xfId="0" applyFont="1" applyFill="1" applyBorder="1" applyAlignment="1" applyProtection="1">
      <alignment horizontal="center" vertical="center"/>
    </xf>
    <xf numFmtId="0" fontId="27" fillId="0" borderId="12" xfId="0" applyFont="1" applyFill="1" applyBorder="1" applyProtection="1">
      <alignment vertical="center"/>
    </xf>
    <xf numFmtId="0" fontId="27" fillId="0" borderId="28" xfId="0" applyFont="1" applyFill="1" applyBorder="1" applyProtection="1">
      <alignment vertical="center"/>
    </xf>
    <xf numFmtId="0" fontId="27" fillId="0" borderId="11" xfId="0" applyFont="1" applyFill="1" applyBorder="1" applyProtection="1">
      <alignment vertical="center"/>
    </xf>
    <xf numFmtId="0" fontId="27" fillId="0" borderId="47" xfId="0" applyFont="1" applyFill="1" applyBorder="1" applyProtection="1">
      <alignment vertical="center"/>
    </xf>
    <xf numFmtId="0" fontId="27" fillId="0" borderId="48" xfId="0" applyFont="1" applyFill="1" applyBorder="1" applyProtection="1">
      <alignment vertical="center"/>
    </xf>
    <xf numFmtId="0" fontId="27" fillId="0" borderId="13" xfId="0" applyFont="1" applyFill="1" applyBorder="1" applyProtection="1">
      <alignment vertical="center"/>
    </xf>
    <xf numFmtId="0" fontId="27"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3" fontId="27" fillId="0" borderId="41" xfId="0" applyNumberFormat="1" applyFont="1" applyFill="1" applyBorder="1" applyAlignment="1" applyProtection="1">
      <alignment horizontal="left" vertical="center"/>
    </xf>
    <xf numFmtId="0" fontId="27" fillId="0" borderId="38" xfId="0" applyFont="1" applyFill="1" applyBorder="1" applyProtection="1">
      <alignment vertical="center"/>
    </xf>
    <xf numFmtId="0" fontId="27" fillId="0" borderId="51" xfId="0" applyFont="1" applyFill="1" applyBorder="1" applyProtection="1">
      <alignment vertical="center"/>
    </xf>
    <xf numFmtId="0" fontId="27" fillId="0" borderId="52"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3" fontId="27" fillId="0" borderId="0"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0" fontId="27" fillId="0" borderId="4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27" xfId="0" applyFont="1" applyFill="1" applyBorder="1" applyProtection="1">
      <alignment vertical="center"/>
    </xf>
    <xf numFmtId="0" fontId="27" fillId="0" borderId="37" xfId="0" applyFont="1" applyFill="1" applyBorder="1" applyProtection="1">
      <alignment vertical="center"/>
    </xf>
    <xf numFmtId="0" fontId="27" fillId="0" borderId="26" xfId="0" applyFont="1" applyFill="1" applyBorder="1" applyProtection="1">
      <alignment vertical="center"/>
    </xf>
    <xf numFmtId="0" fontId="27" fillId="0" borderId="35" xfId="0" applyFont="1" applyFill="1" applyBorder="1" applyAlignment="1" applyProtection="1">
      <alignment horizontal="center" vertical="center"/>
    </xf>
    <xf numFmtId="0" fontId="27" fillId="0" borderId="53" xfId="0" applyFont="1" applyFill="1" applyBorder="1" applyProtection="1">
      <alignment vertical="center"/>
    </xf>
    <xf numFmtId="0" fontId="27" fillId="26" borderId="39" xfId="0" applyFont="1" applyFill="1" applyBorder="1" applyAlignment="1" applyProtection="1">
      <alignment horizontal="center" vertical="center"/>
      <protection locked="0"/>
    </xf>
    <xf numFmtId="0" fontId="27" fillId="28" borderId="13" xfId="0" applyFont="1" applyFill="1" applyBorder="1" applyProtection="1">
      <alignment vertical="center"/>
    </xf>
    <xf numFmtId="0" fontId="27" fillId="28" borderId="49" xfId="0" applyFont="1" applyFill="1" applyBorder="1" applyProtection="1">
      <alignment vertical="center"/>
    </xf>
    <xf numFmtId="0" fontId="27" fillId="24" borderId="0" xfId="0" applyFont="1" applyFill="1">
      <alignment vertical="center"/>
    </xf>
    <xf numFmtId="0" fontId="38" fillId="0" borderId="0" xfId="46" applyFont="1" applyBorder="1" applyAlignment="1">
      <alignment vertical="center"/>
    </xf>
    <xf numFmtId="0" fontId="24" fillId="0" borderId="0" xfId="46" applyFont="1">
      <alignment vertical="center"/>
    </xf>
    <xf numFmtId="0" fontId="24" fillId="0" borderId="54" xfId="46" applyNumberFormat="1" applyFont="1" applyBorder="1" applyAlignment="1">
      <alignment horizontal="center" vertical="center"/>
    </xf>
    <xf numFmtId="0" fontId="36" fillId="0" borderId="49" xfId="46" applyNumberFormat="1" applyFont="1" applyFill="1" applyBorder="1" applyAlignment="1">
      <alignment horizontal="center" vertical="center"/>
    </xf>
    <xf numFmtId="0" fontId="36" fillId="0" borderId="41" xfId="46" applyNumberFormat="1" applyFont="1" applyFill="1" applyBorder="1" applyAlignment="1">
      <alignment horizontal="center" vertical="center"/>
    </xf>
    <xf numFmtId="0" fontId="36" fillId="0" borderId="55" xfId="46" applyNumberFormat="1" applyFont="1" applyFill="1" applyBorder="1" applyAlignment="1">
      <alignment horizontal="center" vertical="center"/>
    </xf>
    <xf numFmtId="0" fontId="36" fillId="0" borderId="55" xfId="46" applyFont="1" applyFill="1" applyBorder="1" applyAlignment="1">
      <alignment horizontal="center"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56"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7"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8"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55" xfId="46" applyFont="1" applyFill="1" applyBorder="1" applyAlignment="1" applyProtection="1">
      <alignment horizontal="center" vertical="center"/>
      <protection locked="0"/>
    </xf>
    <xf numFmtId="182"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38" fillId="28" borderId="0" xfId="46" applyFont="1" applyFill="1" applyBorder="1" applyAlignment="1">
      <alignment horizontal="center" vertical="center"/>
    </xf>
    <xf numFmtId="0" fontId="24" fillId="28" borderId="59" xfId="46" quotePrefix="1" applyFont="1" applyFill="1" applyBorder="1" applyAlignment="1">
      <alignment horizontal="center" vertical="center"/>
    </xf>
    <xf numFmtId="0" fontId="24" fillId="28" borderId="47"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60"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39" fillId="28" borderId="0" xfId="46" applyFont="1" applyFill="1" applyAlignment="1">
      <alignment horizontal="left" vertical="center"/>
    </xf>
    <xf numFmtId="0" fontId="24" fillId="28" borderId="0" xfId="46" quotePrefix="1" applyFont="1" applyFill="1" applyAlignment="1">
      <alignment horizontal="right" vertical="center"/>
    </xf>
    <xf numFmtId="0" fontId="24" fillId="28" borderId="0" xfId="46" applyFont="1" applyFill="1" applyAlignment="1">
      <alignment vertical="center"/>
    </xf>
    <xf numFmtId="0" fontId="24" fillId="28" borderId="0" xfId="46" applyFont="1" applyFill="1" applyAlignment="1">
      <alignment vertical="center" wrapText="1"/>
    </xf>
    <xf numFmtId="0" fontId="39"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5" xfId="46" applyFont="1" applyBorder="1">
      <alignment vertical="center"/>
    </xf>
    <xf numFmtId="181" fontId="36" fillId="28" borderId="49" xfId="46" quotePrefix="1" applyNumberFormat="1" applyFont="1" applyFill="1" applyBorder="1" applyAlignment="1">
      <alignment horizontal="center" vertical="center"/>
    </xf>
    <xf numFmtId="181" fontId="36" fillId="28" borderId="13" xfId="46" quotePrefix="1" applyNumberFormat="1" applyFont="1" applyFill="1" applyBorder="1" applyAlignment="1">
      <alignment horizontal="center" vertical="center"/>
    </xf>
    <xf numFmtId="0" fontId="24" fillId="27" borderId="47" xfId="46" quotePrefix="1" applyFont="1" applyFill="1" applyBorder="1" applyAlignment="1">
      <alignment horizontal="center" vertical="center"/>
    </xf>
    <xf numFmtId="0" fontId="24" fillId="0" borderId="62" xfId="46" applyNumberFormat="1" applyFont="1" applyBorder="1" applyAlignment="1">
      <alignment horizontal="center" vertical="center"/>
    </xf>
    <xf numFmtId="0" fontId="24" fillId="0" borderId="63" xfId="46" applyNumberFormat="1" applyFont="1" applyBorder="1" applyAlignment="1">
      <alignment horizontal="center" vertical="center"/>
    </xf>
    <xf numFmtId="38" fontId="36" fillId="0" borderId="39" xfId="33" applyFont="1" applyFill="1" applyBorder="1" applyAlignment="1">
      <alignment horizontal="center" vertical="center"/>
    </xf>
    <xf numFmtId="38" fontId="36" fillId="0" borderId="64" xfId="33" applyFont="1" applyFill="1" applyBorder="1" applyAlignment="1">
      <alignment horizontal="center" vertical="center"/>
    </xf>
    <xf numFmtId="0" fontId="33"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6" fillId="0" borderId="55" xfId="46" applyNumberFormat="1" applyFont="1" applyFill="1" applyBorder="1" applyAlignment="1">
      <alignment horizontal="center" vertical="center"/>
    </xf>
    <xf numFmtId="0" fontId="24" fillId="0" borderId="10" xfId="46" applyFont="1" applyBorder="1" applyAlignment="1">
      <alignment horizontal="center" vertical="center"/>
    </xf>
    <xf numFmtId="0" fontId="36"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4" fillId="24" borderId="29" xfId="0" applyFont="1" applyFill="1" applyBorder="1" applyAlignment="1">
      <alignment horizontal="center" vertical="center"/>
    </xf>
    <xf numFmtId="0" fontId="45" fillId="28" borderId="0" xfId="0" applyFont="1" applyFill="1" applyProtection="1">
      <alignment vertical="center"/>
    </xf>
    <xf numFmtId="0" fontId="24" fillId="28" borderId="0" xfId="46" applyFont="1" applyFill="1" applyAlignment="1">
      <alignment horizontal="left" vertical="center" shrinkToFit="1"/>
    </xf>
    <xf numFmtId="0" fontId="43" fillId="28" borderId="0" xfId="46" applyFont="1" applyFill="1" applyBorder="1" applyAlignment="1">
      <alignment horizontal="left" vertical="center"/>
    </xf>
    <xf numFmtId="0" fontId="24" fillId="28" borderId="0" xfId="46" applyFont="1" applyFill="1" applyBorder="1" applyAlignment="1">
      <alignment horizontal="right" vertical="center"/>
    </xf>
    <xf numFmtId="0" fontId="0" fillId="28" borderId="0" xfId="0" applyFill="1" applyAlignment="1">
      <alignment vertical="center"/>
    </xf>
    <xf numFmtId="0" fontId="46" fillId="24" borderId="0" xfId="49" applyFont="1" applyFill="1" applyAlignment="1">
      <alignment vertical="center"/>
    </xf>
    <xf numFmtId="0" fontId="47"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0" xfId="49" applyFont="1" applyFill="1" applyBorder="1" applyAlignment="1">
      <alignment horizontal="center" vertical="center"/>
    </xf>
    <xf numFmtId="0" fontId="50" fillId="24" borderId="81" xfId="49" applyFont="1" applyFill="1" applyBorder="1" applyAlignment="1">
      <alignment horizontal="center" vertical="center"/>
    </xf>
    <xf numFmtId="0" fontId="50" fillId="24" borderId="20" xfId="49" applyFont="1" applyFill="1" applyBorder="1" applyAlignment="1">
      <alignment horizontal="center" vertical="center"/>
    </xf>
    <xf numFmtId="0" fontId="50" fillId="24" borderId="83" xfId="49" applyFont="1" applyFill="1" applyBorder="1" applyAlignment="1">
      <alignment horizontal="center" vertical="center"/>
    </xf>
    <xf numFmtId="0" fontId="50" fillId="24" borderId="84" xfId="49" applyFont="1" applyFill="1" applyBorder="1" applyAlignment="1">
      <alignment horizontal="center" vertical="center"/>
    </xf>
    <xf numFmtId="0" fontId="50" fillId="24" borderId="24" xfId="49" applyFont="1" applyFill="1" applyBorder="1" applyAlignment="1">
      <alignment horizontal="center" vertical="center"/>
    </xf>
    <xf numFmtId="0" fontId="50" fillId="24" borderId="25" xfId="49" applyFont="1" applyFill="1" applyBorder="1" applyAlignment="1">
      <alignment horizontal="center" vertical="center"/>
    </xf>
    <xf numFmtId="0" fontId="50" fillId="24" borderId="80" xfId="49" applyFont="1" applyFill="1" applyBorder="1" applyAlignment="1">
      <alignment horizontal="center" vertical="center"/>
    </xf>
    <xf numFmtId="0" fontId="50" fillId="24" borderId="50" xfId="49" applyFont="1" applyFill="1" applyBorder="1" applyAlignment="1">
      <alignment horizontal="center" vertical="center"/>
    </xf>
    <xf numFmtId="0" fontId="50" fillId="24" borderId="41" xfId="49" applyFont="1" applyFill="1" applyBorder="1" applyAlignment="1">
      <alignment horizontal="center" vertical="center"/>
    </xf>
    <xf numFmtId="0" fontId="6" fillId="24" borderId="29" xfId="49" applyFont="1" applyFill="1" applyBorder="1" applyAlignment="1">
      <alignment vertical="center"/>
    </xf>
    <xf numFmtId="0" fontId="46" fillId="24" borderId="29" xfId="49" applyFont="1" applyFill="1" applyBorder="1" applyAlignment="1">
      <alignment horizontal="center" vertical="center"/>
    </xf>
    <xf numFmtId="185" fontId="6" fillId="24" borderId="0" xfId="49" applyNumberFormat="1" applyFont="1" applyFill="1" applyBorder="1" applyAlignment="1">
      <alignment vertical="center"/>
    </xf>
    <xf numFmtId="0" fontId="46" fillId="24" borderId="0" xfId="49" applyFont="1" applyFill="1" applyBorder="1" applyAlignment="1">
      <alignment horizontal="center" vertical="center"/>
    </xf>
    <xf numFmtId="185" fontId="46" fillId="24" borderId="0" xfId="49" applyNumberFormat="1" applyFont="1" applyFill="1" applyBorder="1" applyAlignment="1">
      <alignment vertical="center"/>
    </xf>
    <xf numFmtId="0" fontId="47" fillId="24" borderId="0" xfId="49" applyFont="1" applyFill="1" applyAlignment="1">
      <alignment vertical="center" textRotation="255" shrinkToFit="1"/>
    </xf>
    <xf numFmtId="0" fontId="47" fillId="24" borderId="0" xfId="49" applyFont="1" applyFill="1" applyBorder="1" applyAlignment="1">
      <alignment vertical="center"/>
    </xf>
    <xf numFmtId="185" fontId="46"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1" fillId="24" borderId="0" xfId="49" applyFont="1" applyFill="1" applyAlignment="1">
      <alignment horizontal="left" vertical="center"/>
    </xf>
    <xf numFmtId="0" fontId="51" fillId="24" borderId="0" xfId="49" applyFont="1" applyFill="1" applyAlignment="1">
      <alignment horizontal="left" vertical="top"/>
    </xf>
    <xf numFmtId="0" fontId="51" fillId="24" borderId="0" xfId="49" applyFont="1" applyFill="1" applyAlignment="1">
      <alignment vertical="top"/>
    </xf>
    <xf numFmtId="0" fontId="51" fillId="24" borderId="0" xfId="49" applyFont="1" applyFill="1" applyAlignment="1">
      <alignment vertical="top" wrapText="1"/>
    </xf>
    <xf numFmtId="0" fontId="51" fillId="24" borderId="0" xfId="49" applyFont="1" applyFill="1" applyAlignment="1">
      <alignment vertical="center"/>
    </xf>
    <xf numFmtId="0" fontId="47" fillId="24" borderId="0" xfId="49" applyFont="1" applyFill="1" applyAlignment="1">
      <alignment vertical="center"/>
    </xf>
    <xf numFmtId="0" fontId="47" fillId="24" borderId="0" xfId="49" applyFont="1" applyFill="1" applyAlignment="1">
      <alignment vertical="center" shrinkToFit="1"/>
    </xf>
    <xf numFmtId="0" fontId="6" fillId="24" borderId="0" xfId="49" applyFont="1" applyFill="1" applyAlignment="1">
      <alignment vertical="center"/>
    </xf>
    <xf numFmtId="0" fontId="46" fillId="24" borderId="0" xfId="49" applyFont="1" applyFill="1" applyBorder="1" applyAlignment="1">
      <alignment horizontal="left" vertical="center"/>
    </xf>
    <xf numFmtId="185" fontId="46" fillId="24" borderId="0" xfId="49" applyNumberFormat="1" applyFont="1" applyFill="1" applyBorder="1" applyAlignment="1">
      <alignment horizontal="left" vertical="center"/>
    </xf>
    <xf numFmtId="0" fontId="39" fillId="28" borderId="0" xfId="46" applyFont="1" applyFill="1" applyBorder="1" applyAlignment="1">
      <alignment horizontal="left" vertical="center"/>
    </xf>
    <xf numFmtId="0" fontId="33" fillId="28" borderId="0" xfId="46" quotePrefix="1" applyFont="1" applyFill="1" applyAlignment="1">
      <alignment horizontal="right" vertical="center"/>
    </xf>
    <xf numFmtId="0" fontId="33" fillId="28" borderId="0" xfId="46" applyFont="1" applyFill="1" applyBorder="1">
      <alignment vertical="center"/>
    </xf>
    <xf numFmtId="0" fontId="53" fillId="28" borderId="0" xfId="46" applyFont="1" applyFill="1">
      <alignment vertical="center"/>
    </xf>
    <xf numFmtId="0" fontId="33" fillId="28" borderId="0" xfId="46" applyFont="1" applyFill="1">
      <alignment vertical="center"/>
    </xf>
    <xf numFmtId="0" fontId="33" fillId="28" borderId="0" xfId="46" applyFont="1" applyFill="1" applyAlignment="1">
      <alignment vertical="center"/>
    </xf>
    <xf numFmtId="0" fontId="44" fillId="0" borderId="19" xfId="0" applyFont="1" applyFill="1" applyBorder="1" applyAlignment="1">
      <alignment horizontal="right" vertical="center" wrapText="1"/>
    </xf>
    <xf numFmtId="0" fontId="44" fillId="0" borderId="20" xfId="0" applyFont="1" applyFill="1" applyBorder="1" applyAlignment="1">
      <alignment vertical="center" wrapText="1"/>
    </xf>
    <xf numFmtId="0" fontId="44" fillId="24" borderId="22" xfId="0" applyFont="1" applyFill="1" applyBorder="1" applyAlignment="1">
      <alignment vertical="center" wrapText="1"/>
    </xf>
    <xf numFmtId="0" fontId="56" fillId="24" borderId="0" xfId="51" applyFont="1" applyFill="1">
      <alignment vertical="center"/>
    </xf>
    <xf numFmtId="0" fontId="56" fillId="24" borderId="0" xfId="51" applyFill="1" applyAlignment="1">
      <alignment horizontal="right" vertical="center"/>
    </xf>
    <xf numFmtId="0" fontId="56" fillId="24" borderId="0" xfId="51" applyFill="1" applyBorder="1" applyAlignment="1">
      <alignment horizontal="right" vertical="center"/>
    </xf>
    <xf numFmtId="0" fontId="56" fillId="24" borderId="0" xfId="51" applyFill="1" applyBorder="1" applyAlignment="1">
      <alignment horizontal="center" vertical="center"/>
    </xf>
    <xf numFmtId="0" fontId="57" fillId="24" borderId="0" xfId="51" applyFont="1" applyFill="1" applyBorder="1">
      <alignment vertical="center"/>
    </xf>
    <xf numFmtId="0" fontId="56" fillId="24" borderId="29" xfId="51" applyFill="1" applyBorder="1" applyAlignment="1">
      <alignment horizontal="center" vertical="center"/>
    </xf>
    <xf numFmtId="0" fontId="56" fillId="24" borderId="10" xfId="51" applyFont="1" applyFill="1" applyBorder="1" applyAlignment="1">
      <alignment horizontal="center" vertical="center"/>
    </xf>
    <xf numFmtId="0" fontId="56" fillId="24" borderId="37" xfId="51" applyFill="1" applyBorder="1" applyAlignment="1">
      <alignment horizontal="center" vertical="center"/>
    </xf>
    <xf numFmtId="0" fontId="56" fillId="24" borderId="37" xfId="51" applyFill="1" applyBorder="1">
      <alignment vertical="center"/>
    </xf>
    <xf numFmtId="0" fontId="56" fillId="24" borderId="29" xfId="51" applyFill="1" applyBorder="1" applyAlignment="1">
      <alignment horizontal="center" vertical="center" shrinkToFit="1"/>
    </xf>
    <xf numFmtId="0" fontId="60" fillId="24" borderId="29" xfId="51" applyFont="1" applyFill="1" applyBorder="1" applyAlignment="1">
      <alignment horizontal="center" vertical="center"/>
    </xf>
    <xf numFmtId="184" fontId="56" fillId="24" borderId="0" xfId="51" applyNumberFormat="1" applyFill="1" applyBorder="1" applyAlignment="1">
      <alignment horizontal="right" vertical="center"/>
    </xf>
    <xf numFmtId="186" fontId="56" fillId="24" borderId="10" xfId="51" applyNumberFormat="1" applyFont="1" applyFill="1" applyBorder="1">
      <alignment vertical="center"/>
    </xf>
    <xf numFmtId="0" fontId="27" fillId="0" borderId="81" xfId="0" applyFont="1" applyBorder="1" applyProtection="1">
      <alignment vertical="center"/>
    </xf>
    <xf numFmtId="0" fontId="27"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1"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56" fillId="24" borderId="10" xfId="51" applyNumberFormat="1" applyFont="1" applyFill="1" applyBorder="1">
      <alignment vertical="center"/>
    </xf>
    <xf numFmtId="0" fontId="0" fillId="28" borderId="0" xfId="0" applyFill="1" applyAlignment="1">
      <alignment horizontal="center" vertical="center"/>
    </xf>
    <xf numFmtId="0" fontId="34" fillId="32" borderId="10" xfId="0" applyFont="1" applyFill="1" applyBorder="1" applyAlignment="1">
      <alignment horizontal="center" vertical="center"/>
    </xf>
    <xf numFmtId="0" fontId="5" fillId="0" borderId="11" xfId="0" applyFont="1" applyBorder="1" applyAlignment="1">
      <alignment horizontal="left"/>
    </xf>
    <xf numFmtId="0" fontId="65" fillId="0" borderId="11" xfId="0" applyFont="1" applyBorder="1" applyAlignment="1">
      <alignment horizontal="center" vertical="center"/>
    </xf>
    <xf numFmtId="0" fontId="62" fillId="34" borderId="10"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justify" vertical="center" wrapText="1"/>
    </xf>
    <xf numFmtId="0" fontId="66" fillId="34" borderId="10" xfId="0" applyFont="1" applyFill="1" applyBorder="1" applyAlignment="1">
      <alignment horizontal="justify" vertical="center" wrapText="1"/>
    </xf>
    <xf numFmtId="0" fontId="64" fillId="0" borderId="10" xfId="0" applyFont="1" applyBorder="1" applyAlignment="1">
      <alignment horizontal="center" vertical="center" wrapText="1"/>
    </xf>
    <xf numFmtId="0" fontId="64" fillId="0" borderId="10" xfId="0" applyFont="1" applyFill="1" applyBorder="1" applyAlignment="1">
      <alignment horizontal="center" vertical="center" wrapText="1"/>
    </xf>
    <xf numFmtId="0" fontId="64" fillId="34" borderId="87" xfId="0" applyFont="1" applyFill="1" applyBorder="1" applyAlignment="1">
      <alignment vertical="center" wrapText="1"/>
    </xf>
    <xf numFmtId="179" fontId="69" fillId="34" borderId="88" xfId="0" applyNumberFormat="1" applyFont="1" applyFill="1" applyBorder="1" applyAlignment="1">
      <alignment vertical="center" wrapText="1"/>
    </xf>
    <xf numFmtId="0" fontId="64" fillId="34" borderId="89" xfId="0" applyFont="1" applyFill="1" applyBorder="1" applyAlignment="1">
      <alignment vertical="center" wrapText="1"/>
    </xf>
    <xf numFmtId="0" fontId="69" fillId="34" borderId="90" xfId="0" applyFont="1" applyFill="1" applyBorder="1" applyAlignment="1">
      <alignment vertical="center" wrapText="1"/>
    </xf>
    <xf numFmtId="0" fontId="64" fillId="0" borderId="91" xfId="0" applyFont="1" applyFill="1" applyBorder="1" applyAlignment="1">
      <alignment vertical="center" wrapText="1"/>
    </xf>
    <xf numFmtId="0" fontId="64" fillId="0" borderId="56" xfId="0" applyFont="1" applyFill="1" applyBorder="1" applyAlignment="1">
      <alignment vertical="center" wrapText="1"/>
    </xf>
    <xf numFmtId="0" fontId="70" fillId="0" borderId="95"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99" xfId="0" applyFont="1" applyFill="1" applyBorder="1" applyAlignment="1">
      <alignment vertical="top" wrapText="1"/>
    </xf>
    <xf numFmtId="0" fontId="64" fillId="0" borderId="101" xfId="0" applyFont="1" applyFill="1" applyBorder="1" applyAlignment="1">
      <alignment horizontal="left" vertical="top" wrapText="1"/>
    </xf>
    <xf numFmtId="0" fontId="64" fillId="34" borderId="100" xfId="0" applyFont="1" applyFill="1" applyBorder="1" applyAlignment="1">
      <alignment vertical="center" wrapText="1"/>
    </xf>
    <xf numFmtId="179" fontId="69" fillId="34" borderId="102" xfId="0" applyNumberFormat="1" applyFont="1" applyFill="1" applyBorder="1" applyAlignment="1">
      <alignment vertical="center" wrapText="1"/>
    </xf>
    <xf numFmtId="0" fontId="64" fillId="0" borderId="102" xfId="0" applyFont="1" applyFill="1" applyBorder="1" applyAlignment="1">
      <alignment vertical="top" wrapText="1"/>
    </xf>
    <xf numFmtId="0" fontId="64" fillId="0" borderId="56" xfId="0" applyFont="1" applyFill="1" applyBorder="1" applyAlignment="1">
      <alignment vertical="top" wrapText="1"/>
    </xf>
    <xf numFmtId="0" fontId="64" fillId="0" borderId="16" xfId="0" applyFont="1" applyFill="1" applyBorder="1" applyAlignment="1">
      <alignment vertical="center" wrapText="1"/>
    </xf>
    <xf numFmtId="0" fontId="64" fillId="0" borderId="104" xfId="0" applyFont="1" applyFill="1" applyBorder="1" applyAlignment="1">
      <alignment vertical="top" wrapText="1"/>
    </xf>
    <xf numFmtId="0" fontId="64" fillId="0" borderId="32" xfId="0" applyFont="1" applyFill="1" applyBorder="1" applyAlignment="1">
      <alignment vertical="top" wrapText="1"/>
    </xf>
    <xf numFmtId="0" fontId="64" fillId="0" borderId="46" xfId="0" applyFont="1" applyFill="1" applyBorder="1" applyAlignment="1">
      <alignment vertical="center" wrapText="1"/>
    </xf>
    <xf numFmtId="0" fontId="69" fillId="0" borderId="27" xfId="0" applyFont="1" applyBorder="1" applyAlignment="1">
      <alignment vertical="center" wrapText="1"/>
    </xf>
    <xf numFmtId="0" fontId="64" fillId="0" borderId="36" xfId="0" applyFont="1" applyFill="1" applyBorder="1" applyAlignment="1">
      <alignment vertical="center" wrapText="1"/>
    </xf>
    <xf numFmtId="179" fontId="69" fillId="34" borderId="90" xfId="0" applyNumberFormat="1" applyFont="1" applyFill="1" applyBorder="1" applyAlignment="1">
      <alignment vertical="center" wrapText="1"/>
    </xf>
    <xf numFmtId="0" fontId="64" fillId="0" borderId="31" xfId="0" applyFont="1" applyFill="1" applyBorder="1" applyAlignment="1">
      <alignment vertical="top" wrapText="1"/>
    </xf>
    <xf numFmtId="0" fontId="69" fillId="0" borderId="27" xfId="0" applyFont="1" applyFill="1" applyBorder="1" applyAlignment="1">
      <alignment vertical="center" wrapText="1"/>
    </xf>
    <xf numFmtId="0" fontId="64" fillId="34" borderId="97" xfId="0" applyFont="1" applyFill="1" applyBorder="1" applyAlignment="1">
      <alignment vertical="center" wrapText="1"/>
    </xf>
    <xf numFmtId="179" fontId="69" fillId="34" borderId="98" xfId="0" applyNumberFormat="1" applyFont="1" applyFill="1" applyBorder="1" applyAlignment="1">
      <alignment vertical="center" wrapText="1"/>
    </xf>
    <xf numFmtId="0" fontId="64" fillId="0" borderId="105" xfId="0" applyFont="1" applyFill="1" applyBorder="1" applyAlignment="1">
      <alignment vertical="center" wrapText="1"/>
    </xf>
    <xf numFmtId="0" fontId="64" fillId="34" borderId="28" xfId="0" applyFont="1" applyFill="1" applyBorder="1" applyAlignment="1">
      <alignment vertical="center" wrapText="1"/>
    </xf>
    <xf numFmtId="179" fontId="69" fillId="34" borderId="57" xfId="0" applyNumberFormat="1" applyFont="1" applyFill="1" applyBorder="1" applyAlignment="1">
      <alignment vertical="center" wrapText="1"/>
    </xf>
    <xf numFmtId="0" fontId="63" fillId="0" borderId="56" xfId="0" applyFont="1" applyBorder="1" applyAlignment="1">
      <alignment horizontal="left" vertical="top" wrapText="1"/>
    </xf>
    <xf numFmtId="0" fontId="64" fillId="0" borderId="104" xfId="0" applyFont="1" applyFill="1" applyBorder="1" applyAlignment="1">
      <alignment horizontal="left" vertical="top" wrapText="1"/>
    </xf>
    <xf numFmtId="0" fontId="64" fillId="0" borderId="105" xfId="0" applyFont="1" applyFill="1" applyBorder="1" applyAlignment="1">
      <alignment horizontal="left" vertical="top" wrapText="1"/>
    </xf>
    <xf numFmtId="0" fontId="64" fillId="34" borderId="37" xfId="0" applyFont="1" applyFill="1" applyBorder="1" applyAlignment="1">
      <alignment vertical="center" wrapText="1"/>
    </xf>
    <xf numFmtId="179" fontId="69" fillId="34" borderId="56" xfId="0" applyNumberFormat="1" applyFont="1" applyFill="1" applyBorder="1" applyAlignment="1">
      <alignment vertical="center" wrapText="1"/>
    </xf>
    <xf numFmtId="0" fontId="64" fillId="0" borderId="106" xfId="0" applyFont="1" applyFill="1" applyBorder="1" applyAlignment="1">
      <alignment horizontal="left" vertical="top" wrapText="1"/>
    </xf>
    <xf numFmtId="0" fontId="64" fillId="0" borderId="31" xfId="0" applyFont="1" applyFill="1" applyBorder="1" applyAlignment="1">
      <alignment horizontal="left" vertical="top" wrapText="1"/>
    </xf>
    <xf numFmtId="0" fontId="73" fillId="0" borderId="0" xfId="0" applyFont="1" applyAlignment="1">
      <alignment horizontal="justify" vertical="center"/>
    </xf>
    <xf numFmtId="0" fontId="0" fillId="24" borderId="0" xfId="0" applyFont="1" applyFill="1" applyBorder="1" applyAlignment="1">
      <alignment horizontal="left" vertical="center"/>
    </xf>
    <xf numFmtId="0" fontId="34" fillId="32" borderId="10"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64" fillId="0" borderId="100"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 fillId="24" borderId="0" xfId="49" applyFont="1" applyFill="1" applyBorder="1" applyAlignment="1">
      <alignment vertical="center"/>
    </xf>
    <xf numFmtId="0" fontId="4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110" xfId="0" applyFill="1" applyBorder="1" applyAlignment="1">
      <alignment horizontal="center" vertical="center"/>
    </xf>
    <xf numFmtId="179" fontId="0" fillId="27" borderId="110" xfId="0" applyNumberFormat="1" applyFill="1" applyBorder="1" applyAlignment="1">
      <alignment vertical="center"/>
    </xf>
    <xf numFmtId="179" fontId="0" fillId="27" borderId="110" xfId="0" applyNumberFormat="1" applyFill="1" applyBorder="1" applyAlignment="1">
      <alignment horizontal="center" vertical="center"/>
    </xf>
    <xf numFmtId="0" fontId="0" fillId="28" borderId="114" xfId="0" applyFill="1" applyBorder="1" applyAlignment="1">
      <alignment horizontal="center" vertical="center"/>
    </xf>
    <xf numFmtId="179" fontId="0" fillId="27" borderId="114" xfId="0" applyNumberFormat="1" applyFill="1" applyBorder="1" applyAlignment="1">
      <alignment vertical="center"/>
    </xf>
    <xf numFmtId="179" fontId="0" fillId="27" borderId="114" xfId="0" applyNumberFormat="1" applyFill="1" applyBorder="1" applyAlignment="1">
      <alignment horizontal="center" vertical="center"/>
    </xf>
    <xf numFmtId="0" fontId="24" fillId="28" borderId="0" xfId="46" applyFill="1" applyAlignment="1">
      <alignment horizontal="left" vertical="center"/>
    </xf>
    <xf numFmtId="0" fontId="24" fillId="28" borderId="0" xfId="46" applyFill="1">
      <alignment vertical="center"/>
    </xf>
    <xf numFmtId="0" fontId="24" fillId="28" borderId="0" xfId="46" applyFill="1" applyAlignment="1">
      <alignment horizontal="center" vertical="center"/>
    </xf>
    <xf numFmtId="0" fontId="75" fillId="28" borderId="0" xfId="46" applyFont="1" applyFill="1" applyAlignment="1">
      <alignment horizontal="left" vertical="center"/>
    </xf>
    <xf numFmtId="0" fontId="77" fillId="28" borderId="0" xfId="46" applyFont="1" applyFill="1" applyAlignment="1">
      <alignment vertical="center" shrinkToFit="1"/>
    </xf>
    <xf numFmtId="0" fontId="45" fillId="28" borderId="0" xfId="46" applyFont="1" applyFill="1" applyAlignment="1">
      <alignment horizontal="center" vertical="center"/>
    </xf>
    <xf numFmtId="0" fontId="45" fillId="35" borderId="0" xfId="46" applyFont="1" applyFill="1" applyAlignment="1">
      <alignment horizontal="center" vertical="center"/>
    </xf>
    <xf numFmtId="0" fontId="24" fillId="35" borderId="0" xfId="46" applyFill="1" applyAlignment="1">
      <alignment horizontal="left" vertical="center"/>
    </xf>
    <xf numFmtId="0" fontId="24" fillId="35" borderId="0" xfId="46" applyFill="1">
      <alignment vertical="center"/>
    </xf>
    <xf numFmtId="0" fontId="78" fillId="28" borderId="0" xfId="46" applyFont="1" applyFill="1" applyAlignment="1">
      <alignment horizontal="center" vertical="center"/>
    </xf>
    <xf numFmtId="0" fontId="79" fillId="28" borderId="0" xfId="46" applyFont="1" applyFill="1" applyAlignment="1">
      <alignment horizontal="center" vertical="center"/>
    </xf>
    <xf numFmtId="0" fontId="78" fillId="28" borderId="0" xfId="46" applyFont="1" applyFill="1" applyAlignment="1">
      <alignment horizontal="left" vertical="center"/>
    </xf>
    <xf numFmtId="0" fontId="78" fillId="28" borderId="0" xfId="46" applyFont="1" applyFill="1">
      <alignment vertical="center"/>
    </xf>
    <xf numFmtId="0" fontId="80" fillId="35" borderId="0" xfId="46" applyFont="1" applyFill="1" applyAlignment="1">
      <alignment horizontal="center" vertical="center" shrinkToFit="1"/>
    </xf>
    <xf numFmtId="0" fontId="32" fillId="35" borderId="0" xfId="46" applyFont="1" applyFill="1" applyAlignment="1">
      <alignment vertical="center" shrinkToFit="1"/>
    </xf>
    <xf numFmtId="0" fontId="81" fillId="28" borderId="0" xfId="46" applyFont="1" applyFill="1" applyAlignment="1">
      <alignment horizontal="center" vertical="center"/>
    </xf>
    <xf numFmtId="0" fontId="83" fillId="28" borderId="0" xfId="46" applyFont="1" applyFill="1" applyAlignment="1">
      <alignment horizontal="center" vertical="center" shrinkToFit="1"/>
    </xf>
    <xf numFmtId="0" fontId="83" fillId="28" borderId="0" xfId="46" applyFont="1" applyFill="1" applyAlignment="1">
      <alignment vertical="center" shrinkToFit="1"/>
    </xf>
    <xf numFmtId="178" fontId="24" fillId="36" borderId="0" xfId="46" applyNumberFormat="1" applyFill="1" applyAlignment="1" applyProtection="1">
      <alignment horizontal="center" vertical="center"/>
      <protection locked="0"/>
    </xf>
    <xf numFmtId="0" fontId="84" fillId="35" borderId="0" xfId="46" applyFont="1" applyFill="1" applyAlignment="1">
      <alignment horizontal="center" vertical="center" shrinkToFit="1"/>
    </xf>
    <xf numFmtId="178" fontId="78" fillId="28" borderId="0" xfId="46" applyNumberFormat="1" applyFont="1" applyFill="1" applyAlignment="1">
      <alignment horizontal="center" vertical="center"/>
    </xf>
    <xf numFmtId="0" fontId="85" fillId="28" borderId="0" xfId="46" applyFont="1" applyFill="1" applyAlignment="1">
      <alignment horizontal="center" vertical="center" shrinkToFit="1"/>
    </xf>
    <xf numFmtId="178" fontId="24" fillId="35" borderId="0" xfId="46" applyNumberFormat="1" applyFill="1" applyAlignment="1">
      <alignment horizontal="center" vertical="center"/>
    </xf>
    <xf numFmtId="0" fontId="77" fillId="35" borderId="0" xfId="46" applyFont="1" applyFill="1" applyAlignment="1">
      <alignment horizontal="center" vertical="center" shrinkToFit="1"/>
    </xf>
    <xf numFmtId="0" fontId="84" fillId="28" borderId="0" xfId="46" applyFont="1" applyFill="1" applyAlignment="1">
      <alignment horizontal="center" vertical="center" shrinkToFit="1"/>
    </xf>
    <xf numFmtId="0" fontId="75" fillId="28" borderId="0" xfId="46" applyFont="1" applyFill="1">
      <alignment vertical="center"/>
    </xf>
    <xf numFmtId="0" fontId="86" fillId="28" borderId="0" xfId="46" applyFont="1" applyFill="1" applyAlignment="1">
      <alignment horizontal="center" vertical="center" shrinkToFit="1"/>
    </xf>
    <xf numFmtId="0" fontId="32" fillId="28" borderId="26" xfId="46" applyFont="1" applyFill="1" applyBorder="1" applyAlignment="1">
      <alignment horizontal="center" vertical="center" shrinkToFit="1"/>
    </xf>
    <xf numFmtId="0" fontId="32" fillId="28" borderId="26" xfId="46" applyFont="1" applyFill="1" applyBorder="1" applyAlignment="1">
      <alignment vertical="center" shrinkToFit="1"/>
    </xf>
    <xf numFmtId="0" fontId="32" fillId="28" borderId="0" xfId="46" applyFont="1" applyFill="1" applyAlignment="1">
      <alignment vertical="center" shrinkToFit="1"/>
    </xf>
    <xf numFmtId="0" fontId="32" fillId="28" borderId="0" xfId="46" applyFont="1" applyFill="1" applyAlignment="1">
      <alignment horizontal="center" vertical="center" shrinkToFit="1"/>
    </xf>
    <xf numFmtId="0" fontId="24" fillId="36" borderId="10" xfId="46" applyFill="1" applyBorder="1" applyAlignment="1" applyProtection="1">
      <alignment horizontal="center" vertical="center"/>
      <protection locked="0"/>
    </xf>
    <xf numFmtId="0" fontId="24" fillId="28" borderId="0" xfId="46" applyFill="1" applyAlignment="1">
      <alignment horizontal="center" vertical="center" shrinkToFit="1"/>
    </xf>
    <xf numFmtId="178" fontId="24" fillId="36" borderId="10" xfId="46" applyNumberFormat="1" applyFill="1" applyBorder="1" applyAlignment="1" applyProtection="1">
      <alignment horizontal="center" vertical="center"/>
      <protection locked="0"/>
    </xf>
    <xf numFmtId="0" fontId="77" fillId="28" borderId="0" xfId="46" applyFont="1" applyFill="1" applyAlignment="1">
      <alignment horizontal="center" vertical="center" shrinkToFit="1"/>
    </xf>
    <xf numFmtId="0" fontId="77" fillId="28" borderId="0" xfId="46" applyFont="1" applyFill="1" applyAlignment="1">
      <alignment horizontal="right" vertical="center"/>
    </xf>
    <xf numFmtId="0" fontId="24" fillId="28" borderId="10" xfId="46" applyFill="1" applyBorder="1" applyAlignment="1">
      <alignment horizontal="center" vertical="center"/>
    </xf>
    <xf numFmtId="178" fontId="24" fillId="28" borderId="10" xfId="46" applyNumberFormat="1" applyFill="1" applyBorder="1" applyAlignment="1">
      <alignment horizontal="center" vertical="center"/>
    </xf>
    <xf numFmtId="178" fontId="24" fillId="0" borderId="10" xfId="46" applyNumberFormat="1" applyBorder="1" applyAlignment="1">
      <alignment horizontal="center" vertical="center"/>
    </xf>
    <xf numFmtId="178" fontId="24" fillId="0" borderId="10" xfId="46" applyNumberFormat="1" applyBorder="1" applyAlignment="1" applyProtection="1">
      <alignment horizontal="center" vertical="center"/>
      <protection locked="0"/>
    </xf>
    <xf numFmtId="0" fontId="24" fillId="28" borderId="0" xfId="46" applyFill="1" applyAlignment="1">
      <alignment horizontal="right" vertical="center"/>
    </xf>
    <xf numFmtId="0" fontId="78" fillId="28" borderId="10" xfId="46" applyFont="1" applyFill="1" applyBorder="1" applyAlignment="1">
      <alignment horizontal="center" vertical="center"/>
    </xf>
    <xf numFmtId="0" fontId="24" fillId="28" borderId="0" xfId="46" applyFill="1" applyAlignment="1" applyProtection="1">
      <alignment horizontal="center" vertical="center" shrinkToFit="1"/>
      <protection locked="0"/>
    </xf>
    <xf numFmtId="0" fontId="77" fillId="28" borderId="0" xfId="46" applyFont="1" applyFill="1" applyAlignment="1" applyProtection="1">
      <alignment horizontal="center" vertical="center" shrinkToFit="1"/>
      <protection locked="0"/>
    </xf>
    <xf numFmtId="0" fontId="77" fillId="28" borderId="0" xfId="46" applyFont="1" applyFill="1" applyAlignment="1" applyProtection="1">
      <alignment horizontal="right" vertical="center"/>
      <protection locked="0"/>
    </xf>
    <xf numFmtId="0" fontId="33" fillId="28" borderId="0" xfId="46" applyFont="1" applyFill="1" applyProtection="1">
      <alignment vertical="center"/>
      <protection locked="0"/>
    </xf>
    <xf numFmtId="0" fontId="24" fillId="28" borderId="0" xfId="46" applyFill="1" applyProtection="1">
      <alignment vertical="center"/>
      <protection locked="0"/>
    </xf>
    <xf numFmtId="178" fontId="24" fillId="36" borderId="16" xfId="46" applyNumberFormat="1" applyFill="1" applyBorder="1" applyAlignment="1" applyProtection="1">
      <alignment horizontal="center" vertical="center"/>
      <protection locked="0"/>
    </xf>
    <xf numFmtId="178" fontId="24" fillId="0" borderId="16" xfId="46" applyNumberFormat="1" applyBorder="1" applyAlignment="1" applyProtection="1">
      <alignment horizontal="center" vertical="center"/>
      <protection locked="0"/>
    </xf>
    <xf numFmtId="0" fontId="24" fillId="0" borderId="10" xfId="46" applyBorder="1" applyAlignment="1">
      <alignment horizontal="center" vertical="center"/>
    </xf>
    <xf numFmtId="0" fontId="77" fillId="29" borderId="29" xfId="46" applyFont="1" applyFill="1" applyBorder="1" applyAlignment="1">
      <alignment vertical="center" shrinkToFit="1"/>
    </xf>
    <xf numFmtId="0" fontId="77" fillId="29" borderId="15" xfId="46" applyFont="1" applyFill="1" applyBorder="1" applyAlignment="1">
      <alignment vertical="center" shrinkToFit="1"/>
    </xf>
    <xf numFmtId="0" fontId="87" fillId="29" borderId="12" xfId="46" applyFont="1" applyFill="1" applyBorder="1" applyAlignment="1">
      <alignment horizontal="center" vertical="center" shrinkToFit="1"/>
    </xf>
    <xf numFmtId="0" fontId="77" fillId="29" borderId="12" xfId="46" applyFont="1" applyFill="1" applyBorder="1" applyAlignment="1">
      <alignment vertical="center" shrinkToFit="1"/>
    </xf>
    <xf numFmtId="0" fontId="24" fillId="29" borderId="29" xfId="46" applyFill="1" applyBorder="1">
      <alignment vertical="center"/>
    </xf>
    <xf numFmtId="0" fontId="24" fillId="29" borderId="15" xfId="46" applyFill="1" applyBorder="1">
      <alignment vertical="center"/>
    </xf>
    <xf numFmtId="0" fontId="88" fillId="28" borderId="0" xfId="46" applyFont="1" applyFill="1">
      <alignment vertical="center"/>
    </xf>
    <xf numFmtId="0" fontId="27" fillId="28" borderId="0" xfId="46" applyFont="1" applyFill="1" applyAlignment="1">
      <alignment horizontal="center" vertical="center"/>
    </xf>
    <xf numFmtId="0" fontId="27" fillId="28" borderId="0" xfId="46" applyFont="1" applyFill="1">
      <alignment vertical="center"/>
    </xf>
    <xf numFmtId="0" fontId="89" fillId="0" borderId="0" xfId="49" applyFont="1" applyAlignment="1">
      <alignment horizontal="left" vertical="center"/>
    </xf>
    <xf numFmtId="0" fontId="47" fillId="0" borderId="0" xfId="49" applyFont="1" applyAlignment="1">
      <alignment vertical="center" textRotation="255" shrinkToFit="1"/>
    </xf>
    <xf numFmtId="0" fontId="6" fillId="0" borderId="0" xfId="49" applyFont="1" applyAlignment="1">
      <alignment horizontal="left" vertical="center"/>
    </xf>
    <xf numFmtId="0" fontId="51" fillId="0" borderId="0" xfId="49" applyFont="1" applyAlignment="1">
      <alignment horizontal="left" vertical="center"/>
    </xf>
    <xf numFmtId="0" fontId="51" fillId="0" borderId="0" xfId="49" applyFont="1">
      <alignment vertical="center"/>
    </xf>
    <xf numFmtId="0" fontId="33" fillId="0" borderId="0" xfId="46" applyFont="1">
      <alignment vertical="center"/>
    </xf>
    <xf numFmtId="0" fontId="51" fillId="0" borderId="0" xfId="49" applyFont="1" applyAlignment="1">
      <alignment horizontal="right" vertical="center"/>
    </xf>
    <xf numFmtId="0" fontId="91" fillId="0" borderId="0" xfId="49" applyFont="1">
      <alignment vertical="center"/>
    </xf>
    <xf numFmtId="0" fontId="91" fillId="0" borderId="0" xfId="49" applyFont="1" applyAlignment="1">
      <alignment vertical="center" wrapText="1"/>
    </xf>
    <xf numFmtId="0" fontId="51" fillId="0" borderId="0" xfId="49" applyFont="1" applyAlignment="1">
      <alignment horizontal="center" vertical="center"/>
    </xf>
    <xf numFmtId="0" fontId="47" fillId="0" borderId="0" xfId="49" applyFont="1">
      <alignment vertical="center"/>
    </xf>
    <xf numFmtId="0" fontId="92" fillId="0" borderId="0" xfId="46" applyFont="1">
      <alignment vertical="center"/>
    </xf>
    <xf numFmtId="0" fontId="93" fillId="0" borderId="0" xfId="46" applyFont="1">
      <alignment vertical="center"/>
    </xf>
    <xf numFmtId="0" fontId="93" fillId="0" borderId="0" xfId="46" applyFont="1" applyAlignment="1">
      <alignment horizontal="right" vertical="center"/>
    </xf>
    <xf numFmtId="0" fontId="93" fillId="38" borderId="0" xfId="46" applyFont="1" applyFill="1" applyProtection="1">
      <alignment vertical="center"/>
      <protection locked="0"/>
    </xf>
    <xf numFmtId="0" fontId="47" fillId="0" borderId="0" xfId="49" applyFont="1" applyAlignment="1">
      <alignment vertical="center" wrapText="1"/>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49" applyFont="1" applyBorder="1">
      <alignment vertical="center"/>
    </xf>
    <xf numFmtId="0" fontId="91" fillId="0" borderId="0" xfId="52" applyFont="1" applyAlignment="1">
      <alignment horizontal="center" vertical="center"/>
    </xf>
    <xf numFmtId="0" fontId="91" fillId="0" borderId="0" xfId="52" applyFont="1" applyAlignment="1">
      <alignment horizontal="center" vertical="center" wrapText="1"/>
    </xf>
    <xf numFmtId="0" fontId="91" fillId="0" borderId="0" xfId="49" applyFont="1" applyAlignment="1">
      <alignment horizontal="center" vertical="center" wrapText="1"/>
    </xf>
    <xf numFmtId="188" fontId="91" fillId="0" borderId="10" xfId="49" applyNumberFormat="1" applyFont="1" applyBorder="1">
      <alignment vertical="center"/>
    </xf>
    <xf numFmtId="189" fontId="91" fillId="0" borderId="10" xfId="49" applyNumberFormat="1" applyFont="1" applyBorder="1">
      <alignment vertical="center"/>
    </xf>
    <xf numFmtId="0" fontId="91" fillId="40" borderId="16" xfId="49" applyFont="1" applyFill="1" applyBorder="1" applyAlignment="1" applyProtection="1">
      <alignment vertical="center" shrinkToFit="1"/>
      <protection locked="0"/>
    </xf>
    <xf numFmtId="0" fontId="99" fillId="0" borderId="16" xfId="49" applyFont="1" applyBorder="1" applyAlignment="1">
      <alignment horizontal="center" vertical="center"/>
    </xf>
    <xf numFmtId="0" fontId="91" fillId="41" borderId="10" xfId="49" applyFont="1" applyFill="1" applyBorder="1" applyAlignment="1" applyProtection="1">
      <alignment horizontal="right" vertical="center"/>
      <protection locked="0"/>
    </xf>
    <xf numFmtId="0" fontId="91" fillId="0" borderId="30" xfId="49" applyFont="1" applyBorder="1">
      <alignment vertical="center"/>
    </xf>
    <xf numFmtId="0" fontId="91" fillId="40" borderId="36" xfId="49" applyFont="1" applyFill="1" applyBorder="1" applyAlignment="1" applyProtection="1">
      <alignment vertical="center" shrinkToFit="1"/>
      <protection locked="0"/>
    </xf>
    <xf numFmtId="0" fontId="99" fillId="35" borderId="36" xfId="49" applyFont="1" applyFill="1" applyBorder="1" applyAlignment="1">
      <alignment horizontal="center" vertical="center"/>
    </xf>
    <xf numFmtId="1" fontId="91" fillId="28" borderId="10" xfId="49" applyNumberFormat="1" applyFont="1" applyFill="1" applyBorder="1" applyAlignment="1">
      <alignment horizontal="right" vertical="center"/>
    </xf>
    <xf numFmtId="0" fontId="91" fillId="0" borderId="104" xfId="49" applyFont="1" applyBorder="1">
      <alignment vertical="center"/>
    </xf>
    <xf numFmtId="0" fontId="101" fillId="42" borderId="32" xfId="49" applyFont="1" applyFill="1" applyBorder="1" applyAlignment="1">
      <alignment horizontal="center" vertical="center"/>
    </xf>
    <xf numFmtId="0" fontId="91" fillId="28" borderId="10" xfId="49" applyFont="1" applyFill="1" applyBorder="1" applyAlignment="1">
      <alignment horizontal="right" vertical="center"/>
    </xf>
    <xf numFmtId="0" fontId="91" fillId="0" borderId="31" xfId="49" applyFont="1" applyBorder="1">
      <alignment vertical="center"/>
    </xf>
    <xf numFmtId="0" fontId="91" fillId="0" borderId="10" xfId="49" applyFont="1" applyBorder="1" applyAlignment="1">
      <alignment horizontal="right" vertical="center"/>
    </xf>
    <xf numFmtId="0" fontId="51" fillId="0" borderId="0" xfId="49" applyFont="1" applyAlignment="1" applyProtection="1">
      <alignment horizontal="center" vertical="center"/>
      <protection locked="0"/>
    </xf>
    <xf numFmtId="0" fontId="91" fillId="37" borderId="0" xfId="49" applyFont="1" applyFill="1" applyAlignment="1" applyProtection="1">
      <alignment horizontal="center" vertical="center"/>
      <protection locked="0"/>
    </xf>
    <xf numFmtId="0" fontId="51" fillId="37" borderId="0" xfId="49" applyFont="1" applyFill="1" applyAlignment="1" applyProtection="1">
      <alignment horizontal="center" vertical="center"/>
      <protection locked="0"/>
    </xf>
    <xf numFmtId="0" fontId="91" fillId="40" borderId="0" xfId="49" applyFont="1" applyFill="1" applyAlignment="1" applyProtection="1">
      <alignment horizontal="center" vertical="center" shrinkToFit="1"/>
      <protection locked="0"/>
    </xf>
    <xf numFmtId="0" fontId="91" fillId="38" borderId="0" xfId="49" applyFont="1" applyFill="1" applyAlignment="1" applyProtection="1">
      <alignment horizontal="center" vertical="center"/>
      <protection locked="0"/>
    </xf>
    <xf numFmtId="0" fontId="101" fillId="42" borderId="0" xfId="49" applyFont="1" applyFill="1" applyAlignment="1" applyProtection="1">
      <alignment horizontal="center" vertical="center"/>
      <protection locked="0"/>
    </xf>
    <xf numFmtId="0" fontId="91" fillId="28" borderId="0" xfId="49" applyFont="1" applyFill="1" applyAlignment="1" applyProtection="1">
      <alignment horizontal="right" vertical="center"/>
      <protection locked="0"/>
    </xf>
    <xf numFmtId="0" fontId="91" fillId="0" borderId="0" xfId="49" applyFont="1" applyAlignment="1" applyProtection="1">
      <alignment horizontal="center" vertical="center"/>
      <protection locked="0"/>
    </xf>
    <xf numFmtId="176" fontId="91" fillId="0" borderId="0" xfId="49" applyNumberFormat="1" applyFont="1" applyAlignment="1" applyProtection="1">
      <alignment horizontal="center" vertical="center"/>
      <protection locked="0"/>
    </xf>
    <xf numFmtId="0" fontId="51" fillId="38" borderId="0" xfId="49" applyFont="1" applyFill="1" applyAlignment="1" applyProtection="1">
      <alignment horizontal="center" vertical="center"/>
      <protection locked="0"/>
    </xf>
    <xf numFmtId="0" fontId="100" fillId="0" borderId="0" xfId="49" applyFont="1" applyAlignment="1" applyProtection="1">
      <alignment horizontal="center" vertical="center" wrapText="1"/>
      <protection locked="0"/>
    </xf>
    <xf numFmtId="0" fontId="91" fillId="0" borderId="0" xfId="49" applyFont="1" applyProtection="1">
      <alignment vertical="center"/>
      <protection locked="0"/>
    </xf>
    <xf numFmtId="0" fontId="102" fillId="0" borderId="0" xfId="49" applyFont="1" applyAlignment="1" applyProtection="1">
      <alignment horizontal="center" vertical="center"/>
      <protection locked="0"/>
    </xf>
    <xf numFmtId="0" fontId="102" fillId="0" borderId="0" xfId="52" applyFont="1" applyAlignment="1" applyProtection="1">
      <alignment horizontal="center" vertical="center"/>
      <protection locked="0"/>
    </xf>
    <xf numFmtId="0" fontId="102" fillId="0" borderId="0" xfId="49" applyFont="1" applyProtection="1">
      <alignment vertical="center"/>
      <protection locked="0"/>
    </xf>
    <xf numFmtId="0" fontId="103" fillId="0" borderId="0" xfId="52" applyFont="1" applyAlignment="1" applyProtection="1">
      <alignment horizontal="center" vertical="center"/>
      <protection locked="0"/>
    </xf>
    <xf numFmtId="0" fontId="103" fillId="0" borderId="0" xfId="49" applyFont="1" applyProtection="1">
      <alignment vertical="center"/>
      <protection locked="0"/>
    </xf>
    <xf numFmtId="0" fontId="103" fillId="0" borderId="0" xfId="49" applyFont="1" applyAlignment="1" applyProtection="1">
      <alignment horizontal="center" vertical="center"/>
      <protection locked="0"/>
    </xf>
    <xf numFmtId="0" fontId="51" fillId="0" borderId="0" xfId="49" applyFont="1" applyProtection="1">
      <alignment vertical="center"/>
      <protection locked="0"/>
    </xf>
    <xf numFmtId="0" fontId="47" fillId="0" borderId="0" xfId="49" applyFont="1" applyProtection="1">
      <alignment vertical="center"/>
      <protection locked="0"/>
    </xf>
    <xf numFmtId="0" fontId="91" fillId="0" borderId="0" xfId="49" applyFont="1" applyAlignment="1" applyProtection="1">
      <alignment vertical="center" wrapText="1"/>
      <protection locked="0"/>
    </xf>
    <xf numFmtId="0" fontId="91" fillId="0" borderId="0" xfId="49" applyFont="1" applyAlignment="1" applyProtection="1">
      <alignment horizontal="left" vertical="center"/>
      <protection locked="0"/>
    </xf>
    <xf numFmtId="0" fontId="51" fillId="0" borderId="0" xfId="49" applyFont="1" applyAlignment="1" applyProtection="1">
      <alignment horizontal="left" vertical="center"/>
      <protection locked="0"/>
    </xf>
    <xf numFmtId="0" fontId="91" fillId="0" borderId="0" xfId="49" applyFont="1" applyAlignment="1" applyProtection="1">
      <alignment vertical="center" textRotation="255" shrinkToFit="1"/>
      <protection locked="0"/>
    </xf>
    <xf numFmtId="0" fontId="91" fillId="0" borderId="10" xfId="49" applyFont="1" applyBorder="1" applyAlignment="1" applyProtection="1">
      <alignment horizontal="center" vertical="center"/>
      <protection locked="0"/>
    </xf>
    <xf numFmtId="0" fontId="91" fillId="0" borderId="10" xfId="49" applyFont="1" applyBorder="1" applyAlignment="1" applyProtection="1">
      <alignment vertical="center" shrinkToFit="1"/>
      <protection locked="0"/>
    </xf>
    <xf numFmtId="0" fontId="47" fillId="0" borderId="0" xfId="49" applyFont="1" applyAlignment="1" applyProtection="1">
      <alignment vertical="center" textRotation="255" shrinkToFit="1"/>
      <protection locked="0"/>
    </xf>
    <xf numFmtId="0" fontId="103" fillId="0" borderId="0" xfId="49" applyFont="1" applyAlignment="1">
      <alignment horizontal="center" vertical="center"/>
    </xf>
    <xf numFmtId="0" fontId="24" fillId="33" borderId="125" xfId="46" applyFill="1" applyBorder="1">
      <alignment vertical="center"/>
    </xf>
    <xf numFmtId="0" fontId="24" fillId="33" borderId="126" xfId="46" applyFill="1" applyBorder="1">
      <alignment vertical="center"/>
    </xf>
    <xf numFmtId="0" fontId="24" fillId="33" borderId="127" xfId="46" applyFill="1" applyBorder="1">
      <alignment vertical="center"/>
    </xf>
    <xf numFmtId="0" fontId="24" fillId="0" borderId="0" xfId="46">
      <alignment vertical="center"/>
    </xf>
    <xf numFmtId="0" fontId="24" fillId="33" borderId="128" xfId="46" applyFill="1" applyBorder="1">
      <alignment vertical="center"/>
    </xf>
    <xf numFmtId="0" fontId="24" fillId="33" borderId="129" xfId="46" applyFill="1" applyBorder="1">
      <alignment vertical="center"/>
    </xf>
    <xf numFmtId="0" fontId="24" fillId="33" borderId="0" xfId="46" applyFill="1">
      <alignment vertical="center"/>
    </xf>
    <xf numFmtId="0" fontId="24" fillId="33" borderId="130" xfId="46" applyFill="1" applyBorder="1">
      <alignment vertical="center"/>
    </xf>
    <xf numFmtId="0" fontId="27" fillId="33" borderId="128" xfId="46" applyFont="1" applyFill="1" applyBorder="1">
      <alignment vertical="center"/>
    </xf>
    <xf numFmtId="0" fontId="27" fillId="33" borderId="129" xfId="46" applyFont="1" applyFill="1" applyBorder="1">
      <alignment vertical="center"/>
    </xf>
    <xf numFmtId="0" fontId="27" fillId="33" borderId="130" xfId="46" applyFont="1" applyFill="1" applyBorder="1">
      <alignment vertical="center"/>
    </xf>
    <xf numFmtId="0" fontId="24" fillId="33" borderId="131" xfId="46" applyFill="1" applyBorder="1">
      <alignment vertical="center"/>
    </xf>
    <xf numFmtId="0" fontId="27" fillId="33" borderId="132" xfId="46" applyFont="1" applyFill="1" applyBorder="1">
      <alignment vertical="center"/>
    </xf>
    <xf numFmtId="0" fontId="27" fillId="33" borderId="133" xfId="46" applyFont="1" applyFill="1" applyBorder="1">
      <alignment vertical="center"/>
    </xf>
    <xf numFmtId="0" fontId="27" fillId="33" borderId="133" xfId="46" applyFont="1" applyFill="1" applyBorder="1" applyAlignment="1">
      <alignment vertical="center" wrapText="1"/>
    </xf>
    <xf numFmtId="0" fontId="24" fillId="33" borderId="133" xfId="46" applyFill="1" applyBorder="1">
      <alignment vertical="center"/>
    </xf>
    <xf numFmtId="0" fontId="24" fillId="33" borderId="134" xfId="46" applyFill="1" applyBorder="1">
      <alignment vertical="center"/>
    </xf>
    <xf numFmtId="0" fontId="27" fillId="43" borderId="132" xfId="46" applyFont="1" applyFill="1" applyBorder="1">
      <alignment vertical="center"/>
    </xf>
    <xf numFmtId="0" fontId="27" fillId="43" borderId="133" xfId="46" applyFont="1" applyFill="1" applyBorder="1">
      <alignment vertical="center"/>
    </xf>
    <xf numFmtId="0" fontId="24" fillId="43" borderId="133" xfId="46" applyFill="1" applyBorder="1">
      <alignment vertical="center"/>
    </xf>
    <xf numFmtId="0" fontId="24" fillId="43" borderId="135" xfId="46" applyFill="1" applyBorder="1">
      <alignment vertical="center"/>
    </xf>
    <xf numFmtId="0" fontId="27" fillId="43" borderId="136" xfId="46" applyFont="1" applyFill="1" applyBorder="1">
      <alignment vertical="center"/>
    </xf>
    <xf numFmtId="0" fontId="27" fillId="43" borderId="137" xfId="46" applyFont="1" applyFill="1" applyBorder="1">
      <alignment vertical="center"/>
    </xf>
    <xf numFmtId="0" fontId="27" fillId="43" borderId="138" xfId="46" applyFont="1" applyFill="1" applyBorder="1">
      <alignment vertical="center"/>
    </xf>
    <xf numFmtId="0" fontId="91" fillId="40" borderId="32" xfId="49" applyFont="1" applyFill="1" applyBorder="1" applyAlignment="1" applyProtection="1">
      <alignment vertical="center" shrinkToFit="1"/>
      <protection locked="0"/>
    </xf>
    <xf numFmtId="0" fontId="25" fillId="0" borderId="1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0" fillId="28" borderId="35"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60" xfId="0" applyFont="1" applyFill="1" applyBorder="1" applyAlignment="1">
      <alignment horizontal="center" vertical="center" wrapText="1"/>
    </xf>
    <xf numFmtId="0" fontId="40" fillId="0" borderId="3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5" fillId="27" borderId="10" xfId="0" applyFont="1" applyFill="1" applyBorder="1" applyAlignment="1" applyProtection="1">
      <alignment horizontal="center" vertical="center"/>
      <protection locked="0"/>
    </xf>
    <xf numFmtId="0" fontId="34" fillId="24" borderId="29" xfId="0" applyFont="1" applyFill="1" applyBorder="1" applyAlignment="1">
      <alignment horizontal="center" vertical="center"/>
    </xf>
    <xf numFmtId="0" fontId="34"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42" fillId="24" borderId="0" xfId="0" applyFont="1" applyFill="1" applyBorder="1" applyAlignment="1">
      <alignment horizontal="left" vertical="center" wrapText="1" indent="1"/>
    </xf>
    <xf numFmtId="0" fontId="25" fillId="24" borderId="16"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34" fillId="24" borderId="15"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31" borderId="15" xfId="0" applyFont="1" applyFill="1" applyBorder="1" applyAlignment="1" applyProtection="1">
      <alignment horizontal="right" vertical="center"/>
      <protection locked="0"/>
    </xf>
    <xf numFmtId="0" fontId="27" fillId="27" borderId="46"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7" xfId="0" applyFont="1" applyFill="1" applyBorder="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30" fillId="27" borderId="46"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56"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7"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6"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56"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7" xfId="0" applyFont="1" applyFill="1" applyBorder="1" applyAlignment="1" applyProtection="1">
      <alignment horizontal="left" vertical="center"/>
      <protection locked="0"/>
    </xf>
    <xf numFmtId="0" fontId="24" fillId="28" borderId="10" xfId="46" applyFill="1" applyBorder="1" applyAlignment="1">
      <alignment horizontal="center" vertical="center"/>
    </xf>
    <xf numFmtId="0" fontId="32" fillId="28" borderId="26" xfId="46" applyFont="1" applyFill="1" applyBorder="1" applyAlignment="1">
      <alignment horizontal="center" vertical="center" shrinkToFit="1"/>
    </xf>
    <xf numFmtId="0" fontId="24" fillId="28" borderId="0" xfId="46" applyFill="1" applyAlignment="1">
      <alignment horizontal="center" vertical="center"/>
    </xf>
    <xf numFmtId="0" fontId="79" fillId="35" borderId="0" xfId="46" applyFont="1" applyFill="1" applyAlignment="1">
      <alignment horizontal="center" vertical="center"/>
    </xf>
    <xf numFmtId="0" fontId="79" fillId="28" borderId="0" xfId="46" applyFont="1" applyFill="1" applyAlignment="1">
      <alignment horizontal="center" vertical="center"/>
    </xf>
    <xf numFmtId="0" fontId="91" fillId="0" borderId="29" xfId="49" applyFont="1" applyBorder="1" applyAlignment="1" applyProtection="1">
      <alignment horizontal="center" vertical="center"/>
      <protection locked="0"/>
    </xf>
    <xf numFmtId="0" fontId="91" fillId="0" borderId="15" xfId="49" applyFont="1" applyBorder="1" applyAlignment="1" applyProtection="1">
      <alignment horizontal="center" vertical="center"/>
      <protection locked="0"/>
    </xf>
    <xf numFmtId="0" fontId="91" fillId="0" borderId="12" xfId="49" applyFont="1" applyBorder="1" applyAlignment="1" applyProtection="1">
      <alignment horizontal="center" vertical="center"/>
      <protection locked="0"/>
    </xf>
    <xf numFmtId="176" fontId="91" fillId="0" borderId="16" xfId="49" applyNumberFormat="1" applyFont="1" applyBorder="1" applyAlignment="1">
      <alignment horizontal="center" vertical="center"/>
    </xf>
    <xf numFmtId="176" fontId="91" fillId="0" borderId="36" xfId="49" applyNumberFormat="1" applyFont="1" applyBorder="1" applyAlignment="1">
      <alignment horizontal="center" vertical="center"/>
    </xf>
    <xf numFmtId="176" fontId="91" fillId="0" borderId="32" xfId="49" applyNumberFormat="1" applyFont="1" applyBorder="1" applyAlignment="1">
      <alignment horizontal="center" vertical="center"/>
    </xf>
    <xf numFmtId="0" fontId="51" fillId="38" borderId="46" xfId="49" applyFont="1" applyFill="1" applyBorder="1" applyAlignment="1" applyProtection="1">
      <alignment horizontal="center" vertical="center"/>
      <protection locked="0"/>
    </xf>
    <xf numFmtId="0" fontId="51" fillId="38" borderId="27" xfId="49" applyFont="1" applyFill="1" applyBorder="1" applyAlignment="1" applyProtection="1">
      <alignment horizontal="center" vertical="center"/>
      <protection locked="0"/>
    </xf>
    <xf numFmtId="0" fontId="51" fillId="38" borderId="37" xfId="49" applyFont="1" applyFill="1" applyBorder="1" applyAlignment="1" applyProtection="1">
      <alignment horizontal="center" vertical="center"/>
      <protection locked="0"/>
    </xf>
    <xf numFmtId="0" fontId="51" fillId="38" borderId="56" xfId="49" applyFont="1" applyFill="1" applyBorder="1" applyAlignment="1" applyProtection="1">
      <alignment horizontal="center" vertical="center"/>
      <protection locked="0"/>
    </xf>
    <xf numFmtId="0" fontId="51" fillId="38" borderId="28" xfId="49" applyFont="1" applyFill="1" applyBorder="1" applyAlignment="1" applyProtection="1">
      <alignment horizontal="center" vertical="center"/>
      <protection locked="0"/>
    </xf>
    <xf numFmtId="0" fontId="51" fillId="38" borderId="57" xfId="49" applyFont="1" applyFill="1" applyBorder="1" applyAlignment="1" applyProtection="1">
      <alignment horizontal="center" vertical="center"/>
      <protection locked="0"/>
    </xf>
    <xf numFmtId="0" fontId="100" fillId="0" borderId="36" xfId="49" applyFont="1" applyBorder="1" applyAlignment="1">
      <alignment horizontal="center" vertical="center" wrapText="1"/>
    </xf>
    <xf numFmtId="0" fontId="51" fillId="0" borderId="16" xfId="49" applyFont="1" applyBorder="1" applyAlignment="1">
      <alignment horizontal="center" vertical="center"/>
    </xf>
    <xf numFmtId="0" fontId="51" fillId="0" borderId="36" xfId="49" applyFont="1" applyBorder="1" applyAlignment="1">
      <alignment horizontal="center" vertical="center"/>
    </xf>
    <xf numFmtId="0" fontId="51" fillId="0" borderId="32" xfId="49" applyFont="1" applyBorder="1" applyAlignment="1">
      <alignment horizontal="center" vertical="center"/>
    </xf>
    <xf numFmtId="0" fontId="91" fillId="37" borderId="16" xfId="49" applyFont="1" applyFill="1" applyBorder="1" applyAlignment="1" applyProtection="1">
      <alignment horizontal="center" vertical="center"/>
      <protection locked="0"/>
    </xf>
    <xf numFmtId="0" fontId="91" fillId="37" borderId="36" xfId="49" applyFont="1" applyFill="1" applyBorder="1" applyAlignment="1" applyProtection="1">
      <alignment horizontal="center" vertical="center"/>
      <protection locked="0"/>
    </xf>
    <xf numFmtId="0" fontId="91" fillId="37" borderId="32" xfId="49" applyFont="1" applyFill="1" applyBorder="1" applyAlignment="1" applyProtection="1">
      <alignment horizontal="center" vertical="center"/>
      <protection locked="0"/>
    </xf>
    <xf numFmtId="0" fontId="91" fillId="40" borderId="119" xfId="49" applyFont="1" applyFill="1" applyBorder="1" applyAlignment="1" applyProtection="1">
      <alignment horizontal="center" vertical="center"/>
      <protection locked="0"/>
    </xf>
    <xf numFmtId="0" fontId="91" fillId="40" borderId="121" xfId="49" applyFont="1" applyFill="1" applyBorder="1" applyAlignment="1" applyProtection="1">
      <alignment horizontal="center" vertical="center"/>
      <protection locked="0"/>
    </xf>
    <xf numFmtId="0" fontId="91" fillId="40" borderId="123" xfId="49" applyFont="1" applyFill="1" applyBorder="1" applyAlignment="1" applyProtection="1">
      <alignment horizontal="center" vertical="center"/>
      <protection locked="0"/>
    </xf>
    <xf numFmtId="0" fontId="51" fillId="37" borderId="120" xfId="49" applyFont="1" applyFill="1" applyBorder="1" applyAlignment="1" applyProtection="1">
      <alignment horizontal="center" vertical="center"/>
      <protection locked="0"/>
    </xf>
    <xf numFmtId="0" fontId="51" fillId="37" borderId="122" xfId="49" applyFont="1" applyFill="1" applyBorder="1" applyAlignment="1" applyProtection="1">
      <alignment horizontal="center" vertical="center"/>
      <protection locked="0"/>
    </xf>
    <xf numFmtId="0" fontId="51" fillId="37" borderId="124" xfId="49" applyFont="1" applyFill="1" applyBorder="1" applyAlignment="1" applyProtection="1">
      <alignment horizontal="center" vertical="center"/>
      <protection locked="0"/>
    </xf>
    <xf numFmtId="0" fontId="91" fillId="38" borderId="46" xfId="49" applyFont="1" applyFill="1" applyBorder="1" applyAlignment="1" applyProtection="1">
      <alignment horizontal="center" vertical="center"/>
      <protection locked="0"/>
    </xf>
    <xf numFmtId="0" fontId="91" fillId="38" borderId="27" xfId="49" applyFont="1" applyFill="1" applyBorder="1" applyAlignment="1" applyProtection="1">
      <alignment horizontal="center" vertical="center"/>
      <protection locked="0"/>
    </xf>
    <xf numFmtId="0" fontId="91" fillId="38" borderId="37" xfId="49" applyFont="1" applyFill="1" applyBorder="1" applyAlignment="1" applyProtection="1">
      <alignment horizontal="center" vertical="center"/>
      <protection locked="0"/>
    </xf>
    <xf numFmtId="0" fontId="91" fillId="38" borderId="56" xfId="49" applyFont="1" applyFill="1" applyBorder="1" applyAlignment="1" applyProtection="1">
      <alignment horizontal="center" vertical="center"/>
      <protection locked="0"/>
    </xf>
    <xf numFmtId="0" fontId="91" fillId="38" borderId="28" xfId="49" applyFont="1" applyFill="1" applyBorder="1" applyAlignment="1" applyProtection="1">
      <alignment horizontal="center" vertical="center"/>
      <protection locked="0"/>
    </xf>
    <xf numFmtId="0" fontId="91" fillId="38" borderId="57" xfId="49" applyFont="1" applyFill="1" applyBorder="1" applyAlignment="1" applyProtection="1">
      <alignment horizontal="center" vertical="center"/>
      <protection locked="0"/>
    </xf>
    <xf numFmtId="0" fontId="91" fillId="0" borderId="16" xfId="49" applyFont="1" applyBorder="1" applyAlignment="1">
      <alignment horizontal="center" vertical="center"/>
    </xf>
    <xf numFmtId="0" fontId="91" fillId="0" borderId="36" xfId="49" applyFont="1" applyBorder="1" applyAlignment="1">
      <alignment horizontal="center" vertical="center"/>
    </xf>
    <xf numFmtId="0" fontId="91" fillId="0" borderId="32" xfId="49" applyFont="1" applyBorder="1" applyAlignment="1">
      <alignment horizontal="center" vertical="center"/>
    </xf>
    <xf numFmtId="0" fontId="91" fillId="37" borderId="119" xfId="49" applyFont="1" applyFill="1" applyBorder="1" applyAlignment="1" applyProtection="1">
      <alignment horizontal="center" vertical="center"/>
      <protection locked="0"/>
    </xf>
    <xf numFmtId="0" fontId="91" fillId="37" borderId="121" xfId="49" applyFont="1" applyFill="1" applyBorder="1" applyAlignment="1" applyProtection="1">
      <alignment horizontal="center" vertical="center"/>
      <protection locked="0"/>
    </xf>
    <xf numFmtId="0" fontId="91" fillId="37" borderId="123" xfId="49" applyFont="1" applyFill="1" applyBorder="1" applyAlignment="1" applyProtection="1">
      <alignment horizontal="center" vertical="center"/>
      <protection locked="0"/>
    </xf>
    <xf numFmtId="0" fontId="91" fillId="0" borderId="29" xfId="49" applyFont="1" applyBorder="1" applyAlignment="1">
      <alignment horizontal="center" vertical="center"/>
    </xf>
    <xf numFmtId="0" fontId="91" fillId="0" borderId="12" xfId="49" applyFont="1" applyBorder="1" applyAlignment="1">
      <alignment horizontal="center" vertical="center"/>
    </xf>
    <xf numFmtId="0" fontId="91" fillId="0" borderId="12" xfId="49" applyFont="1" applyBorder="1" applyAlignment="1">
      <alignment horizontal="center" vertical="center" wrapText="1"/>
    </xf>
    <xf numFmtId="0" fontId="91" fillId="0" borderId="10" xfId="49" applyFont="1" applyBorder="1" applyAlignment="1">
      <alignment horizontal="center" vertical="center" wrapText="1"/>
    </xf>
    <xf numFmtId="0" fontId="51" fillId="0" borderId="46" xfId="49" applyFont="1" applyBorder="1" applyAlignment="1">
      <alignment horizontal="center" vertical="center" wrapText="1"/>
    </xf>
    <xf numFmtId="0" fontId="51" fillId="0" borderId="26" xfId="49" applyFont="1" applyBorder="1" applyAlignment="1">
      <alignment horizontal="center" vertical="center" wrapText="1"/>
    </xf>
    <xf numFmtId="0" fontId="51" fillId="0" borderId="37" xfId="49" applyFont="1" applyBorder="1" applyAlignment="1">
      <alignment horizontal="center" vertical="center" wrapText="1"/>
    </xf>
    <xf numFmtId="0" fontId="51" fillId="0" borderId="0" xfId="49" applyFont="1" applyAlignment="1">
      <alignment horizontal="center" vertical="center" wrapText="1"/>
    </xf>
    <xf numFmtId="0" fontId="51" fillId="0" borderId="28" xfId="49" applyFont="1" applyBorder="1" applyAlignment="1">
      <alignment horizontal="center" vertical="center" wrapText="1"/>
    </xf>
    <xf numFmtId="0" fontId="51" fillId="0" borderId="11" xfId="49" applyFont="1" applyBorder="1" applyAlignment="1">
      <alignment horizontal="center" vertical="center" wrapText="1"/>
    </xf>
    <xf numFmtId="0" fontId="91" fillId="0" borderId="15" xfId="49" applyFont="1" applyBorder="1" applyAlignment="1">
      <alignment horizontal="center" vertical="center"/>
    </xf>
    <xf numFmtId="0" fontId="91" fillId="0" borderId="10" xfId="49" applyFont="1" applyBorder="1" applyAlignment="1">
      <alignment horizontal="center" vertical="center"/>
    </xf>
    <xf numFmtId="0" fontId="51" fillId="0" borderId="10" xfId="49" applyFont="1" applyBorder="1">
      <alignment vertical="center"/>
    </xf>
    <xf numFmtId="0" fontId="91" fillId="0" borderId="46"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37" xfId="49" applyFont="1" applyBorder="1" applyAlignment="1">
      <alignment horizontal="center" vertical="center" wrapText="1"/>
    </xf>
    <xf numFmtId="0" fontId="91" fillId="0" borderId="56" xfId="49" applyFont="1" applyBorder="1" applyAlignment="1">
      <alignment horizontal="center" vertical="center" wrapText="1"/>
    </xf>
    <xf numFmtId="0" fontId="91" fillId="0" borderId="28" xfId="49" applyFont="1" applyBorder="1" applyAlignment="1">
      <alignment horizontal="center" vertical="center" wrapText="1"/>
    </xf>
    <xf numFmtId="0" fontId="91" fillId="0" borderId="57" xfId="49" applyFont="1" applyBorder="1" applyAlignment="1">
      <alignment horizontal="center" vertical="center" wrapText="1"/>
    </xf>
    <xf numFmtId="0" fontId="91" fillId="0" borderId="46" xfId="49" applyFont="1" applyBorder="1" applyAlignment="1">
      <alignment horizontal="center" vertical="center"/>
    </xf>
    <xf numFmtId="0" fontId="91" fillId="0" borderId="26" xfId="49" applyFont="1" applyBorder="1" applyAlignment="1">
      <alignment horizontal="center" vertical="center"/>
    </xf>
    <xf numFmtId="0" fontId="91" fillId="0" borderId="27" xfId="49" applyFont="1" applyBorder="1" applyAlignment="1">
      <alignment horizontal="center" vertical="center"/>
    </xf>
    <xf numFmtId="0" fontId="91" fillId="0" borderId="37" xfId="49" applyFont="1" applyBorder="1" applyAlignment="1">
      <alignment horizontal="center" vertical="center"/>
    </xf>
    <xf numFmtId="0" fontId="91" fillId="0" borderId="0" xfId="49" applyFont="1" applyAlignment="1">
      <alignment horizontal="center" vertical="center"/>
    </xf>
    <xf numFmtId="0" fontId="91" fillId="0" borderId="56" xfId="49" applyFont="1" applyBorder="1" applyAlignment="1">
      <alignment horizontal="center" vertical="center"/>
    </xf>
    <xf numFmtId="0" fontId="91" fillId="0" borderId="28" xfId="49" applyFont="1" applyBorder="1" applyAlignment="1">
      <alignment horizontal="center" vertical="center"/>
    </xf>
    <xf numFmtId="0" fontId="91" fillId="0" borderId="11" xfId="49" applyFont="1" applyBorder="1" applyAlignment="1">
      <alignment horizontal="center" vertical="center"/>
    </xf>
    <xf numFmtId="0" fontId="91" fillId="0" borderId="57" xfId="49" applyFont="1" applyBorder="1" applyAlignment="1">
      <alignment horizontal="center" vertical="center"/>
    </xf>
    <xf numFmtId="49" fontId="91" fillId="0" borderId="29" xfId="49" applyNumberFormat="1" applyFont="1" applyBorder="1" applyAlignment="1">
      <alignment horizontal="center" vertical="center"/>
    </xf>
    <xf numFmtId="49" fontId="91" fillId="0" borderId="15" xfId="49" applyNumberFormat="1" applyFont="1" applyBorder="1" applyAlignment="1">
      <alignment horizontal="center" vertical="center"/>
    </xf>
    <xf numFmtId="49" fontId="91" fillId="0" borderId="12" xfId="49" applyNumberFormat="1" applyFont="1" applyBorder="1" applyAlignment="1">
      <alignment horizontal="center" vertical="center"/>
    </xf>
    <xf numFmtId="0" fontId="91" fillId="39" borderId="29" xfId="52" applyFont="1" applyFill="1" applyBorder="1" applyAlignment="1" applyProtection="1">
      <alignment horizontal="center" vertical="center" wrapText="1"/>
      <protection locked="0"/>
    </xf>
    <xf numFmtId="0" fontId="91" fillId="39" borderId="15" xfId="52" applyFont="1" applyFill="1" applyBorder="1" applyAlignment="1" applyProtection="1">
      <alignment horizontal="center" vertical="center" wrapText="1"/>
      <protection locked="0"/>
    </xf>
    <xf numFmtId="0" fontId="91" fillId="39" borderId="12" xfId="52" applyFont="1" applyFill="1" applyBorder="1" applyAlignment="1" applyProtection="1">
      <alignment horizontal="center" vertical="center" wrapText="1"/>
      <protection locked="0"/>
    </xf>
    <xf numFmtId="0" fontId="91" fillId="0" borderId="26" xfId="49" applyFont="1" applyBorder="1" applyAlignment="1">
      <alignment horizontal="center" vertical="top"/>
    </xf>
    <xf numFmtId="0" fontId="91" fillId="0" borderId="11" xfId="49" applyFont="1" applyBorder="1" applyAlignment="1">
      <alignment horizontal="center" vertical="top"/>
    </xf>
    <xf numFmtId="0" fontId="91" fillId="0" borderId="29" xfId="52" applyFont="1" applyBorder="1" applyAlignment="1">
      <alignment horizontal="center" vertical="center" wrapText="1"/>
    </xf>
    <xf numFmtId="0" fontId="91" fillId="0" borderId="15" xfId="52" applyFont="1" applyBorder="1" applyAlignment="1">
      <alignment horizontal="center" vertical="center" wrapText="1"/>
    </xf>
    <xf numFmtId="0" fontId="91" fillId="0" borderId="12" xfId="52" applyFont="1" applyBorder="1" applyAlignment="1">
      <alignment horizontal="center" vertical="center" wrapText="1"/>
    </xf>
    <xf numFmtId="0" fontId="91" fillId="0" borderId="117" xfId="49" applyFont="1" applyBorder="1" applyAlignment="1">
      <alignment horizontal="center" vertical="center"/>
    </xf>
    <xf numFmtId="0" fontId="91" fillId="0" borderId="118" xfId="49" applyFont="1" applyBorder="1" applyAlignment="1">
      <alignment horizontal="center" vertical="center"/>
    </xf>
    <xf numFmtId="0" fontId="91" fillId="39" borderId="10" xfId="52" applyFont="1" applyFill="1" applyBorder="1" applyAlignment="1" applyProtection="1">
      <alignment horizontal="center" vertical="center"/>
      <protection locked="0"/>
    </xf>
    <xf numFmtId="0" fontId="91" fillId="0" borderId="29" xfId="52" applyFont="1" applyBorder="1" applyAlignment="1">
      <alignment horizontal="center" vertical="center"/>
    </xf>
    <xf numFmtId="0" fontId="91" fillId="0" borderId="15" xfId="52" applyFont="1" applyBorder="1" applyAlignment="1">
      <alignment horizontal="center" vertical="center"/>
    </xf>
    <xf numFmtId="0" fontId="91" fillId="0" borderId="12" xfId="52" applyFont="1" applyBorder="1" applyAlignment="1">
      <alignment horizontal="center" vertical="center"/>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7" fillId="0" borderId="11" xfId="46" applyFont="1" applyBorder="1" applyAlignment="1">
      <alignment horizontal="center" vertical="center"/>
    </xf>
    <xf numFmtId="0" fontId="98" fillId="0" borderId="11" xfId="49" applyFont="1" applyBorder="1" applyAlignment="1">
      <alignment horizontal="center" vertical="center"/>
    </xf>
    <xf numFmtId="0" fontId="91" fillId="0" borderId="115" xfId="49" applyFont="1" applyBorder="1" applyAlignment="1">
      <alignment horizontal="center" vertical="center"/>
    </xf>
    <xf numFmtId="0" fontId="91" fillId="0" borderId="116" xfId="49" applyFont="1" applyBorder="1" applyAlignment="1">
      <alignment horizontal="center" vertical="center"/>
    </xf>
    <xf numFmtId="0" fontId="51" fillId="0" borderId="29" xfId="49" applyFont="1" applyBorder="1" applyAlignment="1">
      <alignment horizontal="center" vertical="center"/>
    </xf>
    <xf numFmtId="0" fontId="51" fillId="0" borderId="15" xfId="49" applyFont="1" applyBorder="1" applyAlignment="1">
      <alignment horizontal="center" vertical="center"/>
    </xf>
    <xf numFmtId="0" fontId="51" fillId="0" borderId="12" xfId="49" applyFont="1" applyBorder="1" applyAlignment="1">
      <alignment horizontal="center" vertical="center"/>
    </xf>
    <xf numFmtId="0" fontId="51" fillId="37" borderId="29" xfId="49" applyFont="1" applyFill="1" applyBorder="1" applyAlignment="1" applyProtection="1">
      <alignment horizontal="center" vertical="center"/>
      <protection locked="0"/>
    </xf>
    <xf numFmtId="0" fontId="51" fillId="37" borderId="15" xfId="49" applyFont="1" applyFill="1" applyBorder="1" applyAlignment="1" applyProtection="1">
      <alignment horizontal="center" vertical="center"/>
      <protection locked="0"/>
    </xf>
    <xf numFmtId="0" fontId="51" fillId="37" borderId="12" xfId="49" applyFont="1" applyFill="1" applyBorder="1" applyAlignment="1" applyProtection="1">
      <alignment horizontal="center" vertical="center"/>
      <protection locked="0"/>
    </xf>
    <xf numFmtId="0" fontId="93" fillId="38" borderId="0" xfId="46" applyFont="1" applyFill="1" applyProtection="1">
      <alignment vertical="center"/>
      <protection locked="0"/>
    </xf>
    <xf numFmtId="0" fontId="96" fillId="0" borderId="11" xfId="46" applyFont="1" applyBorder="1" applyAlignment="1">
      <alignment horizontal="center" vertical="center"/>
    </xf>
    <xf numFmtId="0" fontId="51" fillId="37" borderId="29" xfId="49" applyFont="1" applyFill="1" applyBorder="1" applyAlignment="1" applyProtection="1">
      <alignment horizontal="center" vertical="center" shrinkToFit="1"/>
      <protection locked="0"/>
    </xf>
    <xf numFmtId="0" fontId="51" fillId="37" borderId="15" xfId="49" applyFont="1" applyFill="1" applyBorder="1" applyAlignment="1" applyProtection="1">
      <alignment horizontal="center" vertical="center" shrinkToFit="1"/>
      <protection locked="0"/>
    </xf>
    <xf numFmtId="0" fontId="51" fillId="37" borderId="12" xfId="49" applyFont="1" applyFill="1" applyBorder="1" applyAlignment="1" applyProtection="1">
      <alignment horizontal="center" vertical="center" shrinkToFit="1"/>
      <protection locked="0"/>
    </xf>
    <xf numFmtId="0" fontId="51" fillId="38" borderId="11" xfId="49" applyFont="1" applyFill="1" applyBorder="1" applyAlignment="1" applyProtection="1">
      <alignment horizontal="center" vertical="center"/>
      <protection locked="0"/>
    </xf>
    <xf numFmtId="0" fontId="51" fillId="0" borderId="11" xfId="49" applyFont="1" applyBorder="1" applyAlignment="1">
      <alignment horizontal="center" vertical="center"/>
    </xf>
    <xf numFmtId="0" fontId="51" fillId="38" borderId="29" xfId="49" applyFont="1" applyFill="1" applyBorder="1" applyAlignment="1" applyProtection="1">
      <alignment horizontal="center" vertical="center"/>
      <protection locked="0"/>
    </xf>
    <xf numFmtId="0" fontId="51" fillId="38" borderId="15" xfId="49" applyFont="1" applyFill="1" applyBorder="1" applyAlignment="1" applyProtection="1">
      <alignment horizontal="center" vertical="center"/>
      <protection locked="0"/>
    </xf>
    <xf numFmtId="0" fontId="51" fillId="38" borderId="12" xfId="49" applyFont="1" applyFill="1" applyBorder="1" applyAlignment="1" applyProtection="1">
      <alignment horizontal="center" vertical="center"/>
      <protection locked="0"/>
    </xf>
    <xf numFmtId="0" fontId="0" fillId="28" borderId="40"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7" fillId="0" borderId="65" xfId="0" applyFont="1" applyFill="1" applyBorder="1" applyAlignment="1" applyProtection="1">
      <alignment horizontal="center" vertical="center"/>
    </xf>
    <xf numFmtId="0" fontId="27" fillId="0" borderId="67" xfId="0" applyFont="1" applyFill="1" applyBorder="1" applyAlignment="1" applyProtection="1">
      <alignment horizontal="center" vertical="center"/>
    </xf>
    <xf numFmtId="0" fontId="27" fillId="0" borderId="52" xfId="0" applyFont="1" applyBorder="1" applyAlignment="1" applyProtection="1">
      <alignment horizontal="left" vertical="center" indent="1"/>
    </xf>
    <xf numFmtId="0" fontId="27" fillId="0" borderId="38" xfId="0" applyFont="1" applyBorder="1" applyAlignment="1" applyProtection="1">
      <alignment horizontal="left" vertical="center" indent="1"/>
    </xf>
    <xf numFmtId="0" fontId="27" fillId="27" borderId="5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7" borderId="25" xfId="0" applyFont="1" applyFill="1" applyBorder="1" applyAlignment="1" applyProtection="1">
      <alignment horizontal="center" vertical="center"/>
      <protection locked="0"/>
    </xf>
    <xf numFmtId="0" fontId="27" fillId="27" borderId="48"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49" xfId="0" applyFont="1" applyFill="1" applyBorder="1" applyAlignment="1" applyProtection="1">
      <alignment horizontal="center" vertical="center"/>
      <protection locked="0"/>
    </xf>
    <xf numFmtId="0" fontId="27" fillId="27" borderId="37" xfId="0" applyFont="1" applyFill="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34" xfId="0" applyFont="1" applyFill="1" applyBorder="1" applyAlignment="1" applyProtection="1">
      <alignment horizontal="center" vertical="center"/>
      <protection locked="0"/>
    </xf>
    <xf numFmtId="0" fontId="27" fillId="24" borderId="40" xfId="0" applyFont="1" applyFill="1" applyBorder="1" applyAlignment="1" applyProtection="1">
      <alignment horizontal="center" vertical="center"/>
    </xf>
    <xf numFmtId="0" fontId="27" fillId="24" borderId="50" xfId="0" applyFont="1" applyFill="1" applyBorder="1" applyAlignment="1" applyProtection="1">
      <alignment horizontal="center" vertical="center"/>
    </xf>
    <xf numFmtId="0" fontId="27" fillId="24" borderId="41" xfId="0" applyFont="1" applyFill="1" applyBorder="1" applyAlignment="1" applyProtection="1">
      <alignment horizontal="center" vertical="center"/>
    </xf>
    <xf numFmtId="0" fontId="27" fillId="24" borderId="42" xfId="0" applyFont="1" applyFill="1" applyBorder="1" applyAlignment="1" applyProtection="1">
      <alignment horizontal="center" vertical="center"/>
    </xf>
    <xf numFmtId="0" fontId="27" fillId="24" borderId="66" xfId="0" applyFont="1" applyFill="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5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26" borderId="40" xfId="0" applyFont="1" applyFill="1" applyBorder="1" applyAlignment="1" applyProtection="1">
      <alignment horizontal="center" vertical="center"/>
      <protection locked="0"/>
    </xf>
    <xf numFmtId="0" fontId="27" fillId="26" borderId="41" xfId="0" applyFont="1" applyFill="1" applyBorder="1" applyAlignment="1" applyProtection="1">
      <alignment horizontal="center" vertical="center"/>
      <protection locked="0"/>
    </xf>
    <xf numFmtId="0" fontId="27" fillId="28" borderId="23" xfId="0" applyFont="1" applyFill="1" applyBorder="1" applyAlignment="1" applyProtection="1">
      <alignment horizontal="right" vertical="center"/>
    </xf>
    <xf numFmtId="0" fontId="27" fillId="28" borderId="24" xfId="0" applyFont="1" applyFill="1" applyBorder="1" applyAlignment="1" applyProtection="1">
      <alignment horizontal="right" vertical="center"/>
    </xf>
    <xf numFmtId="0" fontId="27" fillId="24" borderId="43" xfId="0" applyFont="1" applyFill="1" applyBorder="1" applyAlignment="1" applyProtection="1">
      <alignment horizontal="center" vertical="center"/>
    </xf>
    <xf numFmtId="0" fontId="27" fillId="0" borderId="3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34" xfId="0" applyFont="1" applyFill="1" applyBorder="1" applyAlignment="1" applyProtection="1">
      <alignment vertical="center"/>
    </xf>
    <xf numFmtId="0" fontId="27" fillId="0" borderId="42" xfId="0" applyFont="1" applyBorder="1" applyAlignment="1" applyProtection="1">
      <alignment horizontal="center" vertical="center"/>
    </xf>
    <xf numFmtId="0" fontId="27" fillId="0" borderId="36" xfId="0" applyFont="1" applyBorder="1" applyAlignment="1" applyProtection="1">
      <alignment horizontal="center" vertical="center"/>
    </xf>
    <xf numFmtId="0" fontId="30" fillId="28" borderId="0" xfId="0" applyFont="1" applyFill="1" applyAlignment="1" applyProtection="1">
      <alignment vertical="center" wrapText="1"/>
    </xf>
    <xf numFmtId="0" fontId="27" fillId="0" borderId="4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24" borderId="45" xfId="0" applyFont="1" applyFill="1" applyBorder="1" applyAlignment="1" applyProtection="1">
      <alignment horizontal="center" vertical="center"/>
    </xf>
    <xf numFmtId="0" fontId="27" fillId="27" borderId="20"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0" borderId="14"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3" fontId="27" fillId="0" borderId="13" xfId="0" applyNumberFormat="1" applyFont="1" applyFill="1" applyBorder="1" applyAlignment="1" applyProtection="1">
      <alignment vertical="center"/>
    </xf>
    <xf numFmtId="0" fontId="27" fillId="0" borderId="13" xfId="0" applyFont="1" applyFill="1" applyBorder="1" applyAlignment="1" applyProtection="1">
      <alignment vertical="center"/>
    </xf>
    <xf numFmtId="3" fontId="27" fillId="0" borderId="15" xfId="0" applyNumberFormat="1" applyFont="1" applyFill="1" applyBorder="1" applyAlignment="1" applyProtection="1">
      <alignment vertical="center"/>
    </xf>
    <xf numFmtId="0" fontId="27" fillId="0" borderId="15" xfId="0" applyFont="1" applyFill="1" applyBorder="1" applyAlignment="1" applyProtection="1">
      <alignmen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center" vertical="center"/>
    </xf>
    <xf numFmtId="3" fontId="27" fillId="0" borderId="52" xfId="0" applyNumberFormat="1" applyFont="1" applyFill="1" applyBorder="1" applyAlignment="1" applyProtection="1">
      <alignment horizontal="right" vertical="center"/>
    </xf>
    <xf numFmtId="3" fontId="27" fillId="0" borderId="38" xfId="0" applyNumberFormat="1" applyFont="1" applyFill="1" applyBorder="1" applyAlignment="1" applyProtection="1">
      <alignment horizontal="right" vertical="center"/>
    </xf>
    <xf numFmtId="0" fontId="27" fillId="0" borderId="55" xfId="0" applyFont="1" applyFill="1" applyBorder="1" applyAlignment="1" applyProtection="1">
      <alignment horizontal="center" vertical="center"/>
    </xf>
    <xf numFmtId="0" fontId="27" fillId="0" borderId="15" xfId="0" applyFont="1" applyFill="1" applyBorder="1" applyAlignment="1" applyProtection="1">
      <alignment horizontal="right" vertical="center"/>
    </xf>
    <xf numFmtId="0" fontId="27" fillId="0" borderId="48" xfId="0" applyFont="1" applyFill="1" applyBorder="1" applyAlignment="1" applyProtection="1">
      <alignment vertical="center"/>
    </xf>
    <xf numFmtId="0" fontId="27" fillId="0" borderId="49" xfId="0" applyFont="1" applyFill="1" applyBorder="1" applyAlignment="1" applyProtection="1">
      <alignment vertical="center"/>
    </xf>
    <xf numFmtId="0" fontId="27" fillId="0" borderId="51"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5" xfId="0" applyFont="1" applyFill="1" applyBorder="1" applyAlignment="1" applyProtection="1">
      <alignment vertical="center"/>
    </xf>
    <xf numFmtId="0" fontId="27" fillId="27" borderId="35" xfId="0" applyFont="1" applyFill="1" applyBorder="1" applyAlignment="1" applyProtection="1">
      <alignment horizontal="center" vertical="center"/>
      <protection locked="0"/>
    </xf>
    <xf numFmtId="0" fontId="27" fillId="27" borderId="53" xfId="0" applyFont="1" applyFill="1" applyBorder="1" applyAlignment="1" applyProtection="1">
      <alignment horizontal="center" vertical="center"/>
      <protection locked="0"/>
    </xf>
    <xf numFmtId="0" fontId="27" fillId="0" borderId="65"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27" borderId="37" xfId="0" applyFont="1" applyFill="1" applyBorder="1" applyAlignment="1" applyProtection="1">
      <alignment vertical="center"/>
      <protection locked="0"/>
    </xf>
    <xf numFmtId="0" fontId="27" fillId="27" borderId="0" xfId="0" applyFont="1" applyFill="1" applyBorder="1" applyAlignment="1" applyProtection="1">
      <alignment vertical="center"/>
      <protection locked="0"/>
    </xf>
    <xf numFmtId="0" fontId="27" fillId="27" borderId="34" xfId="0" applyFont="1" applyFill="1" applyBorder="1" applyAlignment="1" applyProtection="1">
      <alignment vertical="center"/>
      <protection locked="0"/>
    </xf>
    <xf numFmtId="0" fontId="27" fillId="27" borderId="61"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27" borderId="28" xfId="0" applyFont="1" applyFill="1" applyBorder="1" applyAlignment="1" applyProtection="1">
      <alignment horizontal="center" vertical="center"/>
      <protection locked="0"/>
    </xf>
    <xf numFmtId="0" fontId="43" fillId="28" borderId="0" xfId="46" applyFont="1" applyFill="1" applyBorder="1" applyAlignment="1">
      <alignment horizontal="left" vertical="center"/>
    </xf>
    <xf numFmtId="183" fontId="43" fillId="28" borderId="0" xfId="46" applyNumberFormat="1"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50"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4" xfId="46" applyFont="1" applyFill="1" applyBorder="1" applyAlignment="1">
      <alignment horizontal="right" vertical="center"/>
    </xf>
    <xf numFmtId="0" fontId="33" fillId="28" borderId="40" xfId="46" applyFont="1" applyFill="1" applyBorder="1" applyAlignment="1">
      <alignment horizontal="center" vertical="center"/>
    </xf>
    <xf numFmtId="0" fontId="33" fillId="28" borderId="41" xfId="46" applyFont="1" applyFill="1" applyBorder="1" applyAlignment="1">
      <alignment horizontal="center" vertical="center"/>
    </xf>
    <xf numFmtId="177" fontId="24" fillId="28" borderId="40" xfId="46" applyNumberFormat="1" applyFont="1" applyFill="1" applyBorder="1" applyAlignment="1">
      <alignment horizontal="center" vertical="center"/>
    </xf>
    <xf numFmtId="177" fontId="24" fillId="28" borderId="41" xfId="46" applyNumberFormat="1" applyFont="1" applyFill="1" applyBorder="1" applyAlignment="1">
      <alignment horizontal="center" vertical="center"/>
    </xf>
    <xf numFmtId="0" fontId="33" fillId="28" borderId="50"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74" xfId="46" applyFont="1" applyFill="1" applyBorder="1" applyAlignment="1">
      <alignment horizontal="center" vertical="center"/>
    </xf>
    <xf numFmtId="0" fontId="24" fillId="28" borderId="75" xfId="46" applyFont="1" applyFill="1" applyBorder="1" applyAlignment="1">
      <alignment horizontal="center" vertical="center"/>
    </xf>
    <xf numFmtId="0" fontId="24" fillId="28" borderId="76" xfId="46" applyFont="1" applyFill="1" applyBorder="1" applyAlignment="1">
      <alignment horizontal="center" vertical="center"/>
    </xf>
    <xf numFmtId="0" fontId="24" fillId="28" borderId="77" xfId="46" applyFont="1" applyFill="1" applyBorder="1" applyAlignment="1">
      <alignment horizontal="center" vertical="center"/>
    </xf>
    <xf numFmtId="0" fontId="24" fillId="28" borderId="78" xfId="46" applyFont="1" applyFill="1" applyBorder="1" applyAlignment="1">
      <alignment horizontal="center" vertical="center"/>
    </xf>
    <xf numFmtId="0" fontId="24" fillId="28" borderId="79" xfId="46" applyFont="1" applyFill="1" applyBorder="1" applyAlignment="1">
      <alignment horizontal="center" vertical="center"/>
    </xf>
    <xf numFmtId="183" fontId="24" fillId="0" borderId="40" xfId="46" applyNumberFormat="1" applyFont="1" applyBorder="1" applyAlignment="1">
      <alignment horizontal="center" vertical="center"/>
    </xf>
    <xf numFmtId="183" fontId="24" fillId="0" borderId="50" xfId="46" applyNumberFormat="1" applyFont="1" applyBorder="1" applyAlignment="1">
      <alignment horizontal="center" vertical="center"/>
    </xf>
    <xf numFmtId="183"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53" xfId="46" applyFont="1" applyFill="1" applyBorder="1" applyAlignment="1">
      <alignment horizontal="center" vertical="center"/>
    </xf>
    <xf numFmtId="0" fontId="24" fillId="28" borderId="49"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34"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71" xfId="46" applyFont="1" applyFill="1" applyBorder="1" applyAlignment="1">
      <alignment horizontal="center" vertical="center"/>
    </xf>
    <xf numFmtId="0" fontId="24" fillId="28" borderId="72" xfId="46" applyFont="1" applyFill="1" applyBorder="1" applyAlignment="1">
      <alignment horizontal="center" vertical="center"/>
    </xf>
    <xf numFmtId="0" fontId="24" fillId="28" borderId="73" xfId="46" applyFont="1" applyFill="1" applyBorder="1" applyAlignment="1">
      <alignment horizontal="center" vertical="center"/>
    </xf>
    <xf numFmtId="0" fontId="33" fillId="28" borderId="23" xfId="46" applyFont="1" applyFill="1" applyBorder="1" applyAlignment="1">
      <alignment horizontal="center" vertical="center"/>
    </xf>
    <xf numFmtId="0" fontId="33" fillId="28" borderId="24" xfId="46" applyFont="1" applyFill="1" applyBorder="1" applyAlignment="1">
      <alignment horizontal="center" vertical="center"/>
    </xf>
    <xf numFmtId="0" fontId="33" fillId="28" borderId="25" xfId="46" applyFont="1" applyFill="1" applyBorder="1" applyAlignment="1">
      <alignment horizontal="center" vertical="center"/>
    </xf>
    <xf numFmtId="0" fontId="33" fillId="28" borderId="40" xfId="46" applyFont="1" applyFill="1" applyBorder="1" applyAlignment="1">
      <alignment horizontal="center" vertical="center" shrinkToFit="1"/>
    </xf>
    <xf numFmtId="0" fontId="33" fillId="28" borderId="50" xfId="46" applyFont="1" applyFill="1" applyBorder="1" applyAlignment="1">
      <alignment horizontal="center" vertical="center" shrinkToFit="1"/>
    </xf>
    <xf numFmtId="0" fontId="33" fillId="28" borderId="40" xfId="46" applyFont="1" applyFill="1" applyBorder="1" applyAlignment="1">
      <alignment horizontal="center" vertical="center" wrapText="1" shrinkToFit="1"/>
    </xf>
    <xf numFmtId="0" fontId="33" fillId="28" borderId="50" xfId="46" applyFont="1" applyFill="1" applyBorder="1" applyAlignment="1">
      <alignment horizontal="center" vertical="center" wrapText="1" shrinkToFit="1"/>
    </xf>
    <xf numFmtId="0" fontId="33" fillId="28" borderId="41" xfId="46" applyFont="1" applyFill="1" applyBorder="1" applyAlignment="1">
      <alignment horizontal="center" vertical="center" wrapText="1" shrinkToFit="1"/>
    </xf>
    <xf numFmtId="0" fontId="33" fillId="28" borderId="40" xfId="46" applyFont="1" applyFill="1" applyBorder="1" applyAlignment="1">
      <alignment horizontal="center" vertical="center" wrapText="1"/>
    </xf>
    <xf numFmtId="0" fontId="24" fillId="28" borderId="85" xfId="46" applyFont="1" applyFill="1" applyBorder="1" applyAlignment="1">
      <alignment horizontal="center" vertical="center"/>
    </xf>
    <xf numFmtId="0" fontId="24" fillId="28" borderId="86" xfId="46" applyFont="1" applyFill="1" applyBorder="1" applyAlignment="1">
      <alignment horizontal="center" vertical="center"/>
    </xf>
    <xf numFmtId="0" fontId="46" fillId="24" borderId="0" xfId="49" applyFont="1" applyFill="1" applyAlignment="1">
      <alignment horizontal="left"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24" borderId="40" xfId="49" applyFont="1" applyFill="1" applyBorder="1" applyAlignment="1">
      <alignment horizontal="center" vertical="center"/>
    </xf>
    <xf numFmtId="0" fontId="6" fillId="24" borderId="50" xfId="49" applyFont="1" applyFill="1" applyBorder="1" applyAlignment="1">
      <alignment horizontal="center" vertical="center"/>
    </xf>
    <xf numFmtId="0" fontId="6" fillId="24" borderId="80" xfId="49" applyFont="1" applyFill="1" applyBorder="1" applyAlignment="1">
      <alignment horizontal="center" vertical="center"/>
    </xf>
    <xf numFmtId="0" fontId="6" fillId="31" borderId="67" xfId="49" applyFont="1" applyFill="1" applyBorder="1" applyAlignment="1">
      <alignment horizontal="center" vertical="center"/>
    </xf>
    <xf numFmtId="0" fontId="6" fillId="31" borderId="50"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4" xfId="49" applyFont="1" applyFill="1" applyBorder="1" applyAlignment="1">
      <alignment horizontal="center" vertical="center"/>
    </xf>
    <xf numFmtId="0" fontId="6" fillId="24" borderId="67" xfId="49" applyFont="1" applyFill="1" applyBorder="1" applyAlignment="1">
      <alignment vertical="center" shrinkToFit="1"/>
    </xf>
    <xf numFmtId="0" fontId="6" fillId="24" borderId="50" xfId="49" applyFont="1" applyFill="1" applyBorder="1" applyAlignment="1">
      <alignment vertical="center" shrinkToFit="1"/>
    </xf>
    <xf numFmtId="0" fontId="6" fillId="24" borderId="41" xfId="49" applyFont="1" applyFill="1" applyBorder="1" applyAlignment="1">
      <alignment vertical="center" shrinkToFit="1"/>
    </xf>
    <xf numFmtId="0" fontId="6" fillId="24" borderId="59"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7"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50" xfId="49" applyFont="1" applyFill="1" applyBorder="1" applyAlignment="1">
      <alignment horizontal="right" vertical="center"/>
    </xf>
    <xf numFmtId="0" fontId="49" fillId="0" borderId="50" xfId="49" applyFont="1" applyFill="1" applyBorder="1" applyAlignment="1">
      <alignment horizontal="center" vertical="center"/>
    </xf>
    <xf numFmtId="0" fontId="6" fillId="0" borderId="50" xfId="49" applyFont="1" applyFill="1" applyBorder="1" applyAlignment="1">
      <alignment vertical="center"/>
    </xf>
    <xf numFmtId="0" fontId="6" fillId="0" borderId="41" xfId="49" applyFont="1" applyFill="1" applyBorder="1" applyAlignment="1">
      <alignment vertical="center"/>
    </xf>
    <xf numFmtId="0" fontId="6" fillId="24" borderId="1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23" xfId="49" applyFont="1" applyFill="1" applyBorder="1" applyAlignment="1">
      <alignment horizontal="center" vertical="center"/>
    </xf>
    <xf numFmtId="0" fontId="6" fillId="24" borderId="24" xfId="49" applyFont="1" applyFill="1" applyBorder="1" applyAlignment="1">
      <alignment horizontal="center" vertical="center"/>
    </xf>
    <xf numFmtId="0" fontId="6" fillId="27" borderId="82" xfId="49" applyFont="1" applyFill="1" applyBorder="1" applyAlignment="1">
      <alignment horizontal="center" vertical="center"/>
    </xf>
    <xf numFmtId="0" fontId="6" fillId="27"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4" xfId="49" applyFont="1" applyFill="1" applyBorder="1" applyAlignment="1">
      <alignment vertical="center"/>
    </xf>
    <xf numFmtId="0" fontId="6" fillId="27" borderId="51" xfId="49" applyFont="1" applyFill="1" applyBorder="1" applyAlignment="1">
      <alignment horizontal="center" vertical="center"/>
    </xf>
    <xf numFmtId="0" fontId="6" fillId="27" borderId="24" xfId="49" applyFont="1" applyFill="1" applyBorder="1" applyAlignment="1">
      <alignment horizontal="center"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1" xfId="49" applyFont="1" applyFill="1" applyBorder="1" applyAlignment="1">
      <alignment vertical="center"/>
    </xf>
    <xf numFmtId="0" fontId="6" fillId="24" borderId="82" xfId="49" applyFont="1" applyFill="1" applyBorder="1" applyAlignment="1">
      <alignment horizontal="center" vertical="center"/>
    </xf>
    <xf numFmtId="0" fontId="6" fillId="27" borderId="67" xfId="49" applyFont="1" applyFill="1" applyBorder="1" applyAlignment="1">
      <alignment horizontal="center" vertical="center"/>
    </xf>
    <xf numFmtId="0" fontId="6" fillId="27" borderId="50" xfId="49" applyFont="1" applyFill="1" applyBorder="1" applyAlignment="1">
      <alignment horizontal="center" vertical="center"/>
    </xf>
    <xf numFmtId="0" fontId="6" fillId="24" borderId="40" xfId="49" applyFont="1" applyFill="1" applyBorder="1" applyAlignment="1">
      <alignment vertical="center" wrapText="1"/>
    </xf>
    <xf numFmtId="0" fontId="6" fillId="24" borderId="50" xfId="49" applyFont="1" applyFill="1" applyBorder="1" applyAlignment="1">
      <alignment vertical="center"/>
    </xf>
    <xf numFmtId="0" fontId="6" fillId="24" borderId="80" xfId="49" applyFont="1" applyFill="1" applyBorder="1" applyAlignment="1">
      <alignment vertical="center"/>
    </xf>
    <xf numFmtId="0" fontId="46"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65" xfId="49" applyFont="1" applyFill="1" applyBorder="1" applyAlignment="1">
      <alignment vertical="center" wrapText="1"/>
    </xf>
    <xf numFmtId="0" fontId="6" fillId="24" borderId="64" xfId="49" applyFont="1" applyFill="1" applyBorder="1" applyAlignment="1">
      <alignment vertical="center" wrapText="1"/>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185" fontId="46" fillId="24" borderId="15" xfId="49" applyNumberFormat="1" applyFont="1" applyFill="1" applyBorder="1" applyAlignment="1">
      <alignment horizontal="center" vertical="center"/>
    </xf>
    <xf numFmtId="0" fontId="6" fillId="24" borderId="46"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7" xfId="49" applyFont="1" applyFill="1" applyBorder="1" applyAlignment="1">
      <alignment horizontal="left" vertical="center"/>
    </xf>
    <xf numFmtId="0" fontId="46" fillId="24" borderId="46" xfId="49" applyFont="1" applyFill="1" applyBorder="1" applyAlignment="1">
      <alignment horizontal="center" vertical="center"/>
    </xf>
    <xf numFmtId="0" fontId="46" fillId="24" borderId="28" xfId="49" applyFont="1" applyFill="1" applyBorder="1" applyAlignment="1">
      <alignment horizontal="center" vertical="center"/>
    </xf>
    <xf numFmtId="185" fontId="46" fillId="0" borderId="26" xfId="49" applyNumberFormat="1" applyFont="1" applyFill="1" applyBorder="1" applyAlignment="1">
      <alignment horizontal="center" vertical="center"/>
    </xf>
    <xf numFmtId="185" fontId="46" fillId="0" borderId="11" xfId="49" applyNumberFormat="1" applyFont="1" applyFill="1" applyBorder="1" applyAlignment="1">
      <alignment horizontal="center" vertical="center"/>
    </xf>
    <xf numFmtId="0" fontId="46" fillId="24" borderId="26" xfId="49" applyFont="1" applyFill="1" applyBorder="1" applyAlignment="1">
      <alignment horizontal="center" vertical="center"/>
    </xf>
    <xf numFmtId="0" fontId="46"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37"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6" fillId="24" borderId="37" xfId="49" applyFont="1" applyFill="1" applyBorder="1" applyAlignment="1">
      <alignment vertical="center" wrapText="1"/>
    </xf>
    <xf numFmtId="0" fontId="6" fillId="24" borderId="0" xfId="49" applyFont="1" applyFill="1" applyBorder="1" applyAlignment="1">
      <alignment vertical="center"/>
    </xf>
    <xf numFmtId="0" fontId="6" fillId="24" borderId="37" xfId="49" applyFont="1" applyFill="1" applyBorder="1" applyAlignment="1">
      <alignment vertical="center"/>
    </xf>
    <xf numFmtId="0" fontId="51" fillId="24" borderId="0" xfId="49" applyFont="1" applyFill="1" applyBorder="1" applyAlignment="1">
      <alignment vertical="center" wrapText="1"/>
    </xf>
    <xf numFmtId="0" fontId="51" fillId="24" borderId="0" xfId="49" applyFont="1" applyFill="1" applyAlignment="1">
      <alignment vertical="center" wrapText="1"/>
    </xf>
    <xf numFmtId="0" fontId="6" fillId="0" borderId="67" xfId="49" applyFont="1" applyFill="1" applyBorder="1" applyAlignment="1">
      <alignment horizontal="center" vertical="center"/>
    </xf>
    <xf numFmtId="0" fontId="6" fillId="0" borderId="50"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67" xfId="49" applyFont="1" applyFill="1" applyBorder="1" applyAlignment="1">
      <alignment vertical="center"/>
    </xf>
    <xf numFmtId="0" fontId="6" fillId="24" borderId="41" xfId="49" applyFont="1" applyFill="1" applyBorder="1" applyAlignment="1">
      <alignment vertical="center"/>
    </xf>
    <xf numFmtId="185" fontId="46" fillId="0" borderId="15" xfId="49" applyNumberFormat="1"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10" xfId="49" applyFont="1" applyFill="1" applyBorder="1" applyAlignment="1">
      <alignment horizontal="center" vertical="center" wrapText="1"/>
    </xf>
    <xf numFmtId="0" fontId="46" fillId="24" borderId="10" xfId="49" applyFont="1" applyFill="1" applyBorder="1" applyAlignment="1">
      <alignment horizontal="center" vertical="center"/>
    </xf>
    <xf numFmtId="0" fontId="6" fillId="24" borderId="29"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46"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7" xfId="49" applyFont="1" applyFill="1" applyBorder="1" applyAlignment="1">
      <alignment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4" fillId="32" borderId="10" xfId="0" applyFont="1"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8" borderId="46"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6"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46"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7" xfId="0" applyFill="1" applyBorder="1" applyAlignment="1">
      <alignment vertical="center" wrapText="1"/>
    </xf>
    <xf numFmtId="0" fontId="0" fillId="28" borderId="46"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7" xfId="0" applyFill="1" applyBorder="1" applyAlignment="1">
      <alignment horizontal="left" vertical="center" wrapText="1"/>
    </xf>
    <xf numFmtId="0" fontId="0" fillId="24" borderId="0"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107" xfId="0" applyFill="1" applyBorder="1" applyAlignment="1" applyProtection="1">
      <alignment horizontal="left" vertical="center" wrapText="1"/>
      <protection locked="0"/>
    </xf>
    <xf numFmtId="0" fontId="0" fillId="28" borderId="108" xfId="0" applyFill="1" applyBorder="1" applyAlignment="1" applyProtection="1">
      <alignment horizontal="left" vertical="center" wrapText="1"/>
      <protection locked="0"/>
    </xf>
    <xf numFmtId="0" fontId="0" fillId="28" borderId="109" xfId="0" applyFill="1" applyBorder="1" applyAlignment="1" applyProtection="1">
      <alignment horizontal="left" vertical="center" wrapText="1"/>
      <protection locked="0"/>
    </xf>
    <xf numFmtId="0" fontId="0" fillId="28" borderId="46"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0" fillId="28" borderId="111" xfId="0" applyFill="1" applyBorder="1" applyAlignment="1" applyProtection="1">
      <alignment horizontal="left" vertical="center" wrapText="1"/>
      <protection locked="0"/>
    </xf>
    <xf numFmtId="0" fontId="0" fillId="28" borderId="112" xfId="0" applyFill="1" applyBorder="1" applyAlignment="1" applyProtection="1">
      <alignment horizontal="left" vertical="center" wrapText="1"/>
      <protection locked="0"/>
    </xf>
    <xf numFmtId="0" fontId="0" fillId="28" borderId="113" xfId="0" applyFill="1" applyBorder="1" applyAlignment="1" applyProtection="1">
      <alignment horizontal="left" vertical="center" wrapText="1"/>
      <protection locked="0"/>
    </xf>
    <xf numFmtId="0" fontId="0" fillId="24" borderId="46"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7" xfId="0" applyFill="1" applyBorder="1" applyAlignment="1">
      <alignment horizontal="left" vertical="center" wrapText="1"/>
    </xf>
    <xf numFmtId="0" fontId="0" fillId="24" borderId="46"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7" xfId="0" applyFill="1" applyBorder="1" applyAlignment="1">
      <alignment vertical="center" wrapText="1"/>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7"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8" borderId="46"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30" borderId="29" xfId="0" applyFont="1" applyFill="1" applyBorder="1" applyAlignment="1" applyProtection="1">
      <alignment horizontal="center" vertical="center"/>
    </xf>
    <xf numFmtId="0" fontId="37" fillId="30" borderId="15" xfId="0" applyFont="1" applyFill="1" applyBorder="1" applyAlignment="1" applyProtection="1">
      <alignment horizontal="center" vertical="center"/>
    </xf>
    <xf numFmtId="0" fontId="37" fillId="30" borderId="12"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35" fillId="27" borderId="28" xfId="0" applyFont="1" applyFill="1" applyBorder="1" applyAlignment="1" applyProtection="1">
      <alignment horizontal="left" vertical="center" wrapText="1"/>
      <protection locked="0"/>
    </xf>
    <xf numFmtId="0" fontId="35" fillId="27" borderId="12" xfId="0"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5" fillId="30" borderId="29" xfId="0" applyFont="1" applyFill="1" applyBorder="1" applyAlignment="1" applyProtection="1">
      <alignment horizontal="center" vertical="center" wrapText="1"/>
    </xf>
    <xf numFmtId="0" fontId="35"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64" fillId="34" borderId="97" xfId="0" applyFont="1" applyFill="1" applyBorder="1" applyAlignment="1">
      <alignment horizontal="left" vertical="center" wrapText="1"/>
    </xf>
    <xf numFmtId="0" fontId="64" fillId="34" borderId="98" xfId="0" applyFont="1" applyFill="1" applyBorder="1" applyAlignment="1">
      <alignment horizontal="left" vertical="center" wrapText="1"/>
    </xf>
    <xf numFmtId="0" fontId="64" fillId="0" borderId="103" xfId="0" applyFont="1" applyFill="1" applyBorder="1" applyAlignment="1">
      <alignment horizontal="left" vertical="top" wrapText="1"/>
    </xf>
    <xf numFmtId="0" fontId="64" fillId="0" borderId="99" xfId="0" applyFont="1" applyFill="1" applyBorder="1" applyAlignment="1">
      <alignment horizontal="left" vertical="top" wrapText="1"/>
    </xf>
    <xf numFmtId="0" fontId="64" fillId="0" borderId="100" xfId="0" applyFont="1" applyFill="1" applyBorder="1" applyAlignment="1">
      <alignment horizontal="left" vertical="top" wrapText="1"/>
    </xf>
    <xf numFmtId="0" fontId="64" fillId="0" borderId="102" xfId="0" applyFont="1" applyFill="1" applyBorder="1" applyAlignment="1">
      <alignment horizontal="left" vertical="top" wrapText="1"/>
    </xf>
    <xf numFmtId="0" fontId="64" fillId="0" borderId="97" xfId="0" applyFont="1" applyFill="1" applyBorder="1" applyAlignment="1">
      <alignment horizontal="left" vertical="top" wrapText="1"/>
    </xf>
    <xf numFmtId="0" fontId="64" fillId="0" borderId="98" xfId="0" applyFont="1" applyFill="1" applyBorder="1" applyAlignment="1">
      <alignment horizontal="left" vertical="top" wrapText="1"/>
    </xf>
    <xf numFmtId="0" fontId="63" fillId="0" borderId="16"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64" fillId="0" borderId="28" xfId="0" applyFont="1" applyFill="1" applyBorder="1" applyAlignment="1">
      <alignment horizontal="left" vertical="top" wrapText="1"/>
    </xf>
    <xf numFmtId="0" fontId="64" fillId="0" borderId="57" xfId="0" applyFont="1" applyFill="1" applyBorder="1" applyAlignment="1">
      <alignment horizontal="left" vertical="top" wrapText="1"/>
    </xf>
    <xf numFmtId="0" fontId="64" fillId="0" borderId="36" xfId="0" applyFont="1" applyBorder="1" applyAlignment="1">
      <alignment horizontal="center" vertical="center" textRotation="255" wrapText="1"/>
    </xf>
    <xf numFmtId="0" fontId="64" fillId="0" borderId="32" xfId="0" applyFont="1" applyBorder="1" applyAlignment="1">
      <alignment horizontal="center" vertical="center" textRotation="255" wrapText="1"/>
    </xf>
    <xf numFmtId="0" fontId="64" fillId="0" borderId="16"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4" fillId="0" borderId="87"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46" xfId="0" applyFont="1" applyFill="1" applyBorder="1" applyAlignment="1">
      <alignment horizontal="left" vertical="center" wrapText="1"/>
    </xf>
    <xf numFmtId="0" fontId="69" fillId="0" borderId="27" xfId="0" applyFont="1" applyFill="1" applyBorder="1" applyAlignment="1">
      <alignment horizontal="left" vertical="center" wrapText="1"/>
    </xf>
    <xf numFmtId="0" fontId="64" fillId="34" borderId="103" xfId="0" applyFont="1" applyFill="1" applyBorder="1" applyAlignment="1">
      <alignment horizontal="left" vertical="center" wrapText="1"/>
    </xf>
    <xf numFmtId="0" fontId="69" fillId="0" borderId="99" xfId="0" applyFont="1" applyBorder="1" applyAlignment="1">
      <alignment horizontal="left" vertical="center" wrapText="1"/>
    </xf>
    <xf numFmtId="0" fontId="64" fillId="0" borderId="89" xfId="0" applyFont="1" applyFill="1" applyBorder="1" applyAlignment="1">
      <alignment horizontal="left" vertical="top" wrapText="1"/>
    </xf>
    <xf numFmtId="0" fontId="64" fillId="0" borderId="90" xfId="0" applyFont="1" applyFill="1" applyBorder="1" applyAlignment="1">
      <alignment horizontal="left" vertical="top" wrapText="1"/>
    </xf>
    <xf numFmtId="0" fontId="64" fillId="34" borderId="28" xfId="0" applyFont="1" applyFill="1" applyBorder="1" applyAlignment="1">
      <alignment horizontal="left" vertical="center" wrapText="1"/>
    </xf>
    <xf numFmtId="0" fontId="69" fillId="0" borderId="57" xfId="0" applyFont="1" applyBorder="1" applyAlignment="1">
      <alignment horizontal="left" vertical="center" wrapText="1"/>
    </xf>
    <xf numFmtId="0" fontId="70" fillId="0" borderId="100"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71" fillId="0" borderId="90" xfId="0" applyFont="1" applyFill="1" applyBorder="1" applyAlignment="1">
      <alignment horizontal="left" vertical="top" wrapText="1"/>
    </xf>
    <xf numFmtId="0" fontId="70" fillId="0" borderId="87"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34" borderId="100" xfId="0" applyFont="1" applyFill="1" applyBorder="1" applyAlignment="1">
      <alignment horizontal="left" vertical="center" wrapText="1"/>
    </xf>
    <xf numFmtId="0" fontId="64" fillId="34" borderId="102" xfId="0" applyFont="1" applyFill="1" applyBorder="1" applyAlignment="1">
      <alignment horizontal="left" vertical="center" wrapText="1"/>
    </xf>
    <xf numFmtId="0" fontId="64" fillId="0" borderId="16" xfId="0" applyFont="1" applyBorder="1" applyAlignment="1">
      <alignment horizontal="center" vertical="center" textRotation="255" wrapText="1"/>
    </xf>
    <xf numFmtId="0" fontId="64" fillId="0" borderId="2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57" xfId="0" applyFont="1" applyFill="1" applyBorder="1" applyAlignment="1">
      <alignment horizontal="left" vertical="center" wrapText="1"/>
    </xf>
    <xf numFmtId="0" fontId="64" fillId="0" borderId="92" xfId="0" applyFont="1" applyFill="1" applyBorder="1" applyAlignment="1">
      <alignment horizontal="left" vertical="center" wrapText="1"/>
    </xf>
    <xf numFmtId="0" fontId="64" fillId="0" borderId="93" xfId="0" applyFont="1" applyFill="1" applyBorder="1" applyAlignment="1">
      <alignment horizontal="left" vertical="center" wrapText="1"/>
    </xf>
    <xf numFmtId="0" fontId="64" fillId="0" borderId="94"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center" vertical="center" wrapText="1"/>
    </xf>
    <xf numFmtId="0" fontId="67" fillId="34" borderId="29" xfId="0" applyFont="1" applyFill="1" applyBorder="1" applyAlignment="1">
      <alignment horizontal="left" vertical="top" wrapText="1"/>
    </xf>
    <xf numFmtId="0" fontId="67" fillId="34" borderId="15" xfId="0" applyFont="1" applyFill="1" applyBorder="1" applyAlignment="1">
      <alignment horizontal="left" vertical="top" wrapText="1"/>
    </xf>
    <xf numFmtId="0" fontId="67" fillId="34" borderId="12" xfId="0" applyFont="1" applyFill="1" applyBorder="1" applyAlignment="1">
      <alignment horizontal="left" vertical="top" wrapText="1"/>
    </xf>
    <xf numFmtId="0" fontId="64" fillId="0" borderId="29" xfId="0" applyFont="1" applyBorder="1" applyAlignment="1">
      <alignment horizontal="center" vertical="center" wrapText="1"/>
    </xf>
    <xf numFmtId="0" fontId="64" fillId="0" borderId="12" xfId="0" applyFont="1" applyBorder="1" applyAlignment="1">
      <alignment horizontal="center" vertical="center" wrapText="1"/>
    </xf>
    <xf numFmtId="0" fontId="64" fillId="34" borderId="29"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0" borderId="37"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4" fillId="0" borderId="37" xfId="0" applyFont="1" applyFill="1" applyBorder="1" applyAlignment="1">
      <alignment horizontal="left" vertical="top" wrapText="1"/>
    </xf>
    <xf numFmtId="0" fontId="64" fillId="0" borderId="56" xfId="0" applyFont="1" applyFill="1" applyBorder="1" applyAlignment="1">
      <alignment horizontal="left" vertical="top" wrapText="1"/>
    </xf>
    <xf numFmtId="0" fontId="65" fillId="0" borderId="0" xfId="0" applyFont="1" applyBorder="1" applyAlignment="1">
      <alignment horizontal="center" vertical="center"/>
    </xf>
    <xf numFmtId="0" fontId="4" fillId="0" borderId="0" xfId="0" applyFont="1" applyBorder="1" applyAlignment="1">
      <alignment horizontal="left" vertical="center" wrapText="1"/>
    </xf>
    <xf numFmtId="0" fontId="59" fillId="24" borderId="0" xfId="51" applyFont="1" applyFill="1">
      <alignment vertical="center"/>
    </xf>
    <xf numFmtId="0" fontId="36" fillId="28" borderId="0" xfId="46" applyFont="1" applyFill="1" applyAlignment="1">
      <alignment horizontal="left" vertical="center"/>
    </xf>
    <xf numFmtId="0" fontId="45" fillId="28" borderId="0" xfId="46" applyFont="1" applyFill="1" applyAlignment="1">
      <alignment vertical="center"/>
    </xf>
    <xf numFmtId="0" fontId="45" fillId="28" borderId="0" xfId="46" applyFont="1" applyFill="1" applyAlignment="1">
      <alignment horizontal="right" vertical="center"/>
    </xf>
    <xf numFmtId="0" fontId="36" fillId="28" borderId="0" xfId="46" applyFont="1" applyFill="1" applyAlignment="1">
      <alignment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2">
          <cell r="C2" t="str">
            <v>氏　名</v>
          </cell>
          <cell r="D2" t="str">
            <v>勤務時間数合計</v>
          </cell>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就労選択支援</v>
          </cell>
          <cell r="B18" t="str">
            <v>管理者</v>
          </cell>
          <cell r="C18" t="str">
            <v>就労選択支援員</v>
          </cell>
          <cell r="D18" t="str">
            <v>その他職員</v>
          </cell>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row>
        <row r="20">
          <cell r="A20" t="str">
            <v>認定指定就労移行支援</v>
          </cell>
          <cell r="B20" t="str">
            <v>管理者</v>
          </cell>
          <cell r="C20" t="str">
            <v>サービス管理責任者</v>
          </cell>
          <cell r="D20" t="str">
            <v>職業指導員</v>
          </cell>
          <cell r="E20" t="str">
            <v>生活支援員</v>
          </cell>
          <cell r="F20" t="str">
            <v>その他職員</v>
          </cell>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row>
        <row r="23">
          <cell r="A23" t="str">
            <v>一般相談支援事業</v>
          </cell>
          <cell r="B23" t="str">
            <v>管理者</v>
          </cell>
          <cell r="C23" t="str">
            <v>相談支援専門員</v>
          </cell>
          <cell r="D23" t="str">
            <v>その他職員</v>
          </cell>
        </row>
        <row r="24">
          <cell r="A24" t="str">
            <v>就労定着支援</v>
          </cell>
          <cell r="B24" t="str">
            <v>管理者</v>
          </cell>
          <cell r="C24" t="str">
            <v>サービス管理責任者</v>
          </cell>
          <cell r="D24" t="str">
            <v>就労定着支援員</v>
          </cell>
          <cell r="E24" t="str">
            <v>その他職員</v>
          </cell>
        </row>
        <row r="25">
          <cell r="A25" t="str">
            <v>自立生活援助</v>
          </cell>
          <cell r="B25" t="str">
            <v>管理者</v>
          </cell>
          <cell r="C25" t="str">
            <v>サービス管理責任者</v>
          </cell>
          <cell r="D25" t="str">
            <v>地域生活支援員</v>
          </cell>
          <cell r="E25" t="str">
            <v>その他職員</v>
          </cell>
        </row>
        <row r="26">
          <cell r="A26" t="str">
            <v>特定相談支援・障害児相談支援</v>
          </cell>
          <cell r="B26" t="str">
            <v>管理者</v>
          </cell>
          <cell r="C26" t="str">
            <v>相談支援専門員</v>
          </cell>
          <cell r="D26" t="str">
            <v>相談支援員</v>
          </cell>
          <cell r="E26" t="str">
            <v>その他職員</v>
          </cell>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row>
        <row r="30">
          <cell r="A30" t="str">
            <v>保育所等訪問支援</v>
          </cell>
          <cell r="B30" t="str">
            <v>管理者</v>
          </cell>
          <cell r="C30" t="str">
            <v>児童発達支援管理責任者</v>
          </cell>
          <cell r="D30" t="str">
            <v>訪問支援員</v>
          </cell>
        </row>
        <row r="31">
          <cell r="A31" t="str">
            <v>居宅訪問型児童発達支援</v>
          </cell>
          <cell r="B31" t="str">
            <v>管理者</v>
          </cell>
          <cell r="C31" t="str">
            <v>児童発達支援管理責任者</v>
          </cell>
          <cell r="D31" t="str">
            <v>訪問支援員</v>
          </cell>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560" customWidth="1"/>
    <col min="2" max="2" width="9" style="560"/>
    <col min="3" max="3" width="23.5" style="560" bestFit="1" customWidth="1"/>
    <col min="4" max="4" width="15.125" style="560" bestFit="1" customWidth="1"/>
    <col min="5" max="5" width="11" style="560" bestFit="1" customWidth="1"/>
    <col min="6" max="6" width="17.25" style="560" bestFit="1" customWidth="1"/>
    <col min="7" max="7" width="13" style="560" bestFit="1" customWidth="1"/>
    <col min="8" max="9" width="17.25" style="560" bestFit="1" customWidth="1"/>
    <col min="10" max="10" width="13" style="560" bestFit="1" customWidth="1"/>
    <col min="11" max="11" width="11" style="560" bestFit="1" customWidth="1"/>
    <col min="12" max="12" width="11.125" style="560" bestFit="1" customWidth="1"/>
    <col min="13" max="16384" width="9" style="560"/>
  </cols>
  <sheetData>
    <row r="1" spans="1:12">
      <c r="A1" s="557" t="s">
        <v>671</v>
      </c>
      <c r="B1" s="558" t="s">
        <v>673</v>
      </c>
      <c r="C1" s="558" t="s">
        <v>674</v>
      </c>
      <c r="D1" s="558" t="s">
        <v>675</v>
      </c>
      <c r="E1" s="558" t="s">
        <v>676</v>
      </c>
      <c r="F1" s="558" t="s">
        <v>677</v>
      </c>
      <c r="G1" s="558" t="s">
        <v>678</v>
      </c>
      <c r="H1" s="558" t="s">
        <v>679</v>
      </c>
      <c r="I1" s="558" t="s">
        <v>680</v>
      </c>
      <c r="J1" s="558" t="s">
        <v>681</v>
      </c>
      <c r="K1" s="558" t="s">
        <v>682</v>
      </c>
      <c r="L1" s="559"/>
    </row>
    <row r="2" spans="1:12">
      <c r="A2" s="561" t="s">
        <v>683</v>
      </c>
      <c r="B2" s="562" t="s">
        <v>684</v>
      </c>
      <c r="C2" s="562" t="s">
        <v>685</v>
      </c>
      <c r="D2" s="562" t="s">
        <v>686</v>
      </c>
      <c r="E2" s="563"/>
      <c r="F2" s="563"/>
      <c r="G2" s="563"/>
      <c r="H2" s="563"/>
      <c r="I2" s="563"/>
      <c r="J2" s="563"/>
      <c r="K2" s="563"/>
      <c r="L2" s="563"/>
    </row>
    <row r="3" spans="1:12">
      <c r="A3" s="561" t="s">
        <v>687</v>
      </c>
      <c r="B3" s="562" t="s">
        <v>684</v>
      </c>
      <c r="C3" s="562" t="s">
        <v>685</v>
      </c>
      <c r="D3" s="562" t="s">
        <v>686</v>
      </c>
      <c r="E3" s="562"/>
      <c r="F3" s="562"/>
      <c r="G3" s="562"/>
      <c r="H3" s="562"/>
      <c r="I3" s="562"/>
      <c r="J3" s="562"/>
      <c r="K3" s="562"/>
      <c r="L3" s="564"/>
    </row>
    <row r="4" spans="1:12">
      <c r="A4" s="561" t="s">
        <v>688</v>
      </c>
      <c r="B4" s="562" t="s">
        <v>684</v>
      </c>
      <c r="C4" s="562" t="s">
        <v>685</v>
      </c>
      <c r="D4" s="562" t="s">
        <v>686</v>
      </c>
      <c r="E4" s="562"/>
      <c r="F4" s="562"/>
      <c r="G4" s="562"/>
      <c r="H4" s="562"/>
      <c r="I4" s="562"/>
      <c r="J4" s="562"/>
      <c r="K4" s="562"/>
      <c r="L4" s="564"/>
    </row>
    <row r="5" spans="1:12">
      <c r="A5" s="561" t="s">
        <v>689</v>
      </c>
      <c r="B5" s="562" t="s">
        <v>684</v>
      </c>
      <c r="C5" s="562" t="s">
        <v>685</v>
      </c>
      <c r="D5" s="562" t="s">
        <v>686</v>
      </c>
      <c r="E5" s="562"/>
      <c r="F5" s="562"/>
      <c r="G5" s="562"/>
      <c r="H5" s="562"/>
      <c r="I5" s="562"/>
      <c r="J5" s="562"/>
      <c r="K5" s="562"/>
      <c r="L5" s="564"/>
    </row>
    <row r="6" spans="1:12">
      <c r="A6" s="565" t="s">
        <v>116</v>
      </c>
      <c r="B6" s="566" t="s">
        <v>684</v>
      </c>
      <c r="C6" s="566" t="s">
        <v>690</v>
      </c>
      <c r="D6" s="566" t="s">
        <v>691</v>
      </c>
      <c r="E6" s="566" t="s">
        <v>692</v>
      </c>
      <c r="F6" s="566" t="s">
        <v>693</v>
      </c>
      <c r="G6" s="566"/>
      <c r="H6" s="566"/>
      <c r="I6" s="566"/>
      <c r="J6" s="566"/>
      <c r="K6" s="562"/>
      <c r="L6" s="564"/>
    </row>
    <row r="7" spans="1:12">
      <c r="A7" s="565" t="s">
        <v>117</v>
      </c>
      <c r="B7" s="566" t="s">
        <v>684</v>
      </c>
      <c r="C7" s="566" t="s">
        <v>690</v>
      </c>
      <c r="D7" s="566" t="s">
        <v>691</v>
      </c>
      <c r="E7" s="566" t="s">
        <v>692</v>
      </c>
      <c r="F7" s="566" t="s">
        <v>694</v>
      </c>
      <c r="G7" s="566" t="s">
        <v>695</v>
      </c>
      <c r="H7" s="566" t="s">
        <v>696</v>
      </c>
      <c r="I7" s="566" t="s">
        <v>693</v>
      </c>
      <c r="J7" s="566" t="s">
        <v>697</v>
      </c>
      <c r="K7" s="562"/>
      <c r="L7" s="564"/>
    </row>
    <row r="8" spans="1:12">
      <c r="A8" s="565" t="s">
        <v>698</v>
      </c>
      <c r="B8" s="566" t="s">
        <v>684</v>
      </c>
      <c r="C8" s="566" t="s">
        <v>693</v>
      </c>
      <c r="D8" s="566"/>
      <c r="E8" s="566"/>
      <c r="F8" s="566"/>
      <c r="G8" s="566"/>
      <c r="H8" s="566"/>
      <c r="I8" s="566"/>
      <c r="J8" s="566"/>
      <c r="K8" s="562"/>
      <c r="L8" s="564"/>
    </row>
    <row r="9" spans="1:12">
      <c r="A9" s="565" t="s">
        <v>699</v>
      </c>
      <c r="B9" s="566" t="s">
        <v>684</v>
      </c>
      <c r="C9" s="566" t="s">
        <v>693</v>
      </c>
      <c r="D9" s="566"/>
      <c r="E9" s="566"/>
      <c r="F9" s="566"/>
      <c r="G9" s="566"/>
      <c r="H9" s="566"/>
      <c r="I9" s="566"/>
      <c r="J9" s="566"/>
      <c r="K9" s="562"/>
      <c r="L9" s="564"/>
    </row>
    <row r="10" spans="1:12">
      <c r="A10" s="565" t="s">
        <v>700</v>
      </c>
      <c r="B10" s="566" t="s">
        <v>684</v>
      </c>
      <c r="C10" s="566" t="s">
        <v>693</v>
      </c>
      <c r="D10" s="566"/>
      <c r="E10" s="566"/>
      <c r="F10" s="566"/>
      <c r="G10" s="566"/>
      <c r="H10" s="566"/>
      <c r="I10" s="566"/>
      <c r="J10" s="566"/>
      <c r="K10" s="562"/>
      <c r="L10" s="564"/>
    </row>
    <row r="11" spans="1:12">
      <c r="A11" s="565" t="s">
        <v>701</v>
      </c>
      <c r="B11" s="566" t="s">
        <v>684</v>
      </c>
      <c r="C11" s="566" t="s">
        <v>685</v>
      </c>
      <c r="D11" s="566"/>
      <c r="E11" s="566"/>
      <c r="F11" s="566"/>
      <c r="G11" s="566"/>
      <c r="H11" s="566"/>
      <c r="I11" s="566"/>
      <c r="J11" s="566"/>
      <c r="K11" s="562"/>
      <c r="L11" s="564"/>
    </row>
    <row r="12" spans="1:12">
      <c r="A12" s="565" t="s">
        <v>702</v>
      </c>
      <c r="B12" s="566" t="s">
        <v>684</v>
      </c>
      <c r="C12" s="566" t="s">
        <v>690</v>
      </c>
      <c r="D12" s="566" t="s">
        <v>703</v>
      </c>
      <c r="E12" s="566" t="s">
        <v>693</v>
      </c>
      <c r="F12" s="566" t="s">
        <v>697</v>
      </c>
      <c r="G12" s="566"/>
      <c r="H12" s="566"/>
      <c r="I12" s="566"/>
      <c r="J12" s="566"/>
      <c r="K12" s="562"/>
      <c r="L12" s="564"/>
    </row>
    <row r="13" spans="1:12">
      <c r="A13" s="565" t="s">
        <v>704</v>
      </c>
      <c r="B13" s="566" t="s">
        <v>684</v>
      </c>
      <c r="C13" s="566" t="s">
        <v>690</v>
      </c>
      <c r="D13" s="566" t="s">
        <v>703</v>
      </c>
      <c r="E13" s="566" t="s">
        <v>697</v>
      </c>
      <c r="F13" s="566"/>
      <c r="G13" s="566"/>
      <c r="H13" s="566"/>
      <c r="I13" s="566"/>
      <c r="J13" s="566"/>
      <c r="K13" s="562"/>
      <c r="L13" s="564"/>
    </row>
    <row r="14" spans="1:12">
      <c r="A14" s="565" t="s">
        <v>705</v>
      </c>
      <c r="B14" s="566" t="s">
        <v>684</v>
      </c>
      <c r="C14" s="566" t="s">
        <v>690</v>
      </c>
      <c r="D14" s="566" t="s">
        <v>703</v>
      </c>
      <c r="E14" s="566" t="s">
        <v>693</v>
      </c>
      <c r="F14" s="566" t="s">
        <v>706</v>
      </c>
      <c r="G14" s="566" t="s">
        <v>697</v>
      </c>
      <c r="H14" s="566"/>
      <c r="I14" s="566"/>
      <c r="J14" s="566"/>
      <c r="K14" s="562"/>
      <c r="L14" s="564"/>
    </row>
    <row r="15" spans="1:12">
      <c r="A15" s="565" t="s">
        <v>707</v>
      </c>
      <c r="B15" s="566" t="s">
        <v>684</v>
      </c>
      <c r="C15" s="566" t="s">
        <v>690</v>
      </c>
      <c r="D15" s="566" t="s">
        <v>691</v>
      </c>
      <c r="E15" s="566" t="s">
        <v>692</v>
      </c>
      <c r="F15" s="566" t="s">
        <v>694</v>
      </c>
      <c r="G15" s="566" t="s">
        <v>695</v>
      </c>
      <c r="H15" s="566" t="s">
        <v>696</v>
      </c>
      <c r="I15" s="566" t="s">
        <v>708</v>
      </c>
      <c r="J15" s="566" t="s">
        <v>709</v>
      </c>
      <c r="K15" s="562" t="s">
        <v>693</v>
      </c>
      <c r="L15" s="567" t="s">
        <v>697</v>
      </c>
    </row>
    <row r="16" spans="1:12">
      <c r="A16" s="565" t="s">
        <v>710</v>
      </c>
      <c r="B16" s="566" t="s">
        <v>684</v>
      </c>
      <c r="C16" s="566" t="s">
        <v>690</v>
      </c>
      <c r="D16" s="566" t="s">
        <v>692</v>
      </c>
      <c r="E16" s="566" t="s">
        <v>694</v>
      </c>
      <c r="F16" s="566" t="s">
        <v>695</v>
      </c>
      <c r="G16" s="566" t="s">
        <v>696</v>
      </c>
      <c r="H16" s="566" t="s">
        <v>693</v>
      </c>
      <c r="I16" s="566" t="s">
        <v>697</v>
      </c>
      <c r="J16" s="566"/>
      <c r="K16" s="562"/>
      <c r="L16" s="564"/>
    </row>
    <row r="17" spans="1:12">
      <c r="A17" s="565" t="s">
        <v>711</v>
      </c>
      <c r="B17" s="566" t="s">
        <v>684</v>
      </c>
      <c r="C17" s="566" t="s">
        <v>690</v>
      </c>
      <c r="D17" s="566" t="s">
        <v>712</v>
      </c>
      <c r="E17" s="566" t="s">
        <v>693</v>
      </c>
      <c r="F17" s="566" t="s">
        <v>697</v>
      </c>
      <c r="G17" s="566"/>
      <c r="H17" s="566"/>
      <c r="I17" s="566"/>
      <c r="J17" s="566"/>
      <c r="K17" s="562"/>
      <c r="L17" s="564"/>
    </row>
    <row r="18" spans="1:12">
      <c r="A18" s="565" t="s">
        <v>594</v>
      </c>
      <c r="B18" s="566" t="s">
        <v>684</v>
      </c>
      <c r="C18" s="566" t="s">
        <v>713</v>
      </c>
      <c r="D18" s="566" t="s">
        <v>697</v>
      </c>
      <c r="E18" s="566"/>
      <c r="F18" s="566"/>
      <c r="G18" s="566"/>
      <c r="H18" s="566"/>
      <c r="I18" s="566"/>
      <c r="J18" s="566"/>
      <c r="K18" s="568"/>
      <c r="L18" s="564"/>
    </row>
    <row r="19" spans="1:12">
      <c r="A19" s="565" t="s">
        <v>120</v>
      </c>
      <c r="B19" s="566" t="s">
        <v>684</v>
      </c>
      <c r="C19" s="566" t="s">
        <v>690</v>
      </c>
      <c r="D19" s="566" t="s">
        <v>714</v>
      </c>
      <c r="E19" s="566" t="s">
        <v>715</v>
      </c>
      <c r="F19" s="566" t="s">
        <v>716</v>
      </c>
      <c r="G19" s="566" t="s">
        <v>697</v>
      </c>
      <c r="H19" s="566"/>
      <c r="I19" s="566"/>
      <c r="J19" s="562"/>
      <c r="K19" s="568"/>
      <c r="L19" s="564"/>
    </row>
    <row r="20" spans="1:12">
      <c r="A20" s="565" t="s">
        <v>717</v>
      </c>
      <c r="B20" s="566" t="s">
        <v>684</v>
      </c>
      <c r="C20" s="566" t="s">
        <v>690</v>
      </c>
      <c r="D20" s="566" t="s">
        <v>714</v>
      </c>
      <c r="E20" s="566" t="s">
        <v>715</v>
      </c>
      <c r="F20" s="566" t="s">
        <v>697</v>
      </c>
      <c r="G20" s="566"/>
      <c r="H20" s="566"/>
      <c r="I20" s="566"/>
      <c r="J20" s="566"/>
      <c r="K20" s="562"/>
      <c r="L20" s="564"/>
    </row>
    <row r="21" spans="1:12">
      <c r="A21" s="565" t="s">
        <v>121</v>
      </c>
      <c r="B21" s="566" t="s">
        <v>684</v>
      </c>
      <c r="C21" s="566" t="s">
        <v>690</v>
      </c>
      <c r="D21" s="566" t="s">
        <v>714</v>
      </c>
      <c r="E21" s="566" t="s">
        <v>715</v>
      </c>
      <c r="F21" s="566" t="s">
        <v>718</v>
      </c>
      <c r="G21" s="566" t="s">
        <v>697</v>
      </c>
      <c r="H21" s="566"/>
      <c r="I21" s="566"/>
      <c r="J21" s="566"/>
      <c r="K21" s="562"/>
      <c r="L21" s="564"/>
    </row>
    <row r="22" spans="1:12">
      <c r="A22" s="565" t="s">
        <v>122</v>
      </c>
      <c r="B22" s="566" t="s">
        <v>684</v>
      </c>
      <c r="C22" s="566" t="s">
        <v>690</v>
      </c>
      <c r="D22" s="566" t="s">
        <v>714</v>
      </c>
      <c r="E22" s="566" t="s">
        <v>715</v>
      </c>
      <c r="F22" s="566" t="s">
        <v>719</v>
      </c>
      <c r="G22" s="566" t="s">
        <v>697</v>
      </c>
      <c r="H22" s="566"/>
      <c r="I22" s="566"/>
      <c r="J22" s="566"/>
      <c r="K22" s="562"/>
      <c r="L22" s="564"/>
    </row>
    <row r="23" spans="1:12">
      <c r="A23" s="565" t="s">
        <v>720</v>
      </c>
      <c r="B23" s="566" t="s">
        <v>684</v>
      </c>
      <c r="C23" s="566" t="s">
        <v>721</v>
      </c>
      <c r="D23" s="566" t="s">
        <v>697</v>
      </c>
      <c r="E23" s="566"/>
      <c r="F23" s="566"/>
      <c r="G23" s="566"/>
      <c r="H23" s="566"/>
      <c r="I23" s="566"/>
      <c r="J23" s="566"/>
      <c r="K23" s="562"/>
      <c r="L23" s="564"/>
    </row>
    <row r="24" spans="1:12">
      <c r="A24" s="565" t="s">
        <v>722</v>
      </c>
      <c r="B24" s="566" t="s">
        <v>684</v>
      </c>
      <c r="C24" s="566" t="s">
        <v>690</v>
      </c>
      <c r="D24" s="566" t="s">
        <v>723</v>
      </c>
      <c r="E24" s="566" t="s">
        <v>697</v>
      </c>
      <c r="F24" s="566"/>
      <c r="G24" s="566"/>
      <c r="H24" s="566"/>
      <c r="I24" s="566"/>
      <c r="J24" s="566"/>
      <c r="K24" s="562"/>
      <c r="L24" s="564"/>
    </row>
    <row r="25" spans="1:12">
      <c r="A25" s="565" t="s">
        <v>724</v>
      </c>
      <c r="B25" s="566" t="s">
        <v>684</v>
      </c>
      <c r="C25" s="566" t="s">
        <v>690</v>
      </c>
      <c r="D25" s="566" t="s">
        <v>725</v>
      </c>
      <c r="E25" s="566" t="s">
        <v>697</v>
      </c>
      <c r="F25" s="566"/>
      <c r="G25" s="566"/>
      <c r="H25" s="566"/>
      <c r="I25" s="566"/>
      <c r="J25" s="566"/>
      <c r="K25" s="562"/>
      <c r="L25" s="564"/>
    </row>
    <row r="26" spans="1:12">
      <c r="A26" s="565" t="s">
        <v>726</v>
      </c>
      <c r="B26" s="566" t="s">
        <v>684</v>
      </c>
      <c r="C26" s="566" t="s">
        <v>721</v>
      </c>
      <c r="D26" s="566" t="s">
        <v>727</v>
      </c>
      <c r="E26" s="566" t="s">
        <v>697</v>
      </c>
      <c r="F26" s="566"/>
      <c r="G26" s="566"/>
      <c r="H26" s="566"/>
      <c r="I26" s="566"/>
      <c r="J26" s="566"/>
      <c r="K26" s="562"/>
      <c r="L26" s="564"/>
    </row>
    <row r="27" spans="1:12">
      <c r="A27" s="565" t="s">
        <v>728</v>
      </c>
      <c r="B27" s="566" t="s">
        <v>684</v>
      </c>
      <c r="C27" s="566" t="s">
        <v>729</v>
      </c>
      <c r="D27" s="566" t="s">
        <v>730</v>
      </c>
      <c r="E27" s="566" t="s">
        <v>731</v>
      </c>
      <c r="F27" s="566" t="s">
        <v>732</v>
      </c>
      <c r="G27" s="566" t="s">
        <v>692</v>
      </c>
      <c r="H27" s="566" t="s">
        <v>697</v>
      </c>
      <c r="I27" s="566"/>
      <c r="J27" s="566"/>
      <c r="K27" s="562"/>
      <c r="L27" s="564"/>
    </row>
    <row r="28" spans="1:12">
      <c r="A28" s="565" t="s">
        <v>733</v>
      </c>
      <c r="B28" s="566" t="s">
        <v>684</v>
      </c>
      <c r="C28" s="566" t="s">
        <v>729</v>
      </c>
      <c r="D28" s="566" t="s">
        <v>734</v>
      </c>
      <c r="E28" s="566" t="s">
        <v>692</v>
      </c>
      <c r="F28" s="566" t="s">
        <v>730</v>
      </c>
      <c r="G28" s="566" t="s">
        <v>731</v>
      </c>
      <c r="H28" s="566" t="s">
        <v>732</v>
      </c>
      <c r="I28" s="566" t="s">
        <v>697</v>
      </c>
      <c r="J28" s="566"/>
      <c r="K28" s="562"/>
      <c r="L28" s="564"/>
    </row>
    <row r="29" spans="1:12">
      <c r="A29" s="565" t="s">
        <v>735</v>
      </c>
      <c r="B29" s="566" t="s">
        <v>684</v>
      </c>
      <c r="C29" s="566" t="s">
        <v>729</v>
      </c>
      <c r="D29" s="566" t="s">
        <v>734</v>
      </c>
      <c r="E29" s="566" t="s">
        <v>730</v>
      </c>
      <c r="F29" s="566" t="s">
        <v>731</v>
      </c>
      <c r="G29" s="566" t="s">
        <v>736</v>
      </c>
      <c r="H29" s="566" t="s">
        <v>737</v>
      </c>
      <c r="I29" s="566" t="s">
        <v>732</v>
      </c>
      <c r="J29" s="566" t="s">
        <v>692</v>
      </c>
      <c r="K29" s="566" t="s">
        <v>697</v>
      </c>
      <c r="L29" s="564"/>
    </row>
    <row r="30" spans="1:12">
      <c r="A30" s="565" t="s">
        <v>738</v>
      </c>
      <c r="B30" s="566" t="s">
        <v>684</v>
      </c>
      <c r="C30" s="566" t="s">
        <v>729</v>
      </c>
      <c r="D30" s="566" t="s">
        <v>739</v>
      </c>
      <c r="E30" s="566"/>
      <c r="F30" s="566"/>
      <c r="G30" s="566"/>
      <c r="H30" s="566"/>
      <c r="I30" s="566"/>
      <c r="J30" s="566"/>
      <c r="K30" s="566"/>
      <c r="L30" s="564"/>
    </row>
    <row r="31" spans="1:12">
      <c r="A31" s="565" t="s">
        <v>740</v>
      </c>
      <c r="B31" s="566" t="s">
        <v>684</v>
      </c>
      <c r="C31" s="566" t="s">
        <v>729</v>
      </c>
      <c r="D31" s="566" t="s">
        <v>739</v>
      </c>
      <c r="E31" s="566"/>
      <c r="F31" s="566"/>
      <c r="G31" s="566"/>
      <c r="H31" s="566"/>
      <c r="I31" s="566"/>
      <c r="J31" s="566"/>
      <c r="K31" s="566"/>
      <c r="L31" s="564"/>
    </row>
    <row r="32" spans="1:12">
      <c r="A32" s="565" t="s">
        <v>741</v>
      </c>
      <c r="B32" s="566" t="s">
        <v>684</v>
      </c>
      <c r="C32" s="566" t="s">
        <v>729</v>
      </c>
      <c r="D32" s="566" t="s">
        <v>691</v>
      </c>
      <c r="E32" s="566" t="s">
        <v>692</v>
      </c>
      <c r="F32" s="566" t="s">
        <v>730</v>
      </c>
      <c r="G32" s="566" t="s">
        <v>731</v>
      </c>
      <c r="H32" s="566" t="s">
        <v>736</v>
      </c>
      <c r="I32" s="566" t="s">
        <v>737</v>
      </c>
      <c r="J32" s="566" t="s">
        <v>742</v>
      </c>
      <c r="K32" s="566" t="s">
        <v>697</v>
      </c>
      <c r="L32" s="564"/>
    </row>
    <row r="33" spans="1:29" ht="27">
      <c r="A33" s="569" t="s">
        <v>743</v>
      </c>
      <c r="B33" s="570" t="s">
        <v>729</v>
      </c>
      <c r="C33" s="570" t="s">
        <v>691</v>
      </c>
      <c r="D33" s="570" t="s">
        <v>692</v>
      </c>
      <c r="E33" s="570" t="s">
        <v>730</v>
      </c>
      <c r="F33" s="570" t="s">
        <v>731</v>
      </c>
      <c r="G33" s="570" t="s">
        <v>742</v>
      </c>
      <c r="H33" s="571" t="s">
        <v>744</v>
      </c>
      <c r="I33" s="570" t="s">
        <v>745</v>
      </c>
      <c r="J33" s="570" t="s">
        <v>697</v>
      </c>
      <c r="K33" s="572"/>
      <c r="L33" s="573"/>
    </row>
    <row r="34" spans="1:29">
      <c r="A34" s="574" t="s">
        <v>746</v>
      </c>
      <c r="B34" s="575" t="s">
        <v>747</v>
      </c>
      <c r="C34" s="575" t="s">
        <v>748</v>
      </c>
      <c r="D34" s="575" t="s">
        <v>749</v>
      </c>
      <c r="E34" s="575" t="s">
        <v>750</v>
      </c>
      <c r="F34" s="575" t="s">
        <v>751</v>
      </c>
      <c r="G34" s="575" t="s">
        <v>752</v>
      </c>
      <c r="H34" s="575" t="s">
        <v>753</v>
      </c>
      <c r="I34" s="575" t="s">
        <v>754</v>
      </c>
      <c r="J34" s="575" t="s">
        <v>755</v>
      </c>
      <c r="K34" s="575" t="s">
        <v>756</v>
      </c>
      <c r="L34" s="576" t="s">
        <v>757</v>
      </c>
      <c r="M34" s="577" t="s">
        <v>758</v>
      </c>
      <c r="N34" s="578" t="s">
        <v>759</v>
      </c>
      <c r="O34" s="578" t="s">
        <v>760</v>
      </c>
      <c r="P34" s="578" t="s">
        <v>761</v>
      </c>
      <c r="Q34" s="578" t="s">
        <v>762</v>
      </c>
      <c r="R34" s="578" t="s">
        <v>763</v>
      </c>
      <c r="S34" s="578" t="s">
        <v>764</v>
      </c>
      <c r="T34" s="578" t="s">
        <v>765</v>
      </c>
      <c r="U34" s="578" t="s">
        <v>766</v>
      </c>
      <c r="V34" s="578" t="s">
        <v>767</v>
      </c>
      <c r="W34" s="579" t="s">
        <v>768</v>
      </c>
      <c r="X34" s="579" t="s">
        <v>769</v>
      </c>
      <c r="Y34" s="579" t="s">
        <v>770</v>
      </c>
      <c r="Z34" s="579" t="s">
        <v>771</v>
      </c>
      <c r="AA34" s="579" t="s">
        <v>772</v>
      </c>
      <c r="AB34" s="579" t="s">
        <v>773</v>
      </c>
      <c r="AC34" s="580" t="s">
        <v>774</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view="pageBreakPreview" zoomScaleNormal="100" zoomScaleSheetLayoutView="100" workbookViewId="0">
      <selection activeCell="B15" sqref="B15"/>
    </sheetView>
  </sheetViews>
  <sheetFormatPr defaultRowHeight="14.25"/>
  <cols>
    <col min="1" max="1" width="5.125" style="14" customWidth="1"/>
    <col min="2" max="2" width="86.875" style="14" customWidth="1"/>
    <col min="3" max="3" width="7.625" style="43" customWidth="1"/>
    <col min="4" max="4" width="7.25" style="14" customWidth="1"/>
    <col min="5" max="16384" width="9" style="14"/>
  </cols>
  <sheetData>
    <row r="1" spans="1:5" ht="21" customHeight="1">
      <c r="A1" s="593" t="s">
        <v>330</v>
      </c>
      <c r="B1" s="593"/>
      <c r="C1" s="584"/>
      <c r="D1" s="584"/>
      <c r="E1" s="13"/>
    </row>
    <row r="2" spans="1:5" ht="19.5" customHeight="1" thickBot="1">
      <c r="A2" s="594"/>
      <c r="B2" s="594"/>
      <c r="C2" s="15"/>
      <c r="D2" s="16"/>
      <c r="E2" s="13"/>
    </row>
    <row r="3" spans="1:5" ht="20.25" customHeight="1">
      <c r="A3" s="121">
        <v>1</v>
      </c>
      <c r="B3" s="120" t="s">
        <v>33</v>
      </c>
      <c r="C3" s="118"/>
      <c r="D3" s="119"/>
    </row>
    <row r="4" spans="1:5" s="18" customFormat="1" ht="60" customHeight="1">
      <c r="A4" s="585" t="s">
        <v>34</v>
      </c>
      <c r="B4" s="586"/>
      <c r="C4" s="586"/>
      <c r="D4" s="587"/>
    </row>
    <row r="5" spans="1:5" ht="21.75" customHeight="1">
      <c r="A5" s="19"/>
      <c r="B5" s="20"/>
      <c r="C5" s="588" t="s">
        <v>35</v>
      </c>
      <c r="D5" s="589"/>
    </row>
    <row r="6" spans="1:5" ht="21.75" customHeight="1">
      <c r="A6" s="19" t="s">
        <v>36</v>
      </c>
      <c r="B6" s="21" t="s">
        <v>37</v>
      </c>
      <c r="C6" s="22" t="s">
        <v>38</v>
      </c>
      <c r="D6" s="23" t="s">
        <v>39</v>
      </c>
    </row>
    <row r="7" spans="1:5" ht="21.75" customHeight="1">
      <c r="A7" s="19"/>
      <c r="B7" s="21" t="s">
        <v>40</v>
      </c>
      <c r="C7" s="24"/>
      <c r="D7" s="25"/>
    </row>
    <row r="8" spans="1:5" ht="21.75" customHeight="1">
      <c r="A8" s="19"/>
      <c r="B8" s="21" t="s">
        <v>536</v>
      </c>
      <c r="C8" s="24"/>
      <c r="D8" s="25"/>
    </row>
    <row r="9" spans="1:5" ht="21.75" customHeight="1">
      <c r="A9" s="19"/>
      <c r="B9" s="21" t="s">
        <v>544</v>
      </c>
      <c r="C9" s="24"/>
      <c r="D9" s="25"/>
    </row>
    <row r="10" spans="1:5" ht="21.75" customHeight="1">
      <c r="A10" s="19"/>
      <c r="B10" s="21" t="s">
        <v>545</v>
      </c>
      <c r="C10" s="24"/>
      <c r="D10" s="25"/>
    </row>
    <row r="11" spans="1:5" ht="21.75" customHeight="1">
      <c r="A11" s="19"/>
      <c r="B11" s="21" t="s">
        <v>546</v>
      </c>
      <c r="C11" s="24"/>
      <c r="D11" s="25"/>
    </row>
    <row r="12" spans="1:5" ht="21.75" customHeight="1">
      <c r="A12" s="19"/>
      <c r="B12" s="21" t="s">
        <v>537</v>
      </c>
      <c r="C12" s="24"/>
      <c r="D12" s="25"/>
    </row>
    <row r="13" spans="1:5" ht="21.75" customHeight="1">
      <c r="A13" s="19"/>
      <c r="B13" s="21" t="s">
        <v>538</v>
      </c>
      <c r="C13" s="24"/>
      <c r="D13" s="25"/>
    </row>
    <row r="14" spans="1:5" ht="21.75" customHeight="1">
      <c r="A14" s="19"/>
      <c r="B14" s="21" t="s">
        <v>539</v>
      </c>
      <c r="C14" s="24"/>
      <c r="D14" s="25"/>
    </row>
    <row r="15" spans="1:5" ht="21.75" customHeight="1">
      <c r="A15" s="19"/>
      <c r="B15" s="21" t="s">
        <v>540</v>
      </c>
      <c r="C15" s="24"/>
      <c r="D15" s="25"/>
    </row>
    <row r="16" spans="1:5" ht="21.75" customHeight="1">
      <c r="A16" s="19"/>
      <c r="B16" s="21" t="s">
        <v>541</v>
      </c>
      <c r="C16" s="24"/>
      <c r="D16" s="25"/>
    </row>
    <row r="17" spans="1:5" ht="21.75" customHeight="1">
      <c r="A17" s="19"/>
      <c r="B17" s="21" t="s">
        <v>542</v>
      </c>
      <c r="C17" s="24"/>
      <c r="D17" s="25"/>
    </row>
    <row r="18" spans="1:5" ht="21.75" customHeight="1">
      <c r="A18" s="19" t="s">
        <v>41</v>
      </c>
      <c r="B18" s="21" t="s">
        <v>42</v>
      </c>
      <c r="C18" s="24"/>
      <c r="D18" s="25"/>
    </row>
    <row r="19" spans="1:5" ht="21.75" customHeight="1" thickBot="1">
      <c r="A19" s="26" t="s">
        <v>43</v>
      </c>
      <c r="B19" s="27" t="s">
        <v>44</v>
      </c>
      <c r="C19" s="28"/>
      <c r="D19" s="29"/>
    </row>
    <row r="20" spans="1:5" ht="12" customHeight="1" thickBot="1">
      <c r="A20" s="30"/>
      <c r="B20" s="31"/>
      <c r="C20" s="17"/>
      <c r="D20" s="13"/>
    </row>
    <row r="21" spans="1:5" ht="21.75" customHeight="1">
      <c r="A21" s="32">
        <v>2</v>
      </c>
      <c r="B21" s="33" t="s">
        <v>45</v>
      </c>
      <c r="C21" s="34"/>
      <c r="D21" s="35"/>
    </row>
    <row r="22" spans="1:5" s="18" customFormat="1" ht="150" customHeight="1">
      <c r="A22" s="590" t="s">
        <v>427</v>
      </c>
      <c r="B22" s="591"/>
      <c r="C22" s="591"/>
      <c r="D22" s="592"/>
    </row>
    <row r="23" spans="1:5" ht="21.75" customHeight="1">
      <c r="A23" s="19"/>
      <c r="B23" s="20"/>
      <c r="C23" s="588" t="s">
        <v>35</v>
      </c>
      <c r="D23" s="589"/>
    </row>
    <row r="24" spans="1:5" s="284" customFormat="1" ht="18" customHeight="1">
      <c r="A24" s="19" t="s">
        <v>319</v>
      </c>
      <c r="B24" s="135" t="s">
        <v>320</v>
      </c>
      <c r="C24" s="37" t="s">
        <v>38</v>
      </c>
      <c r="D24" s="38" t="s">
        <v>39</v>
      </c>
      <c r="E24" s="130"/>
    </row>
    <row r="25" spans="1:5" s="289" customFormat="1" ht="22.5" customHeight="1">
      <c r="A25" s="285" t="s">
        <v>321</v>
      </c>
      <c r="B25" s="286" t="s">
        <v>322</v>
      </c>
      <c r="C25" s="134"/>
      <c r="D25" s="287"/>
      <c r="E25" s="288"/>
    </row>
    <row r="26" spans="1:5" s="289" customFormat="1" ht="22.5" customHeight="1">
      <c r="A26" s="285" t="s">
        <v>323</v>
      </c>
      <c r="B26" s="286" t="s">
        <v>324</v>
      </c>
      <c r="C26" s="134"/>
      <c r="D26" s="287"/>
      <c r="E26" s="288"/>
    </row>
    <row r="27" spans="1:5" s="130" customFormat="1" ht="18" customHeight="1">
      <c r="A27" s="19" t="s">
        <v>325</v>
      </c>
      <c r="B27" s="582" t="s">
        <v>326</v>
      </c>
      <c r="C27" s="582"/>
      <c r="D27" s="583"/>
    </row>
    <row r="28" spans="1:5" s="18" customFormat="1" ht="22.5" customHeight="1">
      <c r="A28" s="39" t="s">
        <v>46</v>
      </c>
      <c r="B28" s="36" t="s">
        <v>47</v>
      </c>
      <c r="C28" s="40"/>
      <c r="D28" s="41"/>
    </row>
    <row r="29" spans="1:5" s="18" customFormat="1" ht="22.5" customHeight="1">
      <c r="A29" s="39" t="s">
        <v>48</v>
      </c>
      <c r="B29" s="36" t="s">
        <v>49</v>
      </c>
      <c r="C29" s="40"/>
      <c r="D29" s="41"/>
    </row>
    <row r="30" spans="1:5" s="18" customFormat="1" ht="22.5" customHeight="1">
      <c r="A30" s="39" t="s">
        <v>50</v>
      </c>
      <c r="B30" s="36" t="s">
        <v>51</v>
      </c>
      <c r="C30" s="40"/>
      <c r="D30" s="41"/>
    </row>
    <row r="31" spans="1:5" s="18" customFormat="1" ht="22.5" customHeight="1">
      <c r="A31" s="39" t="s">
        <v>52</v>
      </c>
      <c r="B31" s="36" t="s">
        <v>53</v>
      </c>
      <c r="C31" s="40"/>
      <c r="D31" s="41"/>
    </row>
    <row r="32" spans="1:5" s="18" customFormat="1" ht="22.5" customHeight="1">
      <c r="A32" s="39" t="s">
        <v>54</v>
      </c>
      <c r="B32" s="36" t="s">
        <v>55</v>
      </c>
      <c r="C32" s="40"/>
      <c r="D32" s="41"/>
    </row>
    <row r="33" spans="1:4" s="18" customFormat="1" ht="22.5" customHeight="1">
      <c r="A33" s="39" t="s">
        <v>56</v>
      </c>
      <c r="B33" s="36" t="s">
        <v>57</v>
      </c>
      <c r="C33" s="40"/>
      <c r="D33" s="41"/>
    </row>
    <row r="34" spans="1:4" s="18" customFormat="1" ht="22.5" customHeight="1">
      <c r="A34" s="39" t="s">
        <v>58</v>
      </c>
      <c r="B34" s="36" t="s">
        <v>59</v>
      </c>
      <c r="C34" s="40"/>
      <c r="D34" s="41"/>
    </row>
    <row r="35" spans="1:4" s="18" customFormat="1" ht="22.5" customHeight="1">
      <c r="A35" s="39" t="s">
        <v>60</v>
      </c>
      <c r="B35" s="36" t="s">
        <v>61</v>
      </c>
      <c r="C35" s="40"/>
      <c r="D35" s="41"/>
    </row>
    <row r="36" spans="1:4" s="18" customFormat="1" ht="18" customHeight="1">
      <c r="A36" s="42" t="s">
        <v>43</v>
      </c>
      <c r="B36" s="582" t="s">
        <v>62</v>
      </c>
      <c r="C36" s="582"/>
      <c r="D36" s="583"/>
    </row>
    <row r="37" spans="1:4" s="18" customFormat="1" ht="23.25" customHeight="1">
      <c r="A37" s="39" t="s">
        <v>46</v>
      </c>
      <c r="B37" s="36" t="s">
        <v>63</v>
      </c>
      <c r="C37" s="40"/>
      <c r="D37" s="41"/>
    </row>
    <row r="38" spans="1:4" s="18" customFormat="1" ht="22.5" customHeight="1">
      <c r="A38" s="42" t="s">
        <v>78</v>
      </c>
      <c r="B38" s="582" t="s">
        <v>64</v>
      </c>
      <c r="C38" s="582"/>
      <c r="D38" s="583"/>
    </row>
    <row r="39" spans="1:4" s="18" customFormat="1" ht="22.5" customHeight="1">
      <c r="A39" s="39" t="s">
        <v>46</v>
      </c>
      <c r="B39" s="36" t="s">
        <v>65</v>
      </c>
      <c r="C39" s="40"/>
      <c r="D39" s="41"/>
    </row>
    <row r="40" spans="1:4" s="18" customFormat="1" ht="22.5" customHeight="1">
      <c r="A40" s="39" t="s">
        <v>48</v>
      </c>
      <c r="B40" s="36" t="s">
        <v>428</v>
      </c>
      <c r="C40" s="40"/>
      <c r="D40" s="41"/>
    </row>
    <row r="41" spans="1:4" s="18" customFormat="1" ht="22.5" customHeight="1">
      <c r="A41" s="39" t="s">
        <v>50</v>
      </c>
      <c r="B41" s="36" t="s">
        <v>189</v>
      </c>
      <c r="C41" s="40"/>
      <c r="D41" s="41"/>
    </row>
    <row r="42" spans="1:4" s="18" customFormat="1" ht="22.5" customHeight="1">
      <c r="A42" s="39" t="s">
        <v>52</v>
      </c>
      <c r="B42" s="36" t="s">
        <v>66</v>
      </c>
      <c r="C42" s="40"/>
      <c r="D42" s="41"/>
    </row>
    <row r="43" spans="1:4" s="18" customFormat="1" ht="22.5" customHeight="1">
      <c r="A43" s="39" t="s">
        <v>54</v>
      </c>
      <c r="B43" s="36" t="s">
        <v>191</v>
      </c>
      <c r="C43" s="40"/>
      <c r="D43" s="41"/>
    </row>
    <row r="44" spans="1:4" s="18" customFormat="1" ht="22.5" customHeight="1">
      <c r="A44" s="39" t="s">
        <v>56</v>
      </c>
      <c r="B44" s="36" t="s">
        <v>67</v>
      </c>
      <c r="C44" s="40"/>
      <c r="D44" s="41"/>
    </row>
    <row r="45" spans="1:4" s="122" customFormat="1" ht="22.5" customHeight="1">
      <c r="A45" s="127" t="s">
        <v>58</v>
      </c>
      <c r="B45" s="126" t="s">
        <v>192</v>
      </c>
      <c r="C45" s="124"/>
      <c r="D45" s="123"/>
    </row>
    <row r="46" spans="1:4" s="122" customFormat="1" ht="22.5" customHeight="1">
      <c r="A46" s="127" t="s">
        <v>60</v>
      </c>
      <c r="B46" s="126" t="s">
        <v>193</v>
      </c>
      <c r="C46" s="124"/>
      <c r="D46" s="123"/>
    </row>
    <row r="47" spans="1:4" s="122" customFormat="1" ht="22.5" customHeight="1">
      <c r="A47" s="127" t="s">
        <v>69</v>
      </c>
      <c r="B47" s="126" t="s">
        <v>194</v>
      </c>
      <c r="C47" s="124"/>
      <c r="D47" s="123"/>
    </row>
    <row r="48" spans="1:4" s="18" customFormat="1" ht="22.5" customHeight="1">
      <c r="A48" s="127" t="s">
        <v>71</v>
      </c>
      <c r="B48" s="36" t="s">
        <v>70</v>
      </c>
      <c r="C48" s="40"/>
      <c r="D48" s="41"/>
    </row>
    <row r="49" spans="1:4" s="18" customFormat="1" ht="22.5" customHeight="1">
      <c r="A49" s="127" t="s">
        <v>73</v>
      </c>
      <c r="B49" s="36" t="s">
        <v>72</v>
      </c>
      <c r="C49" s="40"/>
      <c r="D49" s="41"/>
    </row>
    <row r="50" spans="1:4" s="125" customFormat="1" ht="22.5" customHeight="1">
      <c r="A50" s="127" t="s">
        <v>74</v>
      </c>
      <c r="B50" s="131" t="s">
        <v>195</v>
      </c>
      <c r="C50" s="129"/>
      <c r="D50" s="128"/>
    </row>
    <row r="51" spans="1:4" s="18" customFormat="1" ht="22.5" customHeight="1">
      <c r="A51" s="127" t="s">
        <v>188</v>
      </c>
      <c r="B51" s="36" t="s">
        <v>185</v>
      </c>
      <c r="C51" s="40"/>
      <c r="D51" s="41"/>
    </row>
    <row r="52" spans="1:4" s="18" customFormat="1" ht="22.5" customHeight="1">
      <c r="A52" s="127" t="s">
        <v>197</v>
      </c>
      <c r="B52" s="36" t="s">
        <v>75</v>
      </c>
      <c r="C52" s="40"/>
      <c r="D52" s="41"/>
    </row>
    <row r="53" spans="1:4" s="18" customFormat="1" ht="22.5" customHeight="1">
      <c r="A53" s="39" t="s">
        <v>198</v>
      </c>
      <c r="B53" s="36" t="s">
        <v>76</v>
      </c>
      <c r="C53" s="40"/>
      <c r="D53" s="41"/>
    </row>
    <row r="54" spans="1:4" s="130" customFormat="1" ht="22.5" customHeight="1">
      <c r="A54" s="132" t="s">
        <v>199</v>
      </c>
      <c r="B54" s="135" t="s">
        <v>196</v>
      </c>
      <c r="C54" s="134"/>
      <c r="D54" s="133"/>
    </row>
    <row r="55" spans="1:4" s="18" customFormat="1" ht="22.5" customHeight="1">
      <c r="A55" s="39" t="s">
        <v>200</v>
      </c>
      <c r="B55" s="36" t="s">
        <v>77</v>
      </c>
      <c r="C55" s="40"/>
      <c r="D55" s="41"/>
    </row>
    <row r="56" spans="1:4" s="18" customFormat="1" ht="22.5" customHeight="1">
      <c r="A56" s="39" t="s">
        <v>201</v>
      </c>
      <c r="B56" s="36" t="s">
        <v>186</v>
      </c>
      <c r="C56" s="40"/>
      <c r="D56" s="41"/>
    </row>
    <row r="57" spans="1:4" s="18" customFormat="1" ht="22.5" customHeight="1">
      <c r="A57" s="42" t="s">
        <v>327</v>
      </c>
      <c r="B57" s="582" t="s">
        <v>79</v>
      </c>
      <c r="C57" s="582"/>
      <c r="D57" s="583"/>
    </row>
    <row r="58" spans="1:4" s="18" customFormat="1" ht="22.5" customHeight="1">
      <c r="A58" s="39" t="s">
        <v>46</v>
      </c>
      <c r="B58" s="36" t="s">
        <v>80</v>
      </c>
      <c r="C58" s="40"/>
      <c r="D58" s="41"/>
    </row>
    <row r="59" spans="1:4" s="18" customFormat="1" ht="22.5" customHeight="1">
      <c r="A59" s="39" t="s">
        <v>48</v>
      </c>
      <c r="B59" s="36" t="s">
        <v>81</v>
      </c>
      <c r="C59" s="40"/>
      <c r="D59" s="41"/>
    </row>
    <row r="60" spans="1:4" s="18" customFormat="1" ht="22.5" customHeight="1">
      <c r="A60" s="39" t="s">
        <v>50</v>
      </c>
      <c r="B60" s="36" t="s">
        <v>82</v>
      </c>
      <c r="C60" s="40"/>
      <c r="D60" s="41"/>
    </row>
    <row r="61" spans="1:4" s="18" customFormat="1" ht="22.5" customHeight="1">
      <c r="A61" s="39" t="s">
        <v>52</v>
      </c>
      <c r="B61" s="36" t="s">
        <v>83</v>
      </c>
      <c r="C61" s="40"/>
      <c r="D61" s="41"/>
    </row>
    <row r="62" spans="1:4" s="18" customFormat="1" ht="22.5" customHeight="1">
      <c r="A62" s="39" t="s">
        <v>54</v>
      </c>
      <c r="B62" s="36" t="s">
        <v>84</v>
      </c>
      <c r="C62" s="40"/>
      <c r="D62" s="41"/>
    </row>
    <row r="63" spans="1:4" s="18" customFormat="1" ht="22.5" customHeight="1">
      <c r="A63" s="39" t="s">
        <v>56</v>
      </c>
      <c r="B63" s="36" t="s">
        <v>85</v>
      </c>
      <c r="C63" s="40"/>
      <c r="D63" s="41"/>
    </row>
    <row r="64" spans="1:4" s="18" customFormat="1" ht="22.5" customHeight="1">
      <c r="A64" s="39" t="s">
        <v>58</v>
      </c>
      <c r="B64" s="36" t="s">
        <v>86</v>
      </c>
      <c r="C64" s="40"/>
      <c r="D64" s="41"/>
    </row>
    <row r="65" spans="1:4" s="18" customFormat="1" ht="22.5" customHeight="1">
      <c r="A65" s="39" t="s">
        <v>60</v>
      </c>
      <c r="B65" s="36" t="s">
        <v>87</v>
      </c>
      <c r="C65" s="40"/>
      <c r="D65" s="41"/>
    </row>
    <row r="66" spans="1:4" s="18" customFormat="1" ht="22.5" customHeight="1">
      <c r="A66" s="39" t="s">
        <v>69</v>
      </c>
      <c r="B66" s="36" t="s">
        <v>187</v>
      </c>
      <c r="C66" s="40"/>
      <c r="D66" s="41"/>
    </row>
    <row r="67" spans="1:4" s="18" customFormat="1" ht="22.5" customHeight="1">
      <c r="A67" s="39" t="s">
        <v>71</v>
      </c>
      <c r="B67" s="36" t="s">
        <v>88</v>
      </c>
      <c r="C67" s="40"/>
      <c r="D67" s="41"/>
    </row>
    <row r="68" spans="1:4" s="18" customFormat="1" ht="22.5" customHeight="1">
      <c r="A68" s="39" t="s">
        <v>73</v>
      </c>
      <c r="B68" s="36" t="s">
        <v>68</v>
      </c>
      <c r="C68" s="40"/>
      <c r="D68" s="41"/>
    </row>
    <row r="69" spans="1:4" s="18" customFormat="1" ht="22.5" customHeight="1">
      <c r="A69" s="39" t="s">
        <v>74</v>
      </c>
      <c r="B69" s="36" t="s">
        <v>89</v>
      </c>
      <c r="C69" s="40"/>
      <c r="D69" s="41"/>
    </row>
    <row r="70" spans="1:4" s="284" customFormat="1" ht="22.5" customHeight="1" thickBot="1">
      <c r="A70" s="336" t="s">
        <v>188</v>
      </c>
      <c r="B70" s="337" t="s">
        <v>424</v>
      </c>
      <c r="C70" s="134"/>
      <c r="D70" s="338"/>
    </row>
  </sheetData>
  <sheetProtection selectLockedCells="1"/>
  <mergeCells count="10">
    <mergeCell ref="B36:D36"/>
    <mergeCell ref="B38:D38"/>
    <mergeCell ref="B57:D57"/>
    <mergeCell ref="C1:D1"/>
    <mergeCell ref="A4:D4"/>
    <mergeCell ref="C5:D5"/>
    <mergeCell ref="A22:D22"/>
    <mergeCell ref="C23:D23"/>
    <mergeCell ref="A1:B2"/>
    <mergeCell ref="B27:D27"/>
  </mergeCells>
  <phoneticPr fontId="2"/>
  <dataValidations count="1">
    <dataValidation type="list" allowBlank="1" showInputMessage="1" showErrorMessage="1" sqref="C58:C70 C28:C35 C37 C39:C56 C25:C26 C7:C19">
      <formula1>"○"</formula1>
    </dataValidation>
  </dataValidations>
  <pageMargins left="0.7" right="0.7" top="0.75" bottom="0.75" header="0.3" footer="0.3"/>
  <pageSetup paperSize="9" scale="83" fitToHeight="0" orientation="portrait" r:id="rId1"/>
  <rowBreaks count="2" manualBreakCount="2">
    <brk id="20" max="3" man="1"/>
    <brk id="5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R9" sqref="R9"/>
    </sheetView>
  </sheetViews>
  <sheetFormatPr defaultRowHeight="13.5"/>
  <cols>
    <col min="1" max="1" width="1.625" style="44" customWidth="1"/>
    <col min="2" max="2" width="20.625" style="44" customWidth="1"/>
    <col min="3" max="3" width="9" style="44"/>
    <col min="4" max="5" width="12.625" style="44" customWidth="1"/>
    <col min="6" max="6" width="8.625" style="216" customWidth="1"/>
    <col min="7" max="7" width="4.125" style="216"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c r="M1" s="622" t="s">
        <v>90</v>
      </c>
      <c r="N1" s="623"/>
      <c r="O1" s="623"/>
      <c r="P1" s="617"/>
      <c r="Q1" s="617"/>
      <c r="R1" s="617"/>
      <c r="S1" s="617"/>
      <c r="T1" s="617"/>
    </row>
    <row r="2" spans="2:23" ht="9.9499999999999993" customHeight="1">
      <c r="M2" s="45"/>
      <c r="N2" s="46"/>
      <c r="O2" s="46"/>
      <c r="P2" s="46"/>
      <c r="Q2" s="46"/>
      <c r="R2" s="46"/>
      <c r="S2" s="46"/>
      <c r="T2" s="46"/>
    </row>
    <row r="3" spans="2:23" ht="30" customHeight="1">
      <c r="B3" s="624" t="s">
        <v>91</v>
      </c>
      <c r="C3" s="624"/>
      <c r="D3" s="624"/>
      <c r="E3" s="624"/>
      <c r="F3" s="624"/>
      <c r="G3" s="624"/>
      <c r="H3" s="624"/>
      <c r="I3" s="624"/>
      <c r="J3" s="624"/>
      <c r="K3" s="624"/>
      <c r="L3" s="624"/>
      <c r="M3" s="624"/>
      <c r="N3" s="624"/>
      <c r="O3" s="624"/>
      <c r="P3" s="624"/>
      <c r="Q3" s="624"/>
      <c r="R3" s="624"/>
      <c r="S3" s="624"/>
      <c r="T3" s="624"/>
    </row>
    <row r="4" spans="2:23">
      <c r="J4" s="110"/>
      <c r="K4" s="110"/>
      <c r="L4" s="625" t="s">
        <v>92</v>
      </c>
      <c r="M4" s="625"/>
      <c r="N4" s="113">
        <v>7</v>
      </c>
      <c r="O4" s="114" t="s">
        <v>27</v>
      </c>
      <c r="P4" s="115" t="str">
        <f>IF(P9="","",MONTH(EOMONTH(DATE(SUM(2018+N9),P9,R9),-1)))</f>
        <v/>
      </c>
      <c r="Q4" s="114" t="s">
        <v>4</v>
      </c>
      <c r="R4" s="115" t="str">
        <f>IF(P4="","",20)</f>
        <v/>
      </c>
      <c r="S4" s="116" t="s">
        <v>93</v>
      </c>
      <c r="T4" s="117"/>
    </row>
    <row r="5" spans="2:23" ht="35.25" customHeight="1">
      <c r="B5" s="37" t="s">
        <v>94</v>
      </c>
      <c r="C5" s="626"/>
      <c r="D5" s="627"/>
      <c r="E5" s="627"/>
      <c r="F5" s="627"/>
      <c r="G5" s="627"/>
      <c r="H5" s="627"/>
      <c r="I5" s="628"/>
      <c r="J5" s="51" t="s">
        <v>95</v>
      </c>
      <c r="K5" s="51">
        <v>2</v>
      </c>
      <c r="L5" s="51">
        <v>2</v>
      </c>
      <c r="M5" s="224"/>
      <c r="N5" s="224"/>
      <c r="O5" s="224"/>
      <c r="P5" s="224"/>
      <c r="Q5" s="224"/>
      <c r="R5" s="224"/>
      <c r="S5" s="224"/>
      <c r="T5" s="224"/>
    </row>
    <row r="6" spans="2:23" ht="24.95" customHeight="1">
      <c r="B6" s="602" t="s">
        <v>96</v>
      </c>
      <c r="C6" s="610" t="s">
        <v>97</v>
      </c>
      <c r="D6" s="611"/>
      <c r="E6" s="52"/>
      <c r="F6" s="225"/>
      <c r="G6" s="225"/>
      <c r="H6" s="52"/>
      <c r="I6" s="52"/>
      <c r="J6" s="52"/>
      <c r="K6" s="52"/>
      <c r="L6" s="52"/>
      <c r="M6" s="52"/>
      <c r="N6" s="53"/>
      <c r="O6" s="46" t="s">
        <v>98</v>
      </c>
      <c r="P6" s="226"/>
      <c r="Q6" s="46" t="s">
        <v>99</v>
      </c>
      <c r="R6" s="226"/>
      <c r="S6" s="46" t="s">
        <v>99</v>
      </c>
      <c r="T6" s="227"/>
    </row>
    <row r="7" spans="2:23" ht="24.95" customHeight="1">
      <c r="B7" s="604"/>
      <c r="C7" s="54" t="s">
        <v>100</v>
      </c>
      <c r="D7" s="612"/>
      <c r="E7" s="612"/>
      <c r="F7" s="612"/>
      <c r="G7" s="612"/>
      <c r="H7" s="612"/>
      <c r="I7" s="612"/>
      <c r="J7" s="612"/>
      <c r="K7" s="612"/>
      <c r="L7" s="612"/>
      <c r="M7" s="612"/>
      <c r="N7" s="613"/>
      <c r="O7" s="55" t="s">
        <v>101</v>
      </c>
      <c r="P7" s="228"/>
      <c r="Q7" s="55" t="s">
        <v>99</v>
      </c>
      <c r="R7" s="228"/>
      <c r="S7" s="55" t="s">
        <v>99</v>
      </c>
      <c r="T7" s="229"/>
    </row>
    <row r="8" spans="2:23" ht="35.1" customHeight="1">
      <c r="B8" s="100" t="s">
        <v>102</v>
      </c>
      <c r="C8" s="614"/>
      <c r="D8" s="615"/>
      <c r="E8" s="615"/>
      <c r="F8" s="615"/>
      <c r="G8" s="615"/>
      <c r="H8" s="615"/>
      <c r="I8" s="616"/>
      <c r="J8" s="101" t="s">
        <v>154</v>
      </c>
      <c r="K8" s="618"/>
      <c r="L8" s="619"/>
      <c r="M8" s="619"/>
      <c r="N8" s="619"/>
      <c r="O8" s="619"/>
      <c r="P8" s="619"/>
      <c r="Q8" s="619"/>
      <c r="R8" s="619"/>
      <c r="S8" s="619"/>
      <c r="T8" s="620"/>
    </row>
    <row r="9" spans="2:23" ht="33" customHeight="1">
      <c r="B9" s="51" t="s">
        <v>155</v>
      </c>
      <c r="C9" s="617"/>
      <c r="D9" s="617"/>
      <c r="E9" s="617"/>
      <c r="F9" s="617"/>
      <c r="G9" s="617"/>
      <c r="H9" s="617"/>
      <c r="I9" s="617"/>
      <c r="J9" s="51" t="s">
        <v>156</v>
      </c>
      <c r="K9" s="57"/>
      <c r="L9" s="621" t="s">
        <v>106</v>
      </c>
      <c r="M9" s="621"/>
      <c r="N9" s="231">
        <v>7</v>
      </c>
      <c r="O9" s="58" t="s">
        <v>27</v>
      </c>
      <c r="P9" s="232"/>
      <c r="Q9" s="58" t="s">
        <v>4</v>
      </c>
      <c r="R9" s="103"/>
      <c r="S9" s="58" t="s">
        <v>105</v>
      </c>
      <c r="T9" s="60"/>
    </row>
    <row r="10" spans="2:23" ht="33" customHeight="1">
      <c r="B10" s="602" t="s">
        <v>301</v>
      </c>
      <c r="C10" s="596" t="s">
        <v>6</v>
      </c>
      <c r="D10" s="605"/>
      <c r="E10" s="597"/>
      <c r="F10" s="596" t="s">
        <v>203</v>
      </c>
      <c r="G10" s="597"/>
      <c r="H10" s="596" t="s">
        <v>103</v>
      </c>
      <c r="I10" s="597"/>
      <c r="J10" s="602" t="s">
        <v>157</v>
      </c>
      <c r="K10" s="606"/>
      <c r="L10" s="607"/>
      <c r="M10" s="607"/>
      <c r="N10" s="607"/>
      <c r="O10" s="607"/>
      <c r="P10" s="607"/>
      <c r="Q10" s="607"/>
      <c r="R10" s="607"/>
      <c r="S10" s="607"/>
      <c r="T10" s="608"/>
    </row>
    <row r="11" spans="2:23" ht="33" customHeight="1">
      <c r="B11" s="603"/>
      <c r="C11" s="598"/>
      <c r="D11" s="599"/>
      <c r="E11" s="600"/>
      <c r="F11" s="242"/>
      <c r="G11" s="230" t="s">
        <v>5</v>
      </c>
      <c r="H11" s="242"/>
      <c r="I11" s="56" t="s">
        <v>5</v>
      </c>
      <c r="J11" s="603"/>
      <c r="K11" s="57"/>
      <c r="L11" s="609"/>
      <c r="M11" s="609"/>
      <c r="N11" s="231"/>
      <c r="O11" s="58" t="s">
        <v>27</v>
      </c>
      <c r="P11" s="232"/>
      <c r="Q11" s="58" t="s">
        <v>4</v>
      </c>
      <c r="R11" s="59">
        <v>1</v>
      </c>
      <c r="S11" s="58" t="s">
        <v>105</v>
      </c>
      <c r="T11" s="60"/>
      <c r="U11" s="61"/>
      <c r="V11" s="61"/>
      <c r="W11" s="44" t="s">
        <v>104</v>
      </c>
    </row>
    <row r="12" spans="2:23" ht="33" customHeight="1">
      <c r="B12" s="603"/>
      <c r="C12" s="598"/>
      <c r="D12" s="599"/>
      <c r="E12" s="600"/>
      <c r="F12" s="242"/>
      <c r="G12" s="230" t="s">
        <v>5</v>
      </c>
      <c r="H12" s="242"/>
      <c r="I12" s="56" t="s">
        <v>5</v>
      </c>
      <c r="J12" s="603"/>
      <c r="K12" s="57"/>
      <c r="L12" s="609"/>
      <c r="M12" s="609"/>
      <c r="N12" s="231"/>
      <c r="O12" s="58" t="s">
        <v>27</v>
      </c>
      <c r="P12" s="232"/>
      <c r="Q12" s="58" t="s">
        <v>4</v>
      </c>
      <c r="R12" s="59">
        <v>1</v>
      </c>
      <c r="S12" s="58" t="s">
        <v>105</v>
      </c>
      <c r="T12" s="60"/>
      <c r="U12" s="61"/>
      <c r="V12" s="61"/>
      <c r="W12" s="44" t="s">
        <v>106</v>
      </c>
    </row>
    <row r="13" spans="2:23" ht="33" customHeight="1">
      <c r="B13" s="603"/>
      <c r="C13" s="598"/>
      <c r="D13" s="599"/>
      <c r="E13" s="600"/>
      <c r="F13" s="242"/>
      <c r="G13" s="230" t="s">
        <v>5</v>
      </c>
      <c r="H13" s="242"/>
      <c r="I13" s="56" t="s">
        <v>5</v>
      </c>
      <c r="J13" s="603"/>
      <c r="K13" s="57"/>
      <c r="L13" s="609"/>
      <c r="M13" s="609"/>
      <c r="N13" s="231"/>
      <c r="O13" s="58" t="s">
        <v>27</v>
      </c>
      <c r="P13" s="232"/>
      <c r="Q13" s="58" t="s">
        <v>4</v>
      </c>
      <c r="R13" s="59">
        <v>1</v>
      </c>
      <c r="S13" s="58" t="s">
        <v>105</v>
      </c>
      <c r="T13" s="60"/>
      <c r="U13" s="61"/>
      <c r="V13" s="61"/>
    </row>
    <row r="14" spans="2:23" ht="33" customHeight="1">
      <c r="B14" s="603"/>
      <c r="C14" s="598"/>
      <c r="D14" s="599"/>
      <c r="E14" s="600"/>
      <c r="F14" s="242"/>
      <c r="G14" s="230" t="s">
        <v>5</v>
      </c>
      <c r="H14" s="242"/>
      <c r="I14" s="56" t="s">
        <v>5</v>
      </c>
      <c r="J14" s="603"/>
      <c r="K14" s="57"/>
      <c r="L14" s="609"/>
      <c r="M14" s="609"/>
      <c r="N14" s="231"/>
      <c r="O14" s="58" t="s">
        <v>27</v>
      </c>
      <c r="P14" s="232"/>
      <c r="Q14" s="58" t="s">
        <v>4</v>
      </c>
      <c r="R14" s="59">
        <v>1</v>
      </c>
      <c r="S14" s="58" t="s">
        <v>105</v>
      </c>
      <c r="T14" s="60"/>
      <c r="U14" s="61"/>
      <c r="V14" s="61"/>
    </row>
    <row r="15" spans="2:23" ht="33" customHeight="1">
      <c r="B15" s="603"/>
      <c r="C15" s="598"/>
      <c r="D15" s="599"/>
      <c r="E15" s="600"/>
      <c r="F15" s="242"/>
      <c r="G15" s="230" t="s">
        <v>5</v>
      </c>
      <c r="H15" s="242"/>
      <c r="I15" s="56" t="s">
        <v>5</v>
      </c>
      <c r="J15" s="603"/>
      <c r="K15" s="57"/>
      <c r="L15" s="609"/>
      <c r="M15" s="609"/>
      <c r="N15" s="231"/>
      <c r="O15" s="58" t="s">
        <v>27</v>
      </c>
      <c r="P15" s="232"/>
      <c r="Q15" s="58" t="s">
        <v>4</v>
      </c>
      <c r="R15" s="59">
        <v>1</v>
      </c>
      <c r="S15" s="58" t="s">
        <v>105</v>
      </c>
      <c r="T15" s="60"/>
      <c r="U15" s="61"/>
      <c r="V15" s="61"/>
    </row>
    <row r="16" spans="2:23" ht="33" customHeight="1">
      <c r="B16" s="604"/>
      <c r="C16" s="598"/>
      <c r="D16" s="599"/>
      <c r="E16" s="600"/>
      <c r="F16" s="242"/>
      <c r="G16" s="230" t="s">
        <v>5</v>
      </c>
      <c r="H16" s="242"/>
      <c r="I16" s="56" t="s">
        <v>5</v>
      </c>
      <c r="J16" s="604"/>
      <c r="K16" s="57"/>
      <c r="L16" s="609"/>
      <c r="M16" s="609"/>
      <c r="N16" s="231"/>
      <c r="O16" s="58" t="s">
        <v>27</v>
      </c>
      <c r="P16" s="232"/>
      <c r="Q16" s="58" t="s">
        <v>4</v>
      </c>
      <c r="R16" s="59">
        <v>1</v>
      </c>
      <c r="S16" s="58" t="s">
        <v>105</v>
      </c>
      <c r="T16" s="60"/>
      <c r="U16" s="61"/>
      <c r="V16" s="61"/>
    </row>
    <row r="17" spans="1:22" ht="33" customHeight="1">
      <c r="B17" s="51" t="s">
        <v>107</v>
      </c>
      <c r="C17" s="595"/>
      <c r="D17" s="595"/>
      <c r="E17" s="595"/>
      <c r="F17" s="595"/>
      <c r="G17" s="595"/>
      <c r="H17" s="595"/>
      <c r="I17" s="595"/>
      <c r="J17" s="37" t="s">
        <v>108</v>
      </c>
      <c r="K17" s="595"/>
      <c r="L17" s="595"/>
      <c r="M17" s="595"/>
      <c r="N17" s="595"/>
      <c r="O17" s="595"/>
      <c r="P17" s="595"/>
      <c r="Q17" s="595"/>
      <c r="R17" s="595"/>
      <c r="S17" s="595"/>
      <c r="T17" s="595"/>
      <c r="U17" s="61"/>
      <c r="V17" s="61"/>
    </row>
    <row r="18" spans="1:22" ht="20.100000000000001" customHeight="1">
      <c r="B18" s="62" t="s">
        <v>150</v>
      </c>
      <c r="C18" s="63"/>
      <c r="D18" s="63"/>
      <c r="E18" s="63"/>
      <c r="F18" s="233"/>
      <c r="G18" s="233"/>
      <c r="H18" s="63"/>
      <c r="I18" s="63"/>
      <c r="J18" s="63"/>
      <c r="K18" s="63"/>
      <c r="L18" s="73"/>
      <c r="M18" s="63"/>
      <c r="N18" s="63"/>
      <c r="O18" s="63"/>
      <c r="P18" s="63"/>
      <c r="Q18" s="63"/>
      <c r="R18" s="63"/>
      <c r="S18" s="63"/>
      <c r="T18" s="63"/>
      <c r="U18" s="63"/>
      <c r="V18" s="63"/>
    </row>
    <row r="19" spans="1:22" ht="20.100000000000001" customHeight="1">
      <c r="B19" s="234"/>
      <c r="C19" s="65" t="s">
        <v>151</v>
      </c>
      <c r="D19" s="63"/>
      <c r="E19" s="63"/>
      <c r="F19" s="233"/>
      <c r="G19" s="233"/>
      <c r="H19" s="63"/>
      <c r="I19" s="63"/>
      <c r="J19" s="601" t="s">
        <v>152</v>
      </c>
      <c r="K19" s="601"/>
      <c r="L19" s="601"/>
      <c r="M19" s="601"/>
      <c r="N19" s="601"/>
      <c r="O19" s="63"/>
      <c r="P19" s="63"/>
      <c r="Q19" s="63"/>
      <c r="T19" s="63"/>
      <c r="U19" s="63"/>
      <c r="V19" s="63"/>
    </row>
    <row r="20" spans="1:22" ht="5.0999999999999996" customHeight="1">
      <c r="B20" s="65"/>
      <c r="C20" s="65"/>
      <c r="D20" s="63"/>
      <c r="E20" s="63"/>
      <c r="F20" s="233"/>
      <c r="G20" s="233"/>
      <c r="H20" s="63"/>
      <c r="I20" s="63"/>
      <c r="J20" s="601"/>
      <c r="K20" s="601"/>
      <c r="L20" s="601"/>
      <c r="M20" s="601"/>
      <c r="N20" s="601"/>
      <c r="O20" s="63"/>
      <c r="P20" s="63"/>
      <c r="Q20" s="63"/>
      <c r="T20" s="63"/>
      <c r="U20" s="63"/>
      <c r="V20" s="63"/>
    </row>
    <row r="21" spans="1:22" ht="20.100000000000001" customHeight="1">
      <c r="B21" s="102"/>
      <c r="C21" s="65" t="s">
        <v>153</v>
      </c>
      <c r="D21" s="65"/>
      <c r="E21" s="63"/>
      <c r="F21" s="233"/>
      <c r="G21" s="233"/>
      <c r="H21" s="63"/>
      <c r="I21" s="63"/>
      <c r="J21" s="601"/>
      <c r="K21" s="601"/>
      <c r="L21" s="601"/>
      <c r="M21" s="601"/>
      <c r="N21" s="601"/>
      <c r="O21" s="63"/>
      <c r="P21" s="63"/>
      <c r="Q21" s="63"/>
      <c r="T21" s="63"/>
      <c r="U21" s="63"/>
      <c r="V21" s="63"/>
    </row>
    <row r="22" spans="1:22" ht="5.0999999999999996" customHeight="1">
      <c r="B22" s="65"/>
      <c r="C22" s="65"/>
      <c r="D22" s="65"/>
      <c r="E22" s="63"/>
      <c r="F22" s="233"/>
      <c r="G22" s="233"/>
      <c r="H22" s="63"/>
      <c r="I22" s="63"/>
      <c r="J22" s="64"/>
      <c r="K22" s="63"/>
      <c r="L22" s="63"/>
      <c r="M22" s="63"/>
      <c r="N22" s="63"/>
      <c r="O22" s="63"/>
      <c r="P22" s="63"/>
      <c r="Q22" s="63"/>
      <c r="R22" s="63"/>
      <c r="S22" s="63"/>
      <c r="T22" s="63"/>
    </row>
    <row r="24" spans="1:22" ht="18" customHeight="1">
      <c r="A24" s="66" t="s">
        <v>109</v>
      </c>
      <c r="K24" s="67" t="s">
        <v>110</v>
      </c>
      <c r="L24" s="629" t="s">
        <v>106</v>
      </c>
      <c r="M24" s="629"/>
      <c r="N24" s="47"/>
      <c r="O24" s="48" t="s">
        <v>27</v>
      </c>
      <c r="P24" s="49"/>
      <c r="Q24" s="48" t="s">
        <v>4</v>
      </c>
      <c r="R24" s="49"/>
      <c r="S24" s="50" t="s">
        <v>111</v>
      </c>
    </row>
    <row r="25" spans="1:22" ht="38.25" customHeight="1">
      <c r="A25" s="639" t="s">
        <v>112</v>
      </c>
      <c r="B25" s="639"/>
      <c r="C25" s="639"/>
      <c r="D25" s="639"/>
      <c r="E25" s="623" t="s">
        <v>113</v>
      </c>
      <c r="F25" s="623"/>
      <c r="G25" s="623"/>
      <c r="H25" s="623"/>
      <c r="I25" s="623"/>
      <c r="J25" s="623"/>
      <c r="K25" s="623" t="s">
        <v>114</v>
      </c>
      <c r="L25" s="623"/>
      <c r="M25" s="623"/>
      <c r="N25" s="623"/>
      <c r="O25" s="623"/>
      <c r="P25" s="623"/>
      <c r="Q25" s="623"/>
      <c r="R25" s="623"/>
      <c r="S25" s="623"/>
      <c r="T25" s="623"/>
    </row>
    <row r="26" spans="1:22" ht="129.75" customHeight="1">
      <c r="A26" s="630"/>
      <c r="B26" s="631"/>
      <c r="C26" s="631"/>
      <c r="D26" s="632"/>
      <c r="E26" s="640"/>
      <c r="F26" s="641"/>
      <c r="G26" s="641"/>
      <c r="H26" s="641"/>
      <c r="I26" s="641"/>
      <c r="J26" s="642"/>
      <c r="K26" s="640"/>
      <c r="L26" s="641"/>
      <c r="M26" s="641"/>
      <c r="N26" s="641"/>
      <c r="O26" s="641"/>
      <c r="P26" s="641"/>
      <c r="Q26" s="641"/>
      <c r="R26" s="641"/>
      <c r="S26" s="641"/>
      <c r="T26" s="642"/>
    </row>
    <row r="27" spans="1:22">
      <c r="A27" s="633"/>
      <c r="B27" s="634"/>
      <c r="C27" s="634"/>
      <c r="D27" s="635"/>
      <c r="E27" s="643"/>
      <c r="F27" s="644"/>
      <c r="G27" s="644"/>
      <c r="H27" s="644"/>
      <c r="I27" s="644"/>
      <c r="J27" s="645"/>
      <c r="K27" s="643"/>
      <c r="L27" s="644"/>
      <c r="M27" s="644"/>
      <c r="N27" s="644"/>
      <c r="O27" s="644"/>
      <c r="P27" s="644"/>
      <c r="Q27" s="644"/>
      <c r="R27" s="644"/>
      <c r="S27" s="644"/>
      <c r="T27" s="645"/>
    </row>
    <row r="28" spans="1:22">
      <c r="A28" s="633"/>
      <c r="B28" s="634"/>
      <c r="C28" s="634"/>
      <c r="D28" s="635"/>
      <c r="E28" s="643"/>
      <c r="F28" s="644"/>
      <c r="G28" s="644"/>
      <c r="H28" s="644"/>
      <c r="I28" s="644"/>
      <c r="J28" s="645"/>
      <c r="K28" s="643"/>
      <c r="L28" s="644"/>
      <c r="M28" s="644"/>
      <c r="N28" s="644"/>
      <c r="O28" s="644"/>
      <c r="P28" s="644"/>
      <c r="Q28" s="644"/>
      <c r="R28" s="644"/>
      <c r="S28" s="644"/>
      <c r="T28" s="645"/>
    </row>
    <row r="29" spans="1:22" ht="13.5" customHeight="1">
      <c r="A29" s="633"/>
      <c r="B29" s="634"/>
      <c r="C29" s="634"/>
      <c r="D29" s="635"/>
      <c r="E29" s="643"/>
      <c r="F29" s="644"/>
      <c r="G29" s="644"/>
      <c r="H29" s="644"/>
      <c r="I29" s="644"/>
      <c r="J29" s="645"/>
      <c r="K29" s="643"/>
      <c r="L29" s="644"/>
      <c r="M29" s="644"/>
      <c r="N29" s="644"/>
      <c r="O29" s="644"/>
      <c r="P29" s="644"/>
      <c r="Q29" s="644"/>
      <c r="R29" s="644"/>
      <c r="S29" s="644"/>
      <c r="T29" s="645"/>
    </row>
    <row r="30" spans="1:22">
      <c r="A30" s="633"/>
      <c r="B30" s="634"/>
      <c r="C30" s="634"/>
      <c r="D30" s="635"/>
      <c r="E30" s="643"/>
      <c r="F30" s="644"/>
      <c r="G30" s="644"/>
      <c r="H30" s="644"/>
      <c r="I30" s="644"/>
      <c r="J30" s="645"/>
      <c r="K30" s="643"/>
      <c r="L30" s="644"/>
      <c r="M30" s="644"/>
      <c r="N30" s="644"/>
      <c r="O30" s="644"/>
      <c r="P30" s="644"/>
      <c r="Q30" s="644"/>
      <c r="R30" s="644"/>
      <c r="S30" s="644"/>
      <c r="T30" s="645"/>
    </row>
    <row r="31" spans="1:22">
      <c r="A31" s="636"/>
      <c r="B31" s="637"/>
      <c r="C31" s="637"/>
      <c r="D31" s="638"/>
      <c r="E31" s="646"/>
      <c r="F31" s="647"/>
      <c r="G31" s="647"/>
      <c r="H31" s="647"/>
      <c r="I31" s="647"/>
      <c r="J31" s="648"/>
      <c r="K31" s="646"/>
      <c r="L31" s="647"/>
      <c r="M31" s="647"/>
      <c r="N31" s="647"/>
      <c r="O31" s="647"/>
      <c r="P31" s="647"/>
      <c r="Q31" s="647"/>
      <c r="R31" s="647"/>
      <c r="S31" s="647"/>
      <c r="T31" s="648"/>
    </row>
    <row r="32" spans="1:22">
      <c r="A32" s="68"/>
      <c r="B32" s="68"/>
      <c r="C32" s="68"/>
      <c r="D32" s="68"/>
      <c r="E32" s="68"/>
      <c r="F32" s="235"/>
      <c r="G32" s="235"/>
      <c r="H32" s="68"/>
      <c r="I32" s="68"/>
      <c r="J32" s="68"/>
      <c r="K32" s="68"/>
      <c r="L32" s="68"/>
      <c r="M32" s="68"/>
      <c r="N32" s="68"/>
      <c r="O32" s="68"/>
      <c r="P32" s="68"/>
      <c r="Q32" s="68"/>
      <c r="R32" s="68"/>
      <c r="S32" s="68"/>
      <c r="T32" s="68"/>
    </row>
    <row r="33" spans="1:20" ht="18" customHeight="1">
      <c r="A33" s="69" t="s">
        <v>115</v>
      </c>
      <c r="B33" s="69"/>
      <c r="C33" s="69"/>
      <c r="D33" s="69"/>
      <c r="E33" s="68"/>
      <c r="F33" s="235"/>
      <c r="G33" s="235"/>
      <c r="H33" s="68"/>
      <c r="I33" s="68"/>
      <c r="J33" s="68"/>
      <c r="K33" s="68"/>
      <c r="L33" s="68"/>
      <c r="M33" s="68"/>
      <c r="N33" s="68"/>
      <c r="O33" s="68"/>
      <c r="P33" s="68"/>
      <c r="Q33" s="68"/>
      <c r="R33" s="68"/>
      <c r="S33" s="68"/>
      <c r="T33" s="68"/>
    </row>
    <row r="34" spans="1:20">
      <c r="A34" s="630"/>
      <c r="B34" s="631"/>
      <c r="C34" s="631"/>
      <c r="D34" s="631"/>
      <c r="E34" s="631"/>
      <c r="F34" s="631"/>
      <c r="G34" s="631"/>
      <c r="H34" s="631"/>
      <c r="I34" s="631"/>
      <c r="J34" s="631"/>
      <c r="K34" s="631"/>
      <c r="L34" s="631"/>
      <c r="M34" s="631"/>
      <c r="N34" s="631"/>
      <c r="O34" s="631"/>
      <c r="P34" s="631"/>
      <c r="Q34" s="631"/>
      <c r="R34" s="631"/>
      <c r="S34" s="631"/>
      <c r="T34" s="632"/>
    </row>
    <row r="35" spans="1:20">
      <c r="A35" s="633"/>
      <c r="B35" s="634"/>
      <c r="C35" s="634"/>
      <c r="D35" s="634"/>
      <c r="E35" s="634"/>
      <c r="F35" s="634"/>
      <c r="G35" s="634"/>
      <c r="H35" s="634"/>
      <c r="I35" s="634"/>
      <c r="J35" s="634"/>
      <c r="K35" s="634"/>
      <c r="L35" s="634"/>
      <c r="M35" s="634"/>
      <c r="N35" s="634"/>
      <c r="O35" s="634"/>
      <c r="P35" s="634"/>
      <c r="Q35" s="634"/>
      <c r="R35" s="634"/>
      <c r="S35" s="634"/>
      <c r="T35" s="635"/>
    </row>
    <row r="36" spans="1:20">
      <c r="A36" s="633"/>
      <c r="B36" s="634"/>
      <c r="C36" s="634"/>
      <c r="D36" s="634"/>
      <c r="E36" s="634"/>
      <c r="F36" s="634"/>
      <c r="G36" s="634"/>
      <c r="H36" s="634"/>
      <c r="I36" s="634"/>
      <c r="J36" s="634"/>
      <c r="K36" s="634"/>
      <c r="L36" s="634"/>
      <c r="M36" s="634"/>
      <c r="N36" s="634"/>
      <c r="O36" s="634"/>
      <c r="P36" s="634"/>
      <c r="Q36" s="634"/>
      <c r="R36" s="634"/>
      <c r="S36" s="634"/>
      <c r="T36" s="635"/>
    </row>
    <row r="37" spans="1:20">
      <c r="A37" s="633"/>
      <c r="B37" s="634"/>
      <c r="C37" s="634"/>
      <c r="D37" s="634"/>
      <c r="E37" s="634"/>
      <c r="F37" s="634"/>
      <c r="G37" s="634"/>
      <c r="H37" s="634"/>
      <c r="I37" s="634"/>
      <c r="J37" s="634"/>
      <c r="K37" s="634"/>
      <c r="L37" s="634"/>
      <c r="M37" s="634"/>
      <c r="N37" s="634"/>
      <c r="O37" s="634"/>
      <c r="P37" s="634"/>
      <c r="Q37" s="634"/>
      <c r="R37" s="634"/>
      <c r="S37" s="634"/>
      <c r="T37" s="635"/>
    </row>
    <row r="38" spans="1:20">
      <c r="A38" s="633"/>
      <c r="B38" s="634"/>
      <c r="C38" s="634"/>
      <c r="D38" s="634"/>
      <c r="E38" s="634"/>
      <c r="F38" s="634"/>
      <c r="G38" s="634"/>
      <c r="H38" s="634"/>
      <c r="I38" s="634"/>
      <c r="J38" s="634"/>
      <c r="K38" s="634"/>
      <c r="L38" s="634"/>
      <c r="M38" s="634"/>
      <c r="N38" s="634"/>
      <c r="O38" s="634"/>
      <c r="P38" s="634"/>
      <c r="Q38" s="634"/>
      <c r="R38" s="634"/>
      <c r="S38" s="634"/>
      <c r="T38" s="635"/>
    </row>
    <row r="39" spans="1:20" ht="13.5" customHeight="1">
      <c r="A39" s="633"/>
      <c r="B39" s="634"/>
      <c r="C39" s="634"/>
      <c r="D39" s="634"/>
      <c r="E39" s="634"/>
      <c r="F39" s="634"/>
      <c r="G39" s="634"/>
      <c r="H39" s="634"/>
      <c r="I39" s="634"/>
      <c r="J39" s="634"/>
      <c r="K39" s="634"/>
      <c r="L39" s="634"/>
      <c r="M39" s="634"/>
      <c r="N39" s="634"/>
      <c r="O39" s="634"/>
      <c r="P39" s="634"/>
      <c r="Q39" s="634"/>
      <c r="R39" s="634"/>
      <c r="S39" s="634"/>
      <c r="T39" s="635"/>
    </row>
    <row r="40" spans="1:20">
      <c r="A40" s="633"/>
      <c r="B40" s="634"/>
      <c r="C40" s="634"/>
      <c r="D40" s="634"/>
      <c r="E40" s="634"/>
      <c r="F40" s="634"/>
      <c r="G40" s="634"/>
      <c r="H40" s="634"/>
      <c r="I40" s="634"/>
      <c r="J40" s="634"/>
      <c r="K40" s="634"/>
      <c r="L40" s="634"/>
      <c r="M40" s="634"/>
      <c r="N40" s="634"/>
      <c r="O40" s="634"/>
      <c r="P40" s="634"/>
      <c r="Q40" s="634"/>
      <c r="R40" s="634"/>
      <c r="S40" s="634"/>
      <c r="T40" s="635"/>
    </row>
    <row r="41" spans="1:20">
      <c r="A41" s="633"/>
      <c r="B41" s="634"/>
      <c r="C41" s="634"/>
      <c r="D41" s="634"/>
      <c r="E41" s="634"/>
      <c r="F41" s="634"/>
      <c r="G41" s="634"/>
      <c r="H41" s="634"/>
      <c r="I41" s="634"/>
      <c r="J41" s="634"/>
      <c r="K41" s="634"/>
      <c r="L41" s="634"/>
      <c r="M41" s="634"/>
      <c r="N41" s="634"/>
      <c r="O41" s="634"/>
      <c r="P41" s="634"/>
      <c r="Q41" s="634"/>
      <c r="R41" s="634"/>
      <c r="S41" s="634"/>
      <c r="T41" s="635"/>
    </row>
    <row r="42" spans="1:20">
      <c r="A42" s="633"/>
      <c r="B42" s="634"/>
      <c r="C42" s="634"/>
      <c r="D42" s="634"/>
      <c r="E42" s="634"/>
      <c r="F42" s="634"/>
      <c r="G42" s="634"/>
      <c r="H42" s="634"/>
      <c r="I42" s="634"/>
      <c r="J42" s="634"/>
      <c r="K42" s="634"/>
      <c r="L42" s="634"/>
      <c r="M42" s="634"/>
      <c r="N42" s="634"/>
      <c r="O42" s="634"/>
      <c r="P42" s="634"/>
      <c r="Q42" s="634"/>
      <c r="R42" s="634"/>
      <c r="S42" s="634"/>
      <c r="T42" s="635"/>
    </row>
    <row r="43" spans="1:20">
      <c r="A43" s="633"/>
      <c r="B43" s="634"/>
      <c r="C43" s="634"/>
      <c r="D43" s="634"/>
      <c r="E43" s="634"/>
      <c r="F43" s="634"/>
      <c r="G43" s="634"/>
      <c r="H43" s="634"/>
      <c r="I43" s="634"/>
      <c r="J43" s="634"/>
      <c r="K43" s="634"/>
      <c r="L43" s="634"/>
      <c r="M43" s="634"/>
      <c r="N43" s="634"/>
      <c r="O43" s="634"/>
      <c r="P43" s="634"/>
      <c r="Q43" s="634"/>
      <c r="R43" s="634"/>
      <c r="S43" s="634"/>
      <c r="T43" s="635"/>
    </row>
    <row r="44" spans="1:20">
      <c r="A44" s="633"/>
      <c r="B44" s="634"/>
      <c r="C44" s="634"/>
      <c r="D44" s="634"/>
      <c r="E44" s="634"/>
      <c r="F44" s="634"/>
      <c r="G44" s="634"/>
      <c r="H44" s="634"/>
      <c r="I44" s="634"/>
      <c r="J44" s="634"/>
      <c r="K44" s="634"/>
      <c r="L44" s="634"/>
      <c r="M44" s="634"/>
      <c r="N44" s="634"/>
      <c r="O44" s="634"/>
      <c r="P44" s="634"/>
      <c r="Q44" s="634"/>
      <c r="R44" s="634"/>
      <c r="S44" s="634"/>
      <c r="T44" s="635"/>
    </row>
    <row r="45" spans="1:20">
      <c r="A45" s="633"/>
      <c r="B45" s="634"/>
      <c r="C45" s="634"/>
      <c r="D45" s="634"/>
      <c r="E45" s="634"/>
      <c r="F45" s="634"/>
      <c r="G45" s="634"/>
      <c r="H45" s="634"/>
      <c r="I45" s="634"/>
      <c r="J45" s="634"/>
      <c r="K45" s="634"/>
      <c r="L45" s="634"/>
      <c r="M45" s="634"/>
      <c r="N45" s="634"/>
      <c r="O45" s="634"/>
      <c r="P45" s="634"/>
      <c r="Q45" s="634"/>
      <c r="R45" s="634"/>
      <c r="S45" s="634"/>
      <c r="T45" s="635"/>
    </row>
    <row r="46" spans="1:20">
      <c r="A46" s="633"/>
      <c r="B46" s="634"/>
      <c r="C46" s="634"/>
      <c r="D46" s="634"/>
      <c r="E46" s="634"/>
      <c r="F46" s="634"/>
      <c r="G46" s="634"/>
      <c r="H46" s="634"/>
      <c r="I46" s="634"/>
      <c r="J46" s="634"/>
      <c r="K46" s="634"/>
      <c r="L46" s="634"/>
      <c r="M46" s="634"/>
      <c r="N46" s="634"/>
      <c r="O46" s="634"/>
      <c r="P46" s="634"/>
      <c r="Q46" s="634"/>
      <c r="R46" s="634"/>
      <c r="S46" s="634"/>
      <c r="T46" s="635"/>
    </row>
    <row r="47" spans="1:20">
      <c r="A47" s="636"/>
      <c r="B47" s="637"/>
      <c r="C47" s="637"/>
      <c r="D47" s="637"/>
      <c r="E47" s="637"/>
      <c r="F47" s="637"/>
      <c r="G47" s="637"/>
      <c r="H47" s="637"/>
      <c r="I47" s="637"/>
      <c r="J47" s="637"/>
      <c r="K47" s="637"/>
      <c r="L47" s="637"/>
      <c r="M47" s="637"/>
      <c r="N47" s="637"/>
      <c r="O47" s="637"/>
      <c r="P47" s="637"/>
      <c r="Q47" s="637"/>
      <c r="R47" s="637"/>
      <c r="S47" s="637"/>
      <c r="T47" s="638"/>
    </row>
    <row r="49" spans="1:20">
      <c r="A49" s="70"/>
      <c r="B49" s="71"/>
      <c r="C49" s="71"/>
      <c r="D49" s="71"/>
      <c r="E49" s="71"/>
      <c r="F49" s="236"/>
      <c r="G49" s="236"/>
      <c r="H49" s="71"/>
      <c r="I49" s="71"/>
      <c r="J49" s="71"/>
      <c r="K49" s="71"/>
      <c r="L49" s="71"/>
      <c r="M49" s="71"/>
      <c r="N49" s="71"/>
      <c r="O49" s="71"/>
      <c r="P49" s="71"/>
      <c r="Q49" s="71"/>
      <c r="R49" s="71"/>
      <c r="S49" s="71"/>
      <c r="T49" s="71"/>
    </row>
    <row r="112" spans="3:3">
      <c r="C112" s="44" t="s">
        <v>0</v>
      </c>
    </row>
    <row r="113" spans="3:3">
      <c r="C113" s="44" t="s">
        <v>1</v>
      </c>
    </row>
    <row r="114" spans="3:3">
      <c r="C114" s="44" t="s">
        <v>2</v>
      </c>
    </row>
    <row r="115" spans="3:3">
      <c r="C115" s="44" t="s">
        <v>3</v>
      </c>
    </row>
    <row r="116" spans="3:3">
      <c r="C116" s="44" t="s">
        <v>116</v>
      </c>
    </row>
    <row r="117" spans="3:3">
      <c r="C117" s="44" t="s">
        <v>117</v>
      </c>
    </row>
    <row r="118" spans="3:3">
      <c r="C118" s="44" t="s">
        <v>316</v>
      </c>
    </row>
    <row r="119" spans="3:3" s="216" customFormat="1">
      <c r="C119" s="216" t="s">
        <v>317</v>
      </c>
    </row>
    <row r="120" spans="3:3" s="216" customFormat="1">
      <c r="C120" s="216" t="s">
        <v>318</v>
      </c>
    </row>
    <row r="121" spans="3:3">
      <c r="C121" s="44" t="s">
        <v>118</v>
      </c>
    </row>
    <row r="122" spans="3:3">
      <c r="C122" s="44" t="s">
        <v>119</v>
      </c>
    </row>
    <row r="123" spans="3:3">
      <c r="C123" s="44" t="s">
        <v>161</v>
      </c>
    </row>
    <row r="124" spans="3:3">
      <c r="C124" s="44" t="s">
        <v>120</v>
      </c>
    </row>
    <row r="125" spans="3:3">
      <c r="C125" s="44" t="s">
        <v>121</v>
      </c>
    </row>
    <row r="126" spans="3:3">
      <c r="C126" s="44" t="s">
        <v>122</v>
      </c>
    </row>
    <row r="127" spans="3:3">
      <c r="C127" s="44" t="s">
        <v>163</v>
      </c>
    </row>
    <row r="128" spans="3:3">
      <c r="C128" s="44" t="s">
        <v>162</v>
      </c>
    </row>
    <row r="129" spans="3:3">
      <c r="C129" s="44" t="s">
        <v>123</v>
      </c>
    </row>
    <row r="130" spans="3:3">
      <c r="C130" s="44" t="s">
        <v>124</v>
      </c>
    </row>
    <row r="131" spans="3:3">
      <c r="C131" s="44" t="s">
        <v>125</v>
      </c>
    </row>
    <row r="132" spans="3:3">
      <c r="C132" s="44" t="s">
        <v>126</v>
      </c>
    </row>
    <row r="133" spans="3:3">
      <c r="C133" s="44" t="s">
        <v>127</v>
      </c>
    </row>
    <row r="134" spans="3:3">
      <c r="C134" s="44" t="s">
        <v>128</v>
      </c>
    </row>
  </sheetData>
  <sheetProtection selectLockedCells="1"/>
  <mergeCells count="41">
    <mergeCell ref="L24:M24"/>
    <mergeCell ref="A34:T47"/>
    <mergeCell ref="A25:D25"/>
    <mergeCell ref="E25:J25"/>
    <mergeCell ref="K25:T25"/>
    <mergeCell ref="A26:D31"/>
    <mergeCell ref="E26:J31"/>
    <mergeCell ref="K26:T31"/>
    <mergeCell ref="M1:O1"/>
    <mergeCell ref="P1:T1"/>
    <mergeCell ref="B3:T3"/>
    <mergeCell ref="L4:M4"/>
    <mergeCell ref="C5:I5"/>
    <mergeCell ref="B6:B7"/>
    <mergeCell ref="C6:D6"/>
    <mergeCell ref="D7:N7"/>
    <mergeCell ref="C8:I8"/>
    <mergeCell ref="C9:I9"/>
    <mergeCell ref="K8:T8"/>
    <mergeCell ref="L9:M9"/>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C17:I17"/>
    <mergeCell ref="K17:T17"/>
    <mergeCell ref="F10:G10"/>
    <mergeCell ref="C15:E15"/>
    <mergeCell ref="J19:N2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2" sqref="B2"/>
    </sheetView>
  </sheetViews>
  <sheetFormatPr defaultColWidth="9" defaultRowHeight="15" customHeight="1"/>
  <cols>
    <col min="1" max="1" width="0.875" style="435" customWidth="1"/>
    <col min="2" max="2" width="5.625" style="436" customWidth="1"/>
    <col min="3" max="3" width="1.625" style="436" customWidth="1"/>
    <col min="4" max="4" width="7.625" style="435" customWidth="1"/>
    <col min="5" max="5" width="1.875" style="438" customWidth="1"/>
    <col min="6" max="6" width="7.625" style="435" customWidth="1"/>
    <col min="7" max="7" width="1.625" style="435" customWidth="1"/>
    <col min="8" max="8" width="8.625" style="436" customWidth="1"/>
    <col min="9" max="9" width="1.625" style="435" customWidth="1"/>
    <col min="10" max="10" width="7.625" style="435" customWidth="1"/>
    <col min="11" max="11" width="1.875" style="435" customWidth="1"/>
    <col min="12" max="12" width="7.625" style="435" customWidth="1"/>
    <col min="13" max="13" width="1.625" style="435" customWidth="1"/>
    <col min="14" max="14" width="8.125" style="435" hidden="1" customWidth="1"/>
    <col min="15" max="15" width="1.875" style="438" hidden="1" customWidth="1"/>
    <col min="16" max="16" width="8.125" style="435" hidden="1" customWidth="1"/>
    <col min="17" max="17" width="2.625" style="435" hidden="1" customWidth="1"/>
    <col min="18" max="18" width="7.625" style="435" customWidth="1"/>
    <col min="19" max="19" width="1.875" style="435" customWidth="1"/>
    <col min="20" max="20" width="7.625" style="435" customWidth="1"/>
    <col min="21" max="21" width="1.625" style="435" customWidth="1"/>
    <col min="22" max="22" width="8.625" style="435" customWidth="1"/>
    <col min="23" max="23" width="1.625" style="435" customWidth="1"/>
    <col min="24" max="24" width="7.625" style="435" customWidth="1"/>
    <col min="25" max="25" width="2.625" style="435" customWidth="1"/>
    <col min="26" max="26" width="7.625" style="435" customWidth="1"/>
    <col min="27" max="27" width="1.875" style="438" customWidth="1"/>
    <col min="28" max="28" width="7.625" style="435" customWidth="1"/>
    <col min="29" max="29" width="1.625" style="435" customWidth="1"/>
    <col min="30" max="30" width="8.625" style="435" customWidth="1"/>
    <col min="31" max="31" width="1.625" style="435" customWidth="1"/>
    <col min="32" max="32" width="7.625" style="435" customWidth="1"/>
    <col min="33" max="33" width="2.625" style="435" customWidth="1"/>
    <col min="34" max="34" width="7.625" style="435" customWidth="1"/>
    <col min="35" max="35" width="1.875" style="438" customWidth="1"/>
    <col min="36" max="36" width="7.625" style="435" customWidth="1"/>
    <col min="37" max="37" width="1.625" style="435" customWidth="1"/>
    <col min="38" max="38" width="8.625" style="435" customWidth="1"/>
    <col min="39" max="39" width="1.625" style="435" customWidth="1"/>
    <col min="40" max="40" width="7.625" style="435" customWidth="1"/>
    <col min="41" max="41" width="2.625" style="435" customWidth="1"/>
    <col min="42" max="43" width="9" style="435"/>
    <col min="44" max="44" width="5.625" style="435" customWidth="1"/>
    <col min="45" max="16384" width="9" style="435"/>
  </cols>
  <sheetData>
    <row r="1" spans="2:44" ht="15" customHeight="1">
      <c r="B1" s="1127" t="s">
        <v>778</v>
      </c>
      <c r="C1" s="1125"/>
      <c r="D1" s="1125"/>
      <c r="E1" s="1124"/>
      <c r="H1" s="1126"/>
      <c r="J1" s="1126"/>
      <c r="M1" s="437"/>
      <c r="O1" s="436"/>
      <c r="V1" s="651"/>
      <c r="W1" s="651"/>
      <c r="X1" s="651"/>
    </row>
    <row r="2" spans="2:44" ht="7.5" customHeight="1">
      <c r="B2" s="439"/>
      <c r="C2" s="439"/>
      <c r="D2" s="439"/>
      <c r="E2" s="434"/>
      <c r="M2" s="437"/>
      <c r="O2" s="436"/>
      <c r="V2" s="436"/>
      <c r="W2" s="436"/>
      <c r="X2" s="436"/>
    </row>
    <row r="3" spans="2:44" ht="7.5" customHeight="1">
      <c r="B3" s="439"/>
      <c r="C3" s="440"/>
      <c r="D3" s="440"/>
      <c r="E3" s="441"/>
      <c r="F3" s="442"/>
      <c r="G3" s="442"/>
      <c r="H3" s="443"/>
      <c r="I3" s="444"/>
      <c r="J3" s="444"/>
      <c r="K3" s="445"/>
      <c r="L3" s="446"/>
      <c r="M3" s="446"/>
      <c r="O3" s="436"/>
      <c r="V3" s="436"/>
      <c r="W3" s="436"/>
      <c r="X3" s="436"/>
    </row>
    <row r="4" spans="2:44" ht="15" customHeight="1">
      <c r="B4" s="439"/>
      <c r="C4" s="440"/>
      <c r="D4" s="652" t="s">
        <v>568</v>
      </c>
      <c r="E4" s="652"/>
      <c r="F4" s="652"/>
      <c r="G4" s="442"/>
      <c r="H4" s="443"/>
      <c r="I4" s="444"/>
      <c r="J4" s="653" t="s">
        <v>569</v>
      </c>
      <c r="K4" s="653"/>
      <c r="L4" s="653"/>
      <c r="M4" s="446"/>
      <c r="O4" s="436"/>
      <c r="V4" s="436"/>
      <c r="W4" s="436"/>
      <c r="X4" s="436"/>
    </row>
    <row r="5" spans="2:44" ht="15" customHeight="1">
      <c r="B5" s="439"/>
      <c r="C5" s="440"/>
      <c r="D5" s="447" t="s">
        <v>570</v>
      </c>
      <c r="E5" s="448"/>
      <c r="F5" s="447" t="s">
        <v>571</v>
      </c>
      <c r="G5" s="442"/>
      <c r="H5" s="449" t="s">
        <v>572</v>
      </c>
      <c r="I5" s="444"/>
      <c r="J5" s="450" t="s">
        <v>570</v>
      </c>
      <c r="K5" s="451"/>
      <c r="L5" s="450" t="s">
        <v>571</v>
      </c>
      <c r="M5" s="446"/>
      <c r="O5" s="436"/>
      <c r="V5" s="436"/>
      <c r="W5" s="436"/>
      <c r="X5" s="436"/>
    </row>
    <row r="6" spans="2:44" ht="15" customHeight="1">
      <c r="B6" s="439"/>
      <c r="C6" s="440"/>
      <c r="D6" s="452"/>
      <c r="E6" s="453" t="s">
        <v>573</v>
      </c>
      <c r="F6" s="452"/>
      <c r="G6" s="442"/>
      <c r="H6" s="443"/>
      <c r="I6" s="444"/>
      <c r="J6" s="454">
        <f>F6</f>
        <v>0</v>
      </c>
      <c r="K6" s="455" t="s">
        <v>573</v>
      </c>
      <c r="L6" s="454">
        <f>D6</f>
        <v>0</v>
      </c>
      <c r="M6" s="446"/>
      <c r="O6" s="436"/>
      <c r="V6" s="436"/>
      <c r="W6" s="436"/>
      <c r="X6" s="436"/>
    </row>
    <row r="7" spans="2:44" ht="7.5" customHeight="1">
      <c r="B7" s="439"/>
      <c r="C7" s="440"/>
      <c r="D7" s="456"/>
      <c r="E7" s="457"/>
      <c r="F7" s="456"/>
      <c r="G7" s="442"/>
      <c r="H7" s="443"/>
      <c r="I7" s="444"/>
      <c r="J7" s="454"/>
      <c r="K7" s="458"/>
      <c r="L7" s="454"/>
      <c r="M7" s="446"/>
      <c r="O7" s="436"/>
      <c r="V7" s="436"/>
      <c r="W7" s="436"/>
      <c r="X7" s="436"/>
    </row>
    <row r="8" spans="2:44" ht="7.5" customHeight="1">
      <c r="F8" s="459"/>
    </row>
    <row r="9" spans="2:44" ht="15" customHeight="1">
      <c r="D9" s="649" t="s">
        <v>574</v>
      </c>
      <c r="E9" s="649"/>
      <c r="F9" s="649"/>
      <c r="G9" s="649"/>
      <c r="H9" s="649"/>
      <c r="I9" s="649"/>
      <c r="J9" s="649"/>
      <c r="K9" s="649"/>
      <c r="L9" s="649"/>
      <c r="N9" s="649" t="s">
        <v>575</v>
      </c>
      <c r="O9" s="649"/>
      <c r="P9" s="649"/>
      <c r="R9" s="649" t="s">
        <v>576</v>
      </c>
      <c r="S9" s="649"/>
      <c r="T9" s="649"/>
      <c r="U9" s="649"/>
      <c r="V9" s="649"/>
      <c r="W9" s="649"/>
      <c r="X9" s="649"/>
      <c r="Z9" s="649" t="s">
        <v>577</v>
      </c>
      <c r="AA9" s="649"/>
      <c r="AB9" s="649"/>
      <c r="AC9" s="649"/>
      <c r="AD9" s="649"/>
      <c r="AE9" s="649"/>
      <c r="AF9" s="649"/>
      <c r="AH9" s="649" t="s">
        <v>578</v>
      </c>
      <c r="AI9" s="649"/>
      <c r="AJ9" s="649"/>
      <c r="AK9" s="649"/>
      <c r="AL9" s="649"/>
      <c r="AM9" s="649"/>
      <c r="AN9" s="649"/>
      <c r="AP9" s="460" t="s">
        <v>579</v>
      </c>
      <c r="AQ9" s="460" t="s">
        <v>579</v>
      </c>
    </row>
    <row r="10" spans="2:44" s="463" customFormat="1" ht="15" customHeight="1">
      <c r="B10" s="460" t="s">
        <v>580</v>
      </c>
      <c r="C10" s="460"/>
      <c r="D10" s="460" t="s">
        <v>581</v>
      </c>
      <c r="E10" s="460"/>
      <c r="F10" s="460" t="s">
        <v>582</v>
      </c>
      <c r="G10" s="650" t="s">
        <v>583</v>
      </c>
      <c r="H10" s="650"/>
      <c r="I10" s="650"/>
      <c r="J10" s="461" t="s">
        <v>584</v>
      </c>
      <c r="K10" s="462"/>
      <c r="L10" s="460" t="s">
        <v>574</v>
      </c>
      <c r="N10" s="460" t="s">
        <v>570</v>
      </c>
      <c r="P10" s="460" t="s">
        <v>571</v>
      </c>
      <c r="R10" s="460" t="s">
        <v>570</v>
      </c>
      <c r="T10" s="460" t="s">
        <v>571</v>
      </c>
      <c r="U10" s="650" t="s">
        <v>583</v>
      </c>
      <c r="V10" s="650"/>
      <c r="W10" s="650"/>
      <c r="X10" s="460" t="s">
        <v>574</v>
      </c>
      <c r="Z10" s="460" t="s">
        <v>570</v>
      </c>
      <c r="AB10" s="460" t="s">
        <v>571</v>
      </c>
      <c r="AC10" s="650" t="s">
        <v>583</v>
      </c>
      <c r="AD10" s="650"/>
      <c r="AE10" s="650"/>
      <c r="AF10" s="460" t="s">
        <v>574</v>
      </c>
      <c r="AH10" s="460" t="s">
        <v>570</v>
      </c>
      <c r="AJ10" s="460" t="s">
        <v>571</v>
      </c>
      <c r="AK10" s="650" t="s">
        <v>583</v>
      </c>
      <c r="AL10" s="650"/>
      <c r="AM10" s="650"/>
      <c r="AN10" s="460" t="s">
        <v>574</v>
      </c>
      <c r="AP10" s="464" t="s">
        <v>585</v>
      </c>
      <c r="AQ10" s="464" t="s">
        <v>585</v>
      </c>
    </row>
    <row r="11" spans="2:44" ht="16.5" customHeight="1">
      <c r="B11" s="465"/>
      <c r="C11" s="466" t="s">
        <v>586</v>
      </c>
      <c r="D11" s="467"/>
      <c r="E11" s="468" t="s">
        <v>573</v>
      </c>
      <c r="F11" s="467"/>
      <c r="G11" s="469" t="s">
        <v>587</v>
      </c>
      <c r="H11" s="467"/>
      <c r="I11" s="334" t="s">
        <v>588</v>
      </c>
      <c r="J11" s="465"/>
      <c r="L11" s="470">
        <f>IF(OR(D11="",F11=""),0,(IF(D11&gt;F11,1,0)-D11+F11-H11)*24)</f>
        <v>0</v>
      </c>
      <c r="N11" s="471" t="str">
        <f>IF(D11="","",$D$6)</f>
        <v/>
      </c>
      <c r="O11" s="468" t="s">
        <v>573</v>
      </c>
      <c r="P11" s="471" t="str">
        <f>IF(N11="","",$F$6)</f>
        <v/>
      </c>
      <c r="R11" s="471" t="str">
        <f>IF(OR(D11="",D11&lt;N11,P11&lt;=D11),"",D11)</f>
        <v/>
      </c>
      <c r="S11" s="468" t="s">
        <v>573</v>
      </c>
      <c r="T11" s="471" t="str">
        <f>IF(R11="","",IF(D11&lt;F11,IF(F11&lt;=P11,F11,P11),P11))</f>
        <v/>
      </c>
      <c r="U11" s="469" t="s">
        <v>587</v>
      </c>
      <c r="V11" s="472" t="str">
        <f>IF(J11="日勤",H11,"")</f>
        <v/>
      </c>
      <c r="W11" s="334" t="s">
        <v>588</v>
      </c>
      <c r="X11" s="470">
        <f>IFERROR(IF(R11="",0,(T11-R11-V11)*24),0)</f>
        <v>0</v>
      </c>
      <c r="Z11" s="471" t="str">
        <f>IF(OR(D11="",AND(D11&lt;F11,N11&lt;=D11,D11&lt;=P11,N11&lt;=F11,F11&lt;=P11),J11="宿直"),"",IF(D11&lt;F11,IF(AND(D11&lt;P11,P11&lt;F11),P11,D11),IF(D11&lt;P11,P11,D11)))</f>
        <v/>
      </c>
      <c r="AA11" s="468" t="s">
        <v>573</v>
      </c>
      <c r="AB11" s="471" t="str">
        <f>IF(Z11="","",IF(D11&lt;F11,IF(P11&lt;F11,F11,IF(F11&lt;N11,F11,N11)),IF(F11&lt;N11,F11,N11)))</f>
        <v/>
      </c>
      <c r="AC11" s="469" t="s">
        <v>587</v>
      </c>
      <c r="AD11" s="473"/>
      <c r="AE11" s="334" t="s">
        <v>588</v>
      </c>
      <c r="AF11" s="470">
        <f>IF(Z11="",0,(IF(Z11&gt;AB11,1,0)-Z11+AB11-AD11)*24)</f>
        <v>0</v>
      </c>
      <c r="AH11" s="471" t="str">
        <f>IF(OR(AND(D11&lt;F11,D11&lt;N11),AND(D11&gt;F11,F11&gt;N11)),N11,"")</f>
        <v/>
      </c>
      <c r="AI11" s="468" t="s">
        <v>573</v>
      </c>
      <c r="AJ11" s="471" t="str">
        <f t="shared" ref="AJ11:AJ54" si="0">IF(AH11="","",F11)</f>
        <v/>
      </c>
      <c r="AK11" s="469" t="s">
        <v>587</v>
      </c>
      <c r="AL11" s="473"/>
      <c r="AM11" s="334" t="s">
        <v>588</v>
      </c>
      <c r="AN11" s="470">
        <f>IF(AH11="",0,(IF(AH11&gt;AJ11,1,0)-AH11+AJ11-AL11)*24)</f>
        <v>0</v>
      </c>
      <c r="AP11" s="470">
        <f>X11+AN11</f>
        <v>0</v>
      </c>
      <c r="AQ11" s="470">
        <f>IF(X11&lt;6,X11,IF(X11&lt;8,X11+0.75,X11+1))+IF(AN11&lt;6,AN11,IF(AN11&lt;8,AN11+0.75,AN11+1))</f>
        <v>0</v>
      </c>
      <c r="AR11" s="474"/>
    </row>
    <row r="12" spans="2:44" ht="16.5" customHeight="1">
      <c r="B12" s="465"/>
      <c r="C12" s="466" t="s">
        <v>586</v>
      </c>
      <c r="D12" s="467"/>
      <c r="E12" s="468" t="s">
        <v>573</v>
      </c>
      <c r="F12" s="467"/>
      <c r="G12" s="469" t="s">
        <v>587</v>
      </c>
      <c r="H12" s="467"/>
      <c r="I12" s="334" t="s">
        <v>588</v>
      </c>
      <c r="J12" s="465"/>
      <c r="L12" s="470">
        <f>IF(OR(D12="",F12=""),0,(IF(D12&gt;F12,1,0)-D12+F12-H12)*24)</f>
        <v>0</v>
      </c>
      <c r="N12" s="471" t="str">
        <f t="shared" ref="N12:N54" si="1">IF(D12="","",$D$6)</f>
        <v/>
      </c>
      <c r="O12" s="468" t="s">
        <v>573</v>
      </c>
      <c r="P12" s="471" t="str">
        <f t="shared" ref="P12:P54" si="2">IF(N12="","",$F$6)</f>
        <v/>
      </c>
      <c r="R12" s="471" t="str">
        <f t="shared" ref="R12:R54" si="3">IF(OR(D12="",D12&lt;N12,P12&lt;=D12),"",D12)</f>
        <v/>
      </c>
      <c r="S12" s="468" t="s">
        <v>573</v>
      </c>
      <c r="T12" s="471" t="str">
        <f t="shared" ref="T12:T54" si="4">IF(R12="","",IF(D12&lt;F12,IF(F12&lt;=P12,F12,P12),P12))</f>
        <v/>
      </c>
      <c r="U12" s="469" t="s">
        <v>587</v>
      </c>
      <c r="V12" s="472" t="str">
        <f t="shared" ref="V12:V54" si="5">IF(J12="日勤",H12,"")</f>
        <v/>
      </c>
      <c r="W12" s="334" t="s">
        <v>588</v>
      </c>
      <c r="X12" s="470">
        <f t="shared" ref="X12:X54" si="6">IFERROR(IF(R12="",0,(T12-R12-V12)*24),0)</f>
        <v>0</v>
      </c>
      <c r="Z12" s="471" t="str">
        <f t="shared" ref="Z12:Z54" si="7">IF(OR(D12="",AND(D12&lt;F12,N12&lt;=D12,D12&lt;=P12,N12&lt;=F12,F12&lt;=P12),J12="宿直"),"",IF(D12&lt;F12,IF(AND(D12&lt;P12,P12&lt;F12),P12,D12),IF(D12&lt;P12,P12,D12)))</f>
        <v/>
      </c>
      <c r="AA12" s="468" t="s">
        <v>573</v>
      </c>
      <c r="AB12" s="471" t="str">
        <f t="shared" ref="AB12:AB54" si="8">IF(Z12="","",IF(D12&lt;F12,IF(P12&lt;F12,F12,IF(F12&lt;N12,F12,N12)),IF(F12&lt;N12,F12,N12)))</f>
        <v/>
      </c>
      <c r="AC12" s="469" t="s">
        <v>587</v>
      </c>
      <c r="AD12" s="473"/>
      <c r="AE12" s="334" t="s">
        <v>588</v>
      </c>
      <c r="AF12" s="470">
        <f t="shared" ref="AF12:AF54" si="9">IF(Z12="",0,(IF(Z12&gt;AB12,1,0)-Z12+AB12-AD12)*24)</f>
        <v>0</v>
      </c>
      <c r="AH12" s="471" t="str">
        <f t="shared" ref="AH12:AH54" si="10">IF(OR(AND(D12&lt;F12,D12&lt;N12),AND(D12&gt;F12,F12&gt;N12)),N12,"")</f>
        <v/>
      </c>
      <c r="AI12" s="468" t="s">
        <v>573</v>
      </c>
      <c r="AJ12" s="471" t="str">
        <f t="shared" si="0"/>
        <v/>
      </c>
      <c r="AK12" s="469" t="s">
        <v>587</v>
      </c>
      <c r="AL12" s="473"/>
      <c r="AM12" s="334" t="s">
        <v>588</v>
      </c>
      <c r="AN12" s="470">
        <f t="shared" ref="AN12:AN54" si="11">IF(AH12="",0,(IF(AH12&gt;AJ12,1,0)-AH12+AJ12-AL12)*24)</f>
        <v>0</v>
      </c>
      <c r="AP12" s="470">
        <f t="shared" ref="AP12:AP54" si="12">X12+AN12</f>
        <v>0</v>
      </c>
      <c r="AQ12" s="470">
        <f t="shared" ref="AQ12:AQ54" si="13">IF(X12&lt;6,X12,IF(X12&lt;8,X12+0.75,X12+1))+IF(AN12&lt;6,AN12,IF(AN12&lt;8,AN12+0.75,AN12+1))</f>
        <v>0</v>
      </c>
      <c r="AR12" s="474"/>
    </row>
    <row r="13" spans="2:44" ht="16.5" customHeight="1">
      <c r="B13" s="465"/>
      <c r="C13" s="466" t="s">
        <v>586</v>
      </c>
      <c r="D13" s="467"/>
      <c r="E13" s="468" t="s">
        <v>573</v>
      </c>
      <c r="F13" s="467"/>
      <c r="G13" s="469" t="s">
        <v>587</v>
      </c>
      <c r="H13" s="467"/>
      <c r="I13" s="334" t="s">
        <v>588</v>
      </c>
      <c r="J13" s="465"/>
      <c r="L13" s="470">
        <f t="shared" ref="L13:L54" si="14">IF(OR(D13="",F13=""),0,(IF(D13&gt;F13,1,0)-D13+F13-H13)*24)</f>
        <v>0</v>
      </c>
      <c r="N13" s="471" t="str">
        <f t="shared" si="1"/>
        <v/>
      </c>
      <c r="O13" s="468" t="s">
        <v>573</v>
      </c>
      <c r="P13" s="471" t="str">
        <f t="shared" si="2"/>
        <v/>
      </c>
      <c r="R13" s="471" t="str">
        <f t="shared" si="3"/>
        <v/>
      </c>
      <c r="S13" s="468" t="s">
        <v>573</v>
      </c>
      <c r="T13" s="471" t="str">
        <f t="shared" si="4"/>
        <v/>
      </c>
      <c r="U13" s="469" t="s">
        <v>587</v>
      </c>
      <c r="V13" s="472" t="str">
        <f t="shared" si="5"/>
        <v/>
      </c>
      <c r="W13" s="334" t="s">
        <v>588</v>
      </c>
      <c r="X13" s="470">
        <f t="shared" si="6"/>
        <v>0</v>
      </c>
      <c r="Z13" s="471" t="str">
        <f t="shared" si="7"/>
        <v/>
      </c>
      <c r="AA13" s="468" t="s">
        <v>573</v>
      </c>
      <c r="AB13" s="471" t="str">
        <f t="shared" si="8"/>
        <v/>
      </c>
      <c r="AC13" s="469" t="s">
        <v>587</v>
      </c>
      <c r="AD13" s="473"/>
      <c r="AE13" s="334" t="s">
        <v>588</v>
      </c>
      <c r="AF13" s="470">
        <f t="shared" si="9"/>
        <v>0</v>
      </c>
      <c r="AH13" s="471" t="str">
        <f t="shared" si="10"/>
        <v/>
      </c>
      <c r="AI13" s="468" t="s">
        <v>573</v>
      </c>
      <c r="AJ13" s="471" t="str">
        <f t="shared" si="0"/>
        <v/>
      </c>
      <c r="AK13" s="469" t="s">
        <v>587</v>
      </c>
      <c r="AL13" s="473"/>
      <c r="AM13" s="334" t="s">
        <v>588</v>
      </c>
      <c r="AN13" s="470">
        <f t="shared" si="11"/>
        <v>0</v>
      </c>
      <c r="AP13" s="470">
        <f t="shared" si="12"/>
        <v>0</v>
      </c>
      <c r="AQ13" s="470">
        <f t="shared" si="13"/>
        <v>0</v>
      </c>
      <c r="AR13" s="474"/>
    </row>
    <row r="14" spans="2:44" ht="16.5" customHeight="1">
      <c r="B14" s="465"/>
      <c r="C14" s="466" t="s">
        <v>586</v>
      </c>
      <c r="D14" s="467"/>
      <c r="E14" s="468" t="s">
        <v>573</v>
      </c>
      <c r="F14" s="467"/>
      <c r="G14" s="469" t="s">
        <v>587</v>
      </c>
      <c r="H14" s="467"/>
      <c r="I14" s="334" t="s">
        <v>588</v>
      </c>
      <c r="J14" s="465"/>
      <c r="L14" s="470">
        <f>IF(OR(D14="",F14=""),0,(IF(D14&gt;F14,1,0)-D14+F14-H14)*24)</f>
        <v>0</v>
      </c>
      <c r="N14" s="471" t="str">
        <f t="shared" si="1"/>
        <v/>
      </c>
      <c r="O14" s="468" t="s">
        <v>573</v>
      </c>
      <c r="P14" s="471" t="str">
        <f t="shared" si="2"/>
        <v/>
      </c>
      <c r="R14" s="471" t="str">
        <f t="shared" si="3"/>
        <v/>
      </c>
      <c r="S14" s="468" t="s">
        <v>573</v>
      </c>
      <c r="T14" s="471" t="str">
        <f t="shared" si="4"/>
        <v/>
      </c>
      <c r="U14" s="469" t="s">
        <v>587</v>
      </c>
      <c r="V14" s="472" t="str">
        <f t="shared" si="5"/>
        <v/>
      </c>
      <c r="W14" s="334" t="s">
        <v>588</v>
      </c>
      <c r="X14" s="470">
        <f t="shared" si="6"/>
        <v>0</v>
      </c>
      <c r="Z14" s="471" t="str">
        <f t="shared" si="7"/>
        <v/>
      </c>
      <c r="AA14" s="468" t="s">
        <v>573</v>
      </c>
      <c r="AB14" s="471" t="str">
        <f t="shared" si="8"/>
        <v/>
      </c>
      <c r="AC14" s="469" t="s">
        <v>587</v>
      </c>
      <c r="AD14" s="473"/>
      <c r="AE14" s="334" t="s">
        <v>588</v>
      </c>
      <c r="AF14" s="470">
        <f t="shared" si="9"/>
        <v>0</v>
      </c>
      <c r="AH14" s="471" t="str">
        <f t="shared" si="10"/>
        <v/>
      </c>
      <c r="AI14" s="468" t="s">
        <v>573</v>
      </c>
      <c r="AJ14" s="471" t="str">
        <f t="shared" si="0"/>
        <v/>
      </c>
      <c r="AK14" s="469" t="s">
        <v>587</v>
      </c>
      <c r="AL14" s="473"/>
      <c r="AM14" s="334" t="s">
        <v>588</v>
      </c>
      <c r="AN14" s="470">
        <f t="shared" si="11"/>
        <v>0</v>
      </c>
      <c r="AP14" s="470">
        <f t="shared" si="12"/>
        <v>0</v>
      </c>
      <c r="AQ14" s="470">
        <f t="shared" si="13"/>
        <v>0</v>
      </c>
      <c r="AR14" s="474"/>
    </row>
    <row r="15" spans="2:44" ht="16.5" customHeight="1">
      <c r="B15" s="465"/>
      <c r="C15" s="466" t="s">
        <v>586</v>
      </c>
      <c r="D15" s="467"/>
      <c r="E15" s="468" t="s">
        <v>573</v>
      </c>
      <c r="F15" s="467"/>
      <c r="G15" s="469" t="s">
        <v>587</v>
      </c>
      <c r="H15" s="467"/>
      <c r="I15" s="334" t="s">
        <v>588</v>
      </c>
      <c r="J15" s="465"/>
      <c r="L15" s="470">
        <f t="shared" si="14"/>
        <v>0</v>
      </c>
      <c r="N15" s="471" t="str">
        <f t="shared" si="1"/>
        <v/>
      </c>
      <c r="O15" s="468" t="s">
        <v>573</v>
      </c>
      <c r="P15" s="471" t="str">
        <f t="shared" si="2"/>
        <v/>
      </c>
      <c r="R15" s="471" t="str">
        <f t="shared" si="3"/>
        <v/>
      </c>
      <c r="S15" s="468" t="s">
        <v>573</v>
      </c>
      <c r="T15" s="471" t="str">
        <f t="shared" si="4"/>
        <v/>
      </c>
      <c r="U15" s="469" t="s">
        <v>587</v>
      </c>
      <c r="V15" s="472" t="str">
        <f t="shared" si="5"/>
        <v/>
      </c>
      <c r="W15" s="334" t="s">
        <v>588</v>
      </c>
      <c r="X15" s="470">
        <f t="shared" si="6"/>
        <v>0</v>
      </c>
      <c r="Z15" s="471" t="str">
        <f t="shared" si="7"/>
        <v/>
      </c>
      <c r="AA15" s="468" t="s">
        <v>573</v>
      </c>
      <c r="AB15" s="471" t="str">
        <f t="shared" si="8"/>
        <v/>
      </c>
      <c r="AC15" s="469" t="s">
        <v>587</v>
      </c>
      <c r="AD15" s="473"/>
      <c r="AE15" s="334" t="s">
        <v>588</v>
      </c>
      <c r="AF15" s="470">
        <f t="shared" si="9"/>
        <v>0</v>
      </c>
      <c r="AH15" s="471" t="str">
        <f t="shared" si="10"/>
        <v/>
      </c>
      <c r="AI15" s="468" t="s">
        <v>573</v>
      </c>
      <c r="AJ15" s="471" t="str">
        <f t="shared" si="0"/>
        <v/>
      </c>
      <c r="AK15" s="469" t="s">
        <v>587</v>
      </c>
      <c r="AL15" s="473"/>
      <c r="AM15" s="334" t="s">
        <v>588</v>
      </c>
      <c r="AN15" s="470">
        <f t="shared" si="11"/>
        <v>0</v>
      </c>
      <c r="AP15" s="470">
        <f t="shared" si="12"/>
        <v>0</v>
      </c>
      <c r="AQ15" s="470">
        <f t="shared" si="13"/>
        <v>0</v>
      </c>
      <c r="AR15" s="474"/>
    </row>
    <row r="16" spans="2:44" ht="16.5" customHeight="1">
      <c r="B16" s="465"/>
      <c r="C16" s="466" t="s">
        <v>586</v>
      </c>
      <c r="D16" s="467"/>
      <c r="E16" s="468" t="s">
        <v>573</v>
      </c>
      <c r="F16" s="467"/>
      <c r="G16" s="469" t="s">
        <v>587</v>
      </c>
      <c r="H16" s="467"/>
      <c r="I16" s="334" t="s">
        <v>588</v>
      </c>
      <c r="J16" s="465"/>
      <c r="L16" s="470">
        <f t="shared" si="14"/>
        <v>0</v>
      </c>
      <c r="N16" s="471" t="str">
        <f t="shared" si="1"/>
        <v/>
      </c>
      <c r="O16" s="468" t="s">
        <v>573</v>
      </c>
      <c r="P16" s="471" t="str">
        <f t="shared" si="2"/>
        <v/>
      </c>
      <c r="R16" s="471" t="str">
        <f t="shared" si="3"/>
        <v/>
      </c>
      <c r="S16" s="468" t="s">
        <v>573</v>
      </c>
      <c r="T16" s="471" t="str">
        <f t="shared" si="4"/>
        <v/>
      </c>
      <c r="U16" s="469" t="s">
        <v>587</v>
      </c>
      <c r="V16" s="472" t="str">
        <f t="shared" si="5"/>
        <v/>
      </c>
      <c r="W16" s="334" t="s">
        <v>588</v>
      </c>
      <c r="X16" s="470">
        <f t="shared" si="6"/>
        <v>0</v>
      </c>
      <c r="Z16" s="471" t="str">
        <f t="shared" si="7"/>
        <v/>
      </c>
      <c r="AA16" s="468" t="s">
        <v>573</v>
      </c>
      <c r="AB16" s="471" t="str">
        <f t="shared" si="8"/>
        <v/>
      </c>
      <c r="AC16" s="469" t="s">
        <v>587</v>
      </c>
      <c r="AD16" s="473"/>
      <c r="AE16" s="334" t="s">
        <v>588</v>
      </c>
      <c r="AF16" s="470">
        <f t="shared" si="9"/>
        <v>0</v>
      </c>
      <c r="AH16" s="471" t="str">
        <f t="shared" si="10"/>
        <v/>
      </c>
      <c r="AI16" s="468" t="s">
        <v>573</v>
      </c>
      <c r="AJ16" s="471" t="str">
        <f t="shared" si="0"/>
        <v/>
      </c>
      <c r="AK16" s="469" t="s">
        <v>587</v>
      </c>
      <c r="AL16" s="473"/>
      <c r="AM16" s="334" t="s">
        <v>588</v>
      </c>
      <c r="AN16" s="470">
        <f t="shared" si="11"/>
        <v>0</v>
      </c>
      <c r="AP16" s="470">
        <f t="shared" si="12"/>
        <v>0</v>
      </c>
      <c r="AQ16" s="470">
        <f t="shared" si="13"/>
        <v>0</v>
      </c>
      <c r="AR16" s="474"/>
    </row>
    <row r="17" spans="2:44" ht="16.5" customHeight="1">
      <c r="B17" s="465"/>
      <c r="C17" s="466" t="s">
        <v>586</v>
      </c>
      <c r="D17" s="467"/>
      <c r="E17" s="468" t="s">
        <v>573</v>
      </c>
      <c r="F17" s="467"/>
      <c r="G17" s="469" t="s">
        <v>587</v>
      </c>
      <c r="H17" s="467"/>
      <c r="I17" s="334" t="s">
        <v>588</v>
      </c>
      <c r="J17" s="465"/>
      <c r="L17" s="470">
        <f t="shared" si="14"/>
        <v>0</v>
      </c>
      <c r="N17" s="471" t="str">
        <f t="shared" si="1"/>
        <v/>
      </c>
      <c r="O17" s="468" t="s">
        <v>573</v>
      </c>
      <c r="P17" s="471" t="str">
        <f t="shared" si="2"/>
        <v/>
      </c>
      <c r="R17" s="471" t="str">
        <f t="shared" si="3"/>
        <v/>
      </c>
      <c r="S17" s="468" t="s">
        <v>573</v>
      </c>
      <c r="T17" s="471" t="str">
        <f t="shared" si="4"/>
        <v/>
      </c>
      <c r="U17" s="469" t="s">
        <v>587</v>
      </c>
      <c r="V17" s="472" t="str">
        <f t="shared" si="5"/>
        <v/>
      </c>
      <c r="W17" s="334" t="s">
        <v>588</v>
      </c>
      <c r="X17" s="470">
        <f t="shared" si="6"/>
        <v>0</v>
      </c>
      <c r="Z17" s="471" t="str">
        <f t="shared" si="7"/>
        <v/>
      </c>
      <c r="AA17" s="468" t="s">
        <v>573</v>
      </c>
      <c r="AB17" s="471" t="str">
        <f t="shared" si="8"/>
        <v/>
      </c>
      <c r="AC17" s="469" t="s">
        <v>587</v>
      </c>
      <c r="AD17" s="473"/>
      <c r="AE17" s="334" t="s">
        <v>588</v>
      </c>
      <c r="AF17" s="470">
        <f t="shared" si="9"/>
        <v>0</v>
      </c>
      <c r="AH17" s="471" t="str">
        <f t="shared" si="10"/>
        <v/>
      </c>
      <c r="AI17" s="468" t="s">
        <v>573</v>
      </c>
      <c r="AJ17" s="471" t="str">
        <f t="shared" si="0"/>
        <v/>
      </c>
      <c r="AK17" s="469" t="s">
        <v>587</v>
      </c>
      <c r="AL17" s="473"/>
      <c r="AM17" s="334" t="s">
        <v>588</v>
      </c>
      <c r="AN17" s="470">
        <f t="shared" si="11"/>
        <v>0</v>
      </c>
      <c r="AP17" s="470">
        <f t="shared" si="12"/>
        <v>0</v>
      </c>
      <c r="AQ17" s="470">
        <f t="shared" si="13"/>
        <v>0</v>
      </c>
      <c r="AR17" s="474"/>
    </row>
    <row r="18" spans="2:44" ht="16.5" customHeight="1">
      <c r="B18" s="465"/>
      <c r="C18" s="466" t="s">
        <v>586</v>
      </c>
      <c r="D18" s="467"/>
      <c r="E18" s="468" t="s">
        <v>573</v>
      </c>
      <c r="F18" s="467"/>
      <c r="G18" s="469" t="s">
        <v>587</v>
      </c>
      <c r="H18" s="467"/>
      <c r="I18" s="334" t="s">
        <v>588</v>
      </c>
      <c r="J18" s="465"/>
      <c r="L18" s="475">
        <f t="shared" si="14"/>
        <v>0</v>
      </c>
      <c r="N18" s="471" t="str">
        <f t="shared" si="1"/>
        <v/>
      </c>
      <c r="O18" s="468" t="s">
        <v>573</v>
      </c>
      <c r="P18" s="471" t="str">
        <f t="shared" si="2"/>
        <v/>
      </c>
      <c r="R18" s="471" t="str">
        <f t="shared" si="3"/>
        <v/>
      </c>
      <c r="S18" s="468" t="s">
        <v>573</v>
      </c>
      <c r="T18" s="471" t="str">
        <f t="shared" si="4"/>
        <v/>
      </c>
      <c r="U18" s="469" t="s">
        <v>587</v>
      </c>
      <c r="V18" s="472" t="str">
        <f t="shared" si="5"/>
        <v/>
      </c>
      <c r="W18" s="334" t="s">
        <v>588</v>
      </c>
      <c r="X18" s="470">
        <f t="shared" si="6"/>
        <v>0</v>
      </c>
      <c r="Z18" s="471" t="str">
        <f t="shared" si="7"/>
        <v/>
      </c>
      <c r="AA18" s="468" t="s">
        <v>573</v>
      </c>
      <c r="AB18" s="471" t="str">
        <f t="shared" si="8"/>
        <v/>
      </c>
      <c r="AC18" s="469" t="s">
        <v>587</v>
      </c>
      <c r="AD18" s="473"/>
      <c r="AE18" s="334" t="s">
        <v>588</v>
      </c>
      <c r="AF18" s="470">
        <f t="shared" si="9"/>
        <v>0</v>
      </c>
      <c r="AH18" s="471" t="str">
        <f t="shared" si="10"/>
        <v/>
      </c>
      <c r="AI18" s="468" t="s">
        <v>573</v>
      </c>
      <c r="AJ18" s="471" t="str">
        <f t="shared" si="0"/>
        <v/>
      </c>
      <c r="AK18" s="469" t="s">
        <v>587</v>
      </c>
      <c r="AL18" s="473"/>
      <c r="AM18" s="334" t="s">
        <v>588</v>
      </c>
      <c r="AN18" s="470">
        <f t="shared" si="11"/>
        <v>0</v>
      </c>
      <c r="AP18" s="470">
        <f t="shared" si="12"/>
        <v>0</v>
      </c>
      <c r="AQ18" s="470">
        <f t="shared" si="13"/>
        <v>0</v>
      </c>
    </row>
    <row r="19" spans="2:44" ht="16.5" customHeight="1">
      <c r="B19" s="465"/>
      <c r="C19" s="466" t="s">
        <v>586</v>
      </c>
      <c r="D19" s="467"/>
      <c r="E19" s="468" t="s">
        <v>573</v>
      </c>
      <c r="F19" s="467"/>
      <c r="G19" s="469" t="s">
        <v>587</v>
      </c>
      <c r="H19" s="467"/>
      <c r="I19" s="334" t="s">
        <v>588</v>
      </c>
      <c r="J19" s="465"/>
      <c r="L19" s="470">
        <f t="shared" si="14"/>
        <v>0</v>
      </c>
      <c r="N19" s="471" t="str">
        <f t="shared" si="1"/>
        <v/>
      </c>
      <c r="O19" s="468" t="s">
        <v>573</v>
      </c>
      <c r="P19" s="471" t="str">
        <f t="shared" si="2"/>
        <v/>
      </c>
      <c r="R19" s="471" t="str">
        <f t="shared" si="3"/>
        <v/>
      </c>
      <c r="S19" s="468" t="s">
        <v>573</v>
      </c>
      <c r="T19" s="471" t="str">
        <f t="shared" si="4"/>
        <v/>
      </c>
      <c r="U19" s="469" t="s">
        <v>587</v>
      </c>
      <c r="V19" s="472" t="str">
        <f t="shared" si="5"/>
        <v/>
      </c>
      <c r="W19" s="334" t="s">
        <v>588</v>
      </c>
      <c r="X19" s="470">
        <f t="shared" si="6"/>
        <v>0</v>
      </c>
      <c r="Z19" s="471" t="str">
        <f t="shared" si="7"/>
        <v/>
      </c>
      <c r="AA19" s="468" t="s">
        <v>573</v>
      </c>
      <c r="AB19" s="471" t="str">
        <f t="shared" si="8"/>
        <v/>
      </c>
      <c r="AC19" s="469" t="s">
        <v>587</v>
      </c>
      <c r="AD19" s="473"/>
      <c r="AE19" s="334" t="s">
        <v>588</v>
      </c>
      <c r="AF19" s="470">
        <f t="shared" si="9"/>
        <v>0</v>
      </c>
      <c r="AH19" s="471" t="str">
        <f t="shared" si="10"/>
        <v/>
      </c>
      <c r="AI19" s="468" t="s">
        <v>573</v>
      </c>
      <c r="AJ19" s="471" t="str">
        <f t="shared" si="0"/>
        <v/>
      </c>
      <c r="AK19" s="469" t="s">
        <v>587</v>
      </c>
      <c r="AL19" s="473"/>
      <c r="AM19" s="334" t="s">
        <v>588</v>
      </c>
      <c r="AN19" s="470">
        <f t="shared" si="11"/>
        <v>0</v>
      </c>
      <c r="AP19" s="470">
        <f t="shared" si="12"/>
        <v>0</v>
      </c>
      <c r="AQ19" s="470">
        <f t="shared" si="13"/>
        <v>0</v>
      </c>
    </row>
    <row r="20" spans="2:44" ht="16.5" customHeight="1">
      <c r="B20" s="465"/>
      <c r="C20" s="466" t="s">
        <v>586</v>
      </c>
      <c r="D20" s="467"/>
      <c r="E20" s="468" t="s">
        <v>573</v>
      </c>
      <c r="F20" s="467"/>
      <c r="G20" s="469" t="s">
        <v>587</v>
      </c>
      <c r="H20" s="467"/>
      <c r="I20" s="334" t="s">
        <v>588</v>
      </c>
      <c r="J20" s="465"/>
      <c r="L20" s="470">
        <f t="shared" si="14"/>
        <v>0</v>
      </c>
      <c r="N20" s="471" t="str">
        <f t="shared" si="1"/>
        <v/>
      </c>
      <c r="O20" s="468" t="s">
        <v>573</v>
      </c>
      <c r="P20" s="471" t="str">
        <f t="shared" si="2"/>
        <v/>
      </c>
      <c r="R20" s="471" t="str">
        <f t="shared" si="3"/>
        <v/>
      </c>
      <c r="S20" s="468" t="s">
        <v>573</v>
      </c>
      <c r="T20" s="471" t="str">
        <f t="shared" si="4"/>
        <v/>
      </c>
      <c r="U20" s="469" t="s">
        <v>587</v>
      </c>
      <c r="V20" s="472" t="str">
        <f t="shared" si="5"/>
        <v/>
      </c>
      <c r="W20" s="334" t="s">
        <v>588</v>
      </c>
      <c r="X20" s="470">
        <f t="shared" si="6"/>
        <v>0</v>
      </c>
      <c r="Z20" s="471" t="str">
        <f t="shared" si="7"/>
        <v/>
      </c>
      <c r="AA20" s="468" t="s">
        <v>573</v>
      </c>
      <c r="AB20" s="471" t="str">
        <f t="shared" si="8"/>
        <v/>
      </c>
      <c r="AC20" s="469" t="s">
        <v>587</v>
      </c>
      <c r="AD20" s="473"/>
      <c r="AE20" s="334" t="s">
        <v>588</v>
      </c>
      <c r="AF20" s="470">
        <f t="shared" si="9"/>
        <v>0</v>
      </c>
      <c r="AH20" s="471" t="str">
        <f t="shared" si="10"/>
        <v/>
      </c>
      <c r="AI20" s="468" t="s">
        <v>573</v>
      </c>
      <c r="AJ20" s="471" t="str">
        <f t="shared" si="0"/>
        <v/>
      </c>
      <c r="AK20" s="469" t="s">
        <v>587</v>
      </c>
      <c r="AL20" s="473"/>
      <c r="AM20" s="334" t="s">
        <v>588</v>
      </c>
      <c r="AN20" s="470">
        <f t="shared" si="11"/>
        <v>0</v>
      </c>
      <c r="AP20" s="470">
        <f t="shared" si="12"/>
        <v>0</v>
      </c>
      <c r="AQ20" s="470">
        <f t="shared" si="13"/>
        <v>0</v>
      </c>
    </row>
    <row r="21" spans="2:44" ht="16.5" customHeight="1">
      <c r="B21" s="465"/>
      <c r="C21" s="466" t="s">
        <v>586</v>
      </c>
      <c r="D21" s="467"/>
      <c r="E21" s="468" t="s">
        <v>573</v>
      </c>
      <c r="F21" s="467"/>
      <c r="G21" s="469" t="s">
        <v>587</v>
      </c>
      <c r="H21" s="467"/>
      <c r="I21" s="334" t="s">
        <v>588</v>
      </c>
      <c r="J21" s="465"/>
      <c r="L21" s="470">
        <f t="shared" si="14"/>
        <v>0</v>
      </c>
      <c r="N21" s="471" t="str">
        <f t="shared" si="1"/>
        <v/>
      </c>
      <c r="O21" s="468" t="s">
        <v>573</v>
      </c>
      <c r="P21" s="471" t="str">
        <f t="shared" si="2"/>
        <v/>
      </c>
      <c r="R21" s="471" t="str">
        <f t="shared" si="3"/>
        <v/>
      </c>
      <c r="S21" s="468" t="s">
        <v>573</v>
      </c>
      <c r="T21" s="471" t="str">
        <f t="shared" si="4"/>
        <v/>
      </c>
      <c r="U21" s="469" t="s">
        <v>587</v>
      </c>
      <c r="V21" s="472" t="str">
        <f t="shared" si="5"/>
        <v/>
      </c>
      <c r="W21" s="334" t="s">
        <v>588</v>
      </c>
      <c r="X21" s="470">
        <f t="shared" si="6"/>
        <v>0</v>
      </c>
      <c r="Z21" s="471" t="str">
        <f t="shared" si="7"/>
        <v/>
      </c>
      <c r="AA21" s="468" t="s">
        <v>573</v>
      </c>
      <c r="AB21" s="471" t="str">
        <f t="shared" si="8"/>
        <v/>
      </c>
      <c r="AC21" s="469" t="s">
        <v>587</v>
      </c>
      <c r="AD21" s="473"/>
      <c r="AE21" s="334" t="s">
        <v>588</v>
      </c>
      <c r="AF21" s="470">
        <f t="shared" si="9"/>
        <v>0</v>
      </c>
      <c r="AH21" s="471" t="str">
        <f t="shared" si="10"/>
        <v/>
      </c>
      <c r="AI21" s="468" t="s">
        <v>573</v>
      </c>
      <c r="AJ21" s="471" t="str">
        <f t="shared" si="0"/>
        <v/>
      </c>
      <c r="AK21" s="469" t="s">
        <v>587</v>
      </c>
      <c r="AL21" s="473"/>
      <c r="AM21" s="334" t="s">
        <v>588</v>
      </c>
      <c r="AN21" s="470">
        <f t="shared" si="11"/>
        <v>0</v>
      </c>
      <c r="AP21" s="470">
        <f t="shared" si="12"/>
        <v>0</v>
      </c>
      <c r="AQ21" s="470">
        <f t="shared" si="13"/>
        <v>0</v>
      </c>
    </row>
    <row r="22" spans="2:44" ht="16.5" customHeight="1">
      <c r="B22" s="465"/>
      <c r="C22" s="466" t="s">
        <v>586</v>
      </c>
      <c r="D22" s="467"/>
      <c r="E22" s="468" t="s">
        <v>573</v>
      </c>
      <c r="F22" s="467"/>
      <c r="G22" s="469" t="s">
        <v>587</v>
      </c>
      <c r="H22" s="467"/>
      <c r="I22" s="334" t="s">
        <v>588</v>
      </c>
      <c r="J22" s="465"/>
      <c r="L22" s="470">
        <f t="shared" si="14"/>
        <v>0</v>
      </c>
      <c r="N22" s="471" t="str">
        <f t="shared" si="1"/>
        <v/>
      </c>
      <c r="O22" s="468" t="s">
        <v>573</v>
      </c>
      <c r="P22" s="471" t="str">
        <f t="shared" si="2"/>
        <v/>
      </c>
      <c r="R22" s="471" t="str">
        <f t="shared" si="3"/>
        <v/>
      </c>
      <c r="S22" s="468" t="s">
        <v>573</v>
      </c>
      <c r="T22" s="471" t="str">
        <f t="shared" si="4"/>
        <v/>
      </c>
      <c r="U22" s="469" t="s">
        <v>587</v>
      </c>
      <c r="V22" s="472" t="str">
        <f t="shared" si="5"/>
        <v/>
      </c>
      <c r="W22" s="334" t="s">
        <v>588</v>
      </c>
      <c r="X22" s="470">
        <f t="shared" si="6"/>
        <v>0</v>
      </c>
      <c r="Z22" s="471" t="str">
        <f t="shared" si="7"/>
        <v/>
      </c>
      <c r="AA22" s="468" t="s">
        <v>573</v>
      </c>
      <c r="AB22" s="471" t="str">
        <f t="shared" si="8"/>
        <v/>
      </c>
      <c r="AC22" s="469" t="s">
        <v>587</v>
      </c>
      <c r="AD22" s="473"/>
      <c r="AE22" s="334" t="s">
        <v>588</v>
      </c>
      <c r="AF22" s="470">
        <f t="shared" si="9"/>
        <v>0</v>
      </c>
      <c r="AH22" s="471" t="str">
        <f t="shared" si="10"/>
        <v/>
      </c>
      <c r="AI22" s="468" t="s">
        <v>573</v>
      </c>
      <c r="AJ22" s="471" t="str">
        <f t="shared" si="0"/>
        <v/>
      </c>
      <c r="AK22" s="469" t="s">
        <v>587</v>
      </c>
      <c r="AL22" s="473"/>
      <c r="AM22" s="334" t="s">
        <v>588</v>
      </c>
      <c r="AN22" s="470">
        <f t="shared" si="11"/>
        <v>0</v>
      </c>
      <c r="AP22" s="470">
        <f t="shared" si="12"/>
        <v>0</v>
      </c>
      <c r="AQ22" s="470">
        <f t="shared" si="13"/>
        <v>0</v>
      </c>
    </row>
    <row r="23" spans="2:44" ht="16.5" customHeight="1">
      <c r="B23" s="465"/>
      <c r="C23" s="466" t="s">
        <v>586</v>
      </c>
      <c r="D23" s="467"/>
      <c r="E23" s="468" t="s">
        <v>573</v>
      </c>
      <c r="F23" s="467"/>
      <c r="G23" s="469" t="s">
        <v>587</v>
      </c>
      <c r="H23" s="467"/>
      <c r="I23" s="334" t="s">
        <v>588</v>
      </c>
      <c r="J23" s="465"/>
      <c r="L23" s="470">
        <f t="shared" si="14"/>
        <v>0</v>
      </c>
      <c r="N23" s="471" t="str">
        <f t="shared" si="1"/>
        <v/>
      </c>
      <c r="O23" s="468" t="s">
        <v>573</v>
      </c>
      <c r="P23" s="471" t="str">
        <f t="shared" si="2"/>
        <v/>
      </c>
      <c r="R23" s="471" t="str">
        <f t="shared" si="3"/>
        <v/>
      </c>
      <c r="S23" s="468" t="s">
        <v>573</v>
      </c>
      <c r="T23" s="471" t="str">
        <f t="shared" si="4"/>
        <v/>
      </c>
      <c r="U23" s="469" t="s">
        <v>587</v>
      </c>
      <c r="V23" s="472" t="str">
        <f t="shared" si="5"/>
        <v/>
      </c>
      <c r="W23" s="334" t="s">
        <v>588</v>
      </c>
      <c r="X23" s="470">
        <f t="shared" si="6"/>
        <v>0</v>
      </c>
      <c r="Z23" s="471" t="str">
        <f t="shared" si="7"/>
        <v/>
      </c>
      <c r="AA23" s="468" t="s">
        <v>573</v>
      </c>
      <c r="AB23" s="471" t="str">
        <f t="shared" si="8"/>
        <v/>
      </c>
      <c r="AC23" s="469" t="s">
        <v>587</v>
      </c>
      <c r="AD23" s="473"/>
      <c r="AE23" s="334" t="s">
        <v>588</v>
      </c>
      <c r="AF23" s="470">
        <f t="shared" si="9"/>
        <v>0</v>
      </c>
      <c r="AH23" s="471" t="str">
        <f t="shared" si="10"/>
        <v/>
      </c>
      <c r="AI23" s="468" t="s">
        <v>573</v>
      </c>
      <c r="AJ23" s="471" t="str">
        <f t="shared" si="0"/>
        <v/>
      </c>
      <c r="AK23" s="469" t="s">
        <v>587</v>
      </c>
      <c r="AL23" s="473"/>
      <c r="AM23" s="334" t="s">
        <v>588</v>
      </c>
      <c r="AN23" s="470">
        <f t="shared" si="11"/>
        <v>0</v>
      </c>
      <c r="AP23" s="470">
        <f t="shared" si="12"/>
        <v>0</v>
      </c>
      <c r="AQ23" s="470">
        <f t="shared" si="13"/>
        <v>0</v>
      </c>
    </row>
    <row r="24" spans="2:44" ht="16.5" customHeight="1">
      <c r="B24" s="465"/>
      <c r="C24" s="466" t="s">
        <v>586</v>
      </c>
      <c r="D24" s="467"/>
      <c r="E24" s="468" t="s">
        <v>573</v>
      </c>
      <c r="F24" s="467"/>
      <c r="G24" s="469" t="s">
        <v>587</v>
      </c>
      <c r="H24" s="467"/>
      <c r="I24" s="334" t="s">
        <v>588</v>
      </c>
      <c r="J24" s="465"/>
      <c r="L24" s="470">
        <f t="shared" si="14"/>
        <v>0</v>
      </c>
      <c r="N24" s="471" t="str">
        <f t="shared" si="1"/>
        <v/>
      </c>
      <c r="O24" s="468" t="s">
        <v>573</v>
      </c>
      <c r="P24" s="471" t="str">
        <f t="shared" si="2"/>
        <v/>
      </c>
      <c r="R24" s="471" t="str">
        <f t="shared" si="3"/>
        <v/>
      </c>
      <c r="S24" s="468" t="s">
        <v>573</v>
      </c>
      <c r="T24" s="471" t="str">
        <f t="shared" si="4"/>
        <v/>
      </c>
      <c r="U24" s="469" t="s">
        <v>587</v>
      </c>
      <c r="V24" s="472" t="str">
        <f t="shared" si="5"/>
        <v/>
      </c>
      <c r="W24" s="334" t="s">
        <v>588</v>
      </c>
      <c r="X24" s="470">
        <f t="shared" si="6"/>
        <v>0</v>
      </c>
      <c r="Z24" s="471" t="str">
        <f t="shared" si="7"/>
        <v/>
      </c>
      <c r="AA24" s="468" t="s">
        <v>573</v>
      </c>
      <c r="AB24" s="471" t="str">
        <f t="shared" si="8"/>
        <v/>
      </c>
      <c r="AC24" s="469" t="s">
        <v>587</v>
      </c>
      <c r="AD24" s="473"/>
      <c r="AE24" s="334" t="s">
        <v>588</v>
      </c>
      <c r="AF24" s="470">
        <f t="shared" si="9"/>
        <v>0</v>
      </c>
      <c r="AH24" s="471" t="str">
        <f t="shared" si="10"/>
        <v/>
      </c>
      <c r="AI24" s="468" t="s">
        <v>573</v>
      </c>
      <c r="AJ24" s="471" t="str">
        <f t="shared" si="0"/>
        <v/>
      </c>
      <c r="AK24" s="469" t="s">
        <v>587</v>
      </c>
      <c r="AL24" s="473"/>
      <c r="AM24" s="334" t="s">
        <v>588</v>
      </c>
      <c r="AN24" s="470">
        <f t="shared" si="11"/>
        <v>0</v>
      </c>
      <c r="AP24" s="470">
        <f t="shared" si="12"/>
        <v>0</v>
      </c>
      <c r="AQ24" s="470">
        <f t="shared" si="13"/>
        <v>0</v>
      </c>
    </row>
    <row r="25" spans="2:44" ht="16.5" customHeight="1">
      <c r="B25" s="465"/>
      <c r="C25" s="466" t="s">
        <v>586</v>
      </c>
      <c r="D25" s="467"/>
      <c r="E25" s="468" t="s">
        <v>573</v>
      </c>
      <c r="F25" s="467"/>
      <c r="G25" s="469" t="s">
        <v>587</v>
      </c>
      <c r="H25" s="467"/>
      <c r="I25" s="334" t="s">
        <v>588</v>
      </c>
      <c r="J25" s="465"/>
      <c r="L25" s="470">
        <f t="shared" si="14"/>
        <v>0</v>
      </c>
      <c r="N25" s="471" t="str">
        <f t="shared" si="1"/>
        <v/>
      </c>
      <c r="O25" s="468" t="s">
        <v>573</v>
      </c>
      <c r="P25" s="471" t="str">
        <f t="shared" si="2"/>
        <v/>
      </c>
      <c r="R25" s="471" t="str">
        <f t="shared" si="3"/>
        <v/>
      </c>
      <c r="S25" s="468" t="s">
        <v>573</v>
      </c>
      <c r="T25" s="471" t="str">
        <f>IF(R25="","",IF(D25&lt;F25,IF(F25&lt;=P25,F25,P25),P25))</f>
        <v/>
      </c>
      <c r="U25" s="469" t="s">
        <v>587</v>
      </c>
      <c r="V25" s="472" t="str">
        <f t="shared" si="5"/>
        <v/>
      </c>
      <c r="W25" s="334" t="s">
        <v>588</v>
      </c>
      <c r="X25" s="470">
        <f t="shared" si="6"/>
        <v>0</v>
      </c>
      <c r="Z25" s="471" t="str">
        <f t="shared" si="7"/>
        <v/>
      </c>
      <c r="AA25" s="468" t="s">
        <v>573</v>
      </c>
      <c r="AB25" s="471" t="str">
        <f t="shared" si="8"/>
        <v/>
      </c>
      <c r="AC25" s="469" t="s">
        <v>587</v>
      </c>
      <c r="AD25" s="473"/>
      <c r="AE25" s="334" t="s">
        <v>588</v>
      </c>
      <c r="AF25" s="470">
        <f t="shared" si="9"/>
        <v>0</v>
      </c>
      <c r="AH25" s="471" t="str">
        <f t="shared" si="10"/>
        <v/>
      </c>
      <c r="AI25" s="468" t="s">
        <v>573</v>
      </c>
      <c r="AJ25" s="471" t="str">
        <f t="shared" si="0"/>
        <v/>
      </c>
      <c r="AK25" s="469" t="s">
        <v>587</v>
      </c>
      <c r="AL25" s="473"/>
      <c r="AM25" s="334" t="s">
        <v>588</v>
      </c>
      <c r="AN25" s="470">
        <f t="shared" si="11"/>
        <v>0</v>
      </c>
      <c r="AP25" s="470">
        <f t="shared" si="12"/>
        <v>0</v>
      </c>
      <c r="AQ25" s="470">
        <f t="shared" si="13"/>
        <v>0</v>
      </c>
    </row>
    <row r="26" spans="2:44" ht="16.5" customHeight="1">
      <c r="B26" s="465"/>
      <c r="C26" s="466" t="s">
        <v>586</v>
      </c>
      <c r="D26" s="467"/>
      <c r="E26" s="468" t="s">
        <v>573</v>
      </c>
      <c r="F26" s="467"/>
      <c r="G26" s="469" t="s">
        <v>587</v>
      </c>
      <c r="H26" s="467"/>
      <c r="I26" s="334" t="s">
        <v>588</v>
      </c>
      <c r="J26" s="465"/>
      <c r="L26" s="470">
        <f t="shared" si="14"/>
        <v>0</v>
      </c>
      <c r="N26" s="471" t="str">
        <f t="shared" si="1"/>
        <v/>
      </c>
      <c r="O26" s="468" t="s">
        <v>573</v>
      </c>
      <c r="P26" s="471" t="str">
        <f t="shared" si="2"/>
        <v/>
      </c>
      <c r="R26" s="471" t="str">
        <f t="shared" si="3"/>
        <v/>
      </c>
      <c r="S26" s="468" t="s">
        <v>573</v>
      </c>
      <c r="T26" s="471" t="str">
        <f t="shared" si="4"/>
        <v/>
      </c>
      <c r="U26" s="469" t="s">
        <v>587</v>
      </c>
      <c r="V26" s="472" t="str">
        <f t="shared" si="5"/>
        <v/>
      </c>
      <c r="W26" s="334" t="s">
        <v>588</v>
      </c>
      <c r="X26" s="470">
        <f t="shared" si="6"/>
        <v>0</v>
      </c>
      <c r="Z26" s="471" t="str">
        <f t="shared" si="7"/>
        <v/>
      </c>
      <c r="AA26" s="468" t="s">
        <v>573</v>
      </c>
      <c r="AB26" s="471" t="str">
        <f t="shared" si="8"/>
        <v/>
      </c>
      <c r="AC26" s="469" t="s">
        <v>587</v>
      </c>
      <c r="AD26" s="473"/>
      <c r="AE26" s="334" t="s">
        <v>588</v>
      </c>
      <c r="AF26" s="470">
        <f t="shared" si="9"/>
        <v>0</v>
      </c>
      <c r="AH26" s="471" t="str">
        <f t="shared" si="10"/>
        <v/>
      </c>
      <c r="AI26" s="468" t="s">
        <v>573</v>
      </c>
      <c r="AJ26" s="471" t="str">
        <f t="shared" si="0"/>
        <v/>
      </c>
      <c r="AK26" s="469" t="s">
        <v>587</v>
      </c>
      <c r="AL26" s="473"/>
      <c r="AM26" s="334" t="s">
        <v>588</v>
      </c>
      <c r="AN26" s="470">
        <f t="shared" si="11"/>
        <v>0</v>
      </c>
      <c r="AP26" s="470">
        <f t="shared" si="12"/>
        <v>0</v>
      </c>
      <c r="AQ26" s="470">
        <f t="shared" si="13"/>
        <v>0</v>
      </c>
    </row>
    <row r="27" spans="2:44" ht="16.5" customHeight="1">
      <c r="B27" s="465"/>
      <c r="C27" s="466" t="s">
        <v>586</v>
      </c>
      <c r="D27" s="467"/>
      <c r="E27" s="468" t="s">
        <v>573</v>
      </c>
      <c r="F27" s="467"/>
      <c r="G27" s="469" t="s">
        <v>587</v>
      </c>
      <c r="H27" s="467"/>
      <c r="I27" s="334" t="s">
        <v>588</v>
      </c>
      <c r="J27" s="465"/>
      <c r="L27" s="470">
        <f t="shared" si="14"/>
        <v>0</v>
      </c>
      <c r="N27" s="471" t="str">
        <f t="shared" si="1"/>
        <v/>
      </c>
      <c r="O27" s="468" t="s">
        <v>573</v>
      </c>
      <c r="P27" s="471" t="str">
        <f t="shared" si="2"/>
        <v/>
      </c>
      <c r="R27" s="471" t="str">
        <f t="shared" si="3"/>
        <v/>
      </c>
      <c r="S27" s="468" t="s">
        <v>573</v>
      </c>
      <c r="T27" s="471" t="str">
        <f t="shared" si="4"/>
        <v/>
      </c>
      <c r="U27" s="469" t="s">
        <v>587</v>
      </c>
      <c r="V27" s="472" t="str">
        <f t="shared" si="5"/>
        <v/>
      </c>
      <c r="W27" s="334" t="s">
        <v>588</v>
      </c>
      <c r="X27" s="470">
        <f t="shared" si="6"/>
        <v>0</v>
      </c>
      <c r="Z27" s="471" t="str">
        <f t="shared" si="7"/>
        <v/>
      </c>
      <c r="AA27" s="468" t="s">
        <v>573</v>
      </c>
      <c r="AB27" s="471" t="str">
        <f t="shared" si="8"/>
        <v/>
      </c>
      <c r="AC27" s="469" t="s">
        <v>587</v>
      </c>
      <c r="AD27" s="473"/>
      <c r="AE27" s="334" t="s">
        <v>588</v>
      </c>
      <c r="AF27" s="470">
        <f t="shared" si="9"/>
        <v>0</v>
      </c>
      <c r="AH27" s="471" t="str">
        <f t="shared" si="10"/>
        <v/>
      </c>
      <c r="AI27" s="468" t="s">
        <v>573</v>
      </c>
      <c r="AJ27" s="471" t="str">
        <f t="shared" si="0"/>
        <v/>
      </c>
      <c r="AK27" s="469" t="s">
        <v>587</v>
      </c>
      <c r="AL27" s="473"/>
      <c r="AM27" s="334" t="s">
        <v>588</v>
      </c>
      <c r="AN27" s="470">
        <f t="shared" si="11"/>
        <v>0</v>
      </c>
      <c r="AP27" s="470">
        <f t="shared" si="12"/>
        <v>0</v>
      </c>
      <c r="AQ27" s="470">
        <f t="shared" si="13"/>
        <v>0</v>
      </c>
    </row>
    <row r="28" spans="2:44" ht="16.5" customHeight="1">
      <c r="B28" s="465"/>
      <c r="C28" s="466" t="s">
        <v>586</v>
      </c>
      <c r="D28" s="467"/>
      <c r="E28" s="468" t="s">
        <v>573</v>
      </c>
      <c r="F28" s="467"/>
      <c r="G28" s="469" t="s">
        <v>587</v>
      </c>
      <c r="H28" s="467"/>
      <c r="I28" s="334" t="s">
        <v>588</v>
      </c>
      <c r="J28" s="465"/>
      <c r="L28" s="470">
        <f t="shared" si="14"/>
        <v>0</v>
      </c>
      <c r="N28" s="471" t="str">
        <f t="shared" si="1"/>
        <v/>
      </c>
      <c r="O28" s="468" t="s">
        <v>573</v>
      </c>
      <c r="P28" s="471" t="str">
        <f t="shared" si="2"/>
        <v/>
      </c>
      <c r="R28" s="471" t="str">
        <f t="shared" si="3"/>
        <v/>
      </c>
      <c r="S28" s="468" t="s">
        <v>573</v>
      </c>
      <c r="T28" s="471" t="str">
        <f t="shared" si="4"/>
        <v/>
      </c>
      <c r="U28" s="469" t="s">
        <v>587</v>
      </c>
      <c r="V28" s="472" t="str">
        <f t="shared" si="5"/>
        <v/>
      </c>
      <c r="W28" s="334" t="s">
        <v>588</v>
      </c>
      <c r="X28" s="470">
        <f t="shared" si="6"/>
        <v>0</v>
      </c>
      <c r="Z28" s="471" t="str">
        <f t="shared" si="7"/>
        <v/>
      </c>
      <c r="AA28" s="468" t="s">
        <v>573</v>
      </c>
      <c r="AB28" s="471" t="str">
        <f t="shared" si="8"/>
        <v/>
      </c>
      <c r="AC28" s="469" t="s">
        <v>587</v>
      </c>
      <c r="AD28" s="473"/>
      <c r="AE28" s="334" t="s">
        <v>588</v>
      </c>
      <c r="AF28" s="470">
        <f t="shared" si="9"/>
        <v>0</v>
      </c>
      <c r="AH28" s="471" t="str">
        <f t="shared" si="10"/>
        <v/>
      </c>
      <c r="AI28" s="468" t="s">
        <v>573</v>
      </c>
      <c r="AJ28" s="471" t="str">
        <f t="shared" si="0"/>
        <v/>
      </c>
      <c r="AK28" s="469" t="s">
        <v>587</v>
      </c>
      <c r="AL28" s="473"/>
      <c r="AM28" s="334" t="s">
        <v>588</v>
      </c>
      <c r="AN28" s="470">
        <f t="shared" si="11"/>
        <v>0</v>
      </c>
      <c r="AP28" s="470">
        <f t="shared" si="12"/>
        <v>0</v>
      </c>
      <c r="AQ28" s="470">
        <f t="shared" si="13"/>
        <v>0</v>
      </c>
    </row>
    <row r="29" spans="2:44" ht="16.5" customHeight="1">
      <c r="B29" s="465"/>
      <c r="C29" s="466" t="s">
        <v>586</v>
      </c>
      <c r="D29" s="467"/>
      <c r="E29" s="468" t="s">
        <v>573</v>
      </c>
      <c r="F29" s="467"/>
      <c r="G29" s="469" t="s">
        <v>587</v>
      </c>
      <c r="H29" s="467"/>
      <c r="I29" s="334" t="s">
        <v>588</v>
      </c>
      <c r="J29" s="465"/>
      <c r="L29" s="470">
        <f t="shared" si="14"/>
        <v>0</v>
      </c>
      <c r="N29" s="471" t="str">
        <f t="shared" si="1"/>
        <v/>
      </c>
      <c r="O29" s="468" t="s">
        <v>573</v>
      </c>
      <c r="P29" s="471" t="str">
        <f t="shared" si="2"/>
        <v/>
      </c>
      <c r="R29" s="471" t="str">
        <f t="shared" si="3"/>
        <v/>
      </c>
      <c r="S29" s="468" t="s">
        <v>573</v>
      </c>
      <c r="T29" s="471" t="str">
        <f t="shared" si="4"/>
        <v/>
      </c>
      <c r="U29" s="469" t="s">
        <v>587</v>
      </c>
      <c r="V29" s="472" t="str">
        <f t="shared" si="5"/>
        <v/>
      </c>
      <c r="W29" s="334" t="s">
        <v>588</v>
      </c>
      <c r="X29" s="470">
        <f t="shared" si="6"/>
        <v>0</v>
      </c>
      <c r="Z29" s="471" t="str">
        <f t="shared" si="7"/>
        <v/>
      </c>
      <c r="AA29" s="468" t="s">
        <v>573</v>
      </c>
      <c r="AB29" s="471" t="str">
        <f t="shared" si="8"/>
        <v/>
      </c>
      <c r="AC29" s="469" t="s">
        <v>587</v>
      </c>
      <c r="AD29" s="473"/>
      <c r="AE29" s="334" t="s">
        <v>588</v>
      </c>
      <c r="AF29" s="470">
        <f t="shared" si="9"/>
        <v>0</v>
      </c>
      <c r="AH29" s="471" t="str">
        <f t="shared" si="10"/>
        <v/>
      </c>
      <c r="AI29" s="468" t="s">
        <v>573</v>
      </c>
      <c r="AJ29" s="471" t="str">
        <f t="shared" si="0"/>
        <v/>
      </c>
      <c r="AK29" s="469" t="s">
        <v>587</v>
      </c>
      <c r="AL29" s="473"/>
      <c r="AM29" s="334" t="s">
        <v>588</v>
      </c>
      <c r="AN29" s="470">
        <f t="shared" si="11"/>
        <v>0</v>
      </c>
      <c r="AP29" s="470">
        <f t="shared" si="12"/>
        <v>0</v>
      </c>
      <c r="AQ29" s="470">
        <f t="shared" si="13"/>
        <v>0</v>
      </c>
    </row>
    <row r="30" spans="2:44" ht="16.5" customHeight="1">
      <c r="B30" s="465"/>
      <c r="C30" s="466" t="s">
        <v>586</v>
      </c>
      <c r="D30" s="467"/>
      <c r="E30" s="468" t="s">
        <v>573</v>
      </c>
      <c r="F30" s="467"/>
      <c r="G30" s="469" t="s">
        <v>587</v>
      </c>
      <c r="H30" s="467"/>
      <c r="I30" s="334" t="s">
        <v>588</v>
      </c>
      <c r="J30" s="465"/>
      <c r="L30" s="470">
        <f t="shared" si="14"/>
        <v>0</v>
      </c>
      <c r="N30" s="471" t="str">
        <f t="shared" si="1"/>
        <v/>
      </c>
      <c r="O30" s="468" t="s">
        <v>573</v>
      </c>
      <c r="P30" s="471" t="str">
        <f t="shared" si="2"/>
        <v/>
      </c>
      <c r="R30" s="471" t="str">
        <f t="shared" si="3"/>
        <v/>
      </c>
      <c r="S30" s="468" t="s">
        <v>573</v>
      </c>
      <c r="T30" s="471" t="str">
        <f t="shared" si="4"/>
        <v/>
      </c>
      <c r="U30" s="469" t="s">
        <v>587</v>
      </c>
      <c r="V30" s="472" t="str">
        <f t="shared" si="5"/>
        <v/>
      </c>
      <c r="W30" s="334" t="s">
        <v>588</v>
      </c>
      <c r="X30" s="470">
        <f t="shared" si="6"/>
        <v>0</v>
      </c>
      <c r="Z30" s="471" t="str">
        <f>IF(OR(D30="",AND(D30&lt;F30,N30&lt;=D30,D30&lt;=P30,N30&lt;=F30,F30&lt;=P30),J30="宿直"),"",IF(D30&lt;F30,IF(AND(D30&lt;P30,P30&lt;F30),P30,D30),IF(D30&lt;P30,P30,D30)))</f>
        <v/>
      </c>
      <c r="AA30" s="468" t="s">
        <v>573</v>
      </c>
      <c r="AB30" s="471" t="str">
        <f t="shared" si="8"/>
        <v/>
      </c>
      <c r="AC30" s="469" t="s">
        <v>587</v>
      </c>
      <c r="AD30" s="473"/>
      <c r="AE30" s="334" t="s">
        <v>588</v>
      </c>
      <c r="AF30" s="470">
        <f t="shared" si="9"/>
        <v>0</v>
      </c>
      <c r="AH30" s="471" t="str">
        <f t="shared" si="10"/>
        <v/>
      </c>
      <c r="AI30" s="468" t="s">
        <v>573</v>
      </c>
      <c r="AJ30" s="471" t="str">
        <f t="shared" si="0"/>
        <v/>
      </c>
      <c r="AK30" s="469" t="s">
        <v>587</v>
      </c>
      <c r="AL30" s="473"/>
      <c r="AM30" s="334" t="s">
        <v>588</v>
      </c>
      <c r="AN30" s="470">
        <f t="shared" si="11"/>
        <v>0</v>
      </c>
      <c r="AP30" s="470">
        <f t="shared" si="12"/>
        <v>0</v>
      </c>
      <c r="AQ30" s="470">
        <f t="shared" si="13"/>
        <v>0</v>
      </c>
    </row>
    <row r="31" spans="2:44" ht="16.5" customHeight="1">
      <c r="B31" s="465"/>
      <c r="C31" s="466" t="s">
        <v>586</v>
      </c>
      <c r="D31" s="467"/>
      <c r="E31" s="468" t="s">
        <v>573</v>
      </c>
      <c r="F31" s="467"/>
      <c r="G31" s="469" t="s">
        <v>587</v>
      </c>
      <c r="H31" s="467"/>
      <c r="I31" s="334" t="s">
        <v>588</v>
      </c>
      <c r="J31" s="465"/>
      <c r="L31" s="470">
        <f t="shared" si="14"/>
        <v>0</v>
      </c>
      <c r="N31" s="471" t="str">
        <f t="shared" si="1"/>
        <v/>
      </c>
      <c r="O31" s="468" t="s">
        <v>573</v>
      </c>
      <c r="P31" s="471" t="str">
        <f t="shared" si="2"/>
        <v/>
      </c>
      <c r="R31" s="471" t="str">
        <f t="shared" si="3"/>
        <v/>
      </c>
      <c r="S31" s="468" t="s">
        <v>573</v>
      </c>
      <c r="T31" s="471" t="str">
        <f t="shared" si="4"/>
        <v/>
      </c>
      <c r="U31" s="469" t="s">
        <v>587</v>
      </c>
      <c r="V31" s="472" t="str">
        <f t="shared" si="5"/>
        <v/>
      </c>
      <c r="W31" s="334" t="s">
        <v>588</v>
      </c>
      <c r="X31" s="470">
        <f t="shared" si="6"/>
        <v>0</v>
      </c>
      <c r="Z31" s="471" t="str">
        <f t="shared" si="7"/>
        <v/>
      </c>
      <c r="AA31" s="468" t="s">
        <v>573</v>
      </c>
      <c r="AB31" s="471" t="str">
        <f t="shared" si="8"/>
        <v/>
      </c>
      <c r="AC31" s="469" t="s">
        <v>587</v>
      </c>
      <c r="AD31" s="473"/>
      <c r="AE31" s="334" t="s">
        <v>588</v>
      </c>
      <c r="AF31" s="470">
        <f t="shared" si="9"/>
        <v>0</v>
      </c>
      <c r="AH31" s="471" t="str">
        <f t="shared" si="10"/>
        <v/>
      </c>
      <c r="AI31" s="468" t="s">
        <v>573</v>
      </c>
      <c r="AJ31" s="471" t="str">
        <f t="shared" si="0"/>
        <v/>
      </c>
      <c r="AK31" s="469" t="s">
        <v>587</v>
      </c>
      <c r="AL31" s="473"/>
      <c r="AM31" s="334" t="s">
        <v>588</v>
      </c>
      <c r="AN31" s="470">
        <f t="shared" si="11"/>
        <v>0</v>
      </c>
      <c r="AP31" s="470">
        <f t="shared" si="12"/>
        <v>0</v>
      </c>
      <c r="AQ31" s="470">
        <f t="shared" si="13"/>
        <v>0</v>
      </c>
    </row>
    <row r="32" spans="2:44" ht="16.5" customHeight="1">
      <c r="B32" s="465"/>
      <c r="C32" s="466" t="s">
        <v>586</v>
      </c>
      <c r="D32" s="467"/>
      <c r="E32" s="468" t="s">
        <v>573</v>
      </c>
      <c r="F32" s="467"/>
      <c r="G32" s="469" t="s">
        <v>587</v>
      </c>
      <c r="H32" s="467"/>
      <c r="I32" s="334" t="s">
        <v>588</v>
      </c>
      <c r="J32" s="465"/>
      <c r="L32" s="470">
        <f t="shared" si="14"/>
        <v>0</v>
      </c>
      <c r="N32" s="471" t="str">
        <f t="shared" si="1"/>
        <v/>
      </c>
      <c r="O32" s="468" t="s">
        <v>573</v>
      </c>
      <c r="P32" s="471" t="str">
        <f t="shared" si="2"/>
        <v/>
      </c>
      <c r="R32" s="471" t="str">
        <f t="shared" si="3"/>
        <v/>
      </c>
      <c r="S32" s="468" t="s">
        <v>573</v>
      </c>
      <c r="T32" s="471" t="str">
        <f t="shared" si="4"/>
        <v/>
      </c>
      <c r="U32" s="469" t="s">
        <v>587</v>
      </c>
      <c r="V32" s="472" t="str">
        <f t="shared" si="5"/>
        <v/>
      </c>
      <c r="W32" s="334" t="s">
        <v>588</v>
      </c>
      <c r="X32" s="470">
        <f t="shared" si="6"/>
        <v>0</v>
      </c>
      <c r="Z32" s="471" t="str">
        <f t="shared" si="7"/>
        <v/>
      </c>
      <c r="AA32" s="468" t="s">
        <v>573</v>
      </c>
      <c r="AB32" s="471" t="str">
        <f t="shared" si="8"/>
        <v/>
      </c>
      <c r="AC32" s="469" t="s">
        <v>587</v>
      </c>
      <c r="AD32" s="473"/>
      <c r="AE32" s="334" t="s">
        <v>588</v>
      </c>
      <c r="AF32" s="470">
        <f t="shared" si="9"/>
        <v>0</v>
      </c>
      <c r="AH32" s="471" t="str">
        <f t="shared" si="10"/>
        <v/>
      </c>
      <c r="AI32" s="468" t="s">
        <v>573</v>
      </c>
      <c r="AJ32" s="471" t="str">
        <f t="shared" si="0"/>
        <v/>
      </c>
      <c r="AK32" s="469" t="s">
        <v>587</v>
      </c>
      <c r="AL32" s="473"/>
      <c r="AM32" s="334" t="s">
        <v>588</v>
      </c>
      <c r="AN32" s="470">
        <f t="shared" si="11"/>
        <v>0</v>
      </c>
      <c r="AP32" s="470">
        <f t="shared" si="12"/>
        <v>0</v>
      </c>
      <c r="AQ32" s="470">
        <f t="shared" si="13"/>
        <v>0</v>
      </c>
    </row>
    <row r="33" spans="2:43" ht="16.5" customHeight="1">
      <c r="B33" s="465"/>
      <c r="C33" s="466" t="s">
        <v>586</v>
      </c>
      <c r="D33" s="467"/>
      <c r="E33" s="468" t="s">
        <v>573</v>
      </c>
      <c r="F33" s="467"/>
      <c r="G33" s="469" t="s">
        <v>587</v>
      </c>
      <c r="H33" s="467"/>
      <c r="I33" s="334" t="s">
        <v>588</v>
      </c>
      <c r="J33" s="465"/>
      <c r="L33" s="470">
        <f t="shared" si="14"/>
        <v>0</v>
      </c>
      <c r="N33" s="471" t="str">
        <f t="shared" si="1"/>
        <v/>
      </c>
      <c r="O33" s="468" t="s">
        <v>573</v>
      </c>
      <c r="P33" s="471" t="str">
        <f t="shared" si="2"/>
        <v/>
      </c>
      <c r="R33" s="471" t="str">
        <f t="shared" si="3"/>
        <v/>
      </c>
      <c r="S33" s="468" t="s">
        <v>573</v>
      </c>
      <c r="T33" s="471" t="str">
        <f t="shared" si="4"/>
        <v/>
      </c>
      <c r="U33" s="469" t="s">
        <v>587</v>
      </c>
      <c r="V33" s="472" t="str">
        <f t="shared" si="5"/>
        <v/>
      </c>
      <c r="W33" s="334" t="s">
        <v>588</v>
      </c>
      <c r="X33" s="470">
        <f t="shared" si="6"/>
        <v>0</v>
      </c>
      <c r="Z33" s="471" t="str">
        <f t="shared" si="7"/>
        <v/>
      </c>
      <c r="AA33" s="468" t="s">
        <v>573</v>
      </c>
      <c r="AB33" s="471" t="str">
        <f t="shared" si="8"/>
        <v/>
      </c>
      <c r="AC33" s="469" t="s">
        <v>587</v>
      </c>
      <c r="AD33" s="473"/>
      <c r="AE33" s="334" t="s">
        <v>588</v>
      </c>
      <c r="AF33" s="470">
        <f t="shared" si="9"/>
        <v>0</v>
      </c>
      <c r="AH33" s="471" t="str">
        <f t="shared" si="10"/>
        <v/>
      </c>
      <c r="AI33" s="468" t="s">
        <v>573</v>
      </c>
      <c r="AJ33" s="471" t="str">
        <f t="shared" si="0"/>
        <v/>
      </c>
      <c r="AK33" s="469" t="s">
        <v>587</v>
      </c>
      <c r="AL33" s="473"/>
      <c r="AM33" s="334" t="s">
        <v>588</v>
      </c>
      <c r="AN33" s="470">
        <f t="shared" si="11"/>
        <v>0</v>
      </c>
      <c r="AP33" s="470">
        <f t="shared" si="12"/>
        <v>0</v>
      </c>
      <c r="AQ33" s="470">
        <f t="shared" si="13"/>
        <v>0</v>
      </c>
    </row>
    <row r="34" spans="2:43" ht="16.5" customHeight="1">
      <c r="B34" s="465"/>
      <c r="C34" s="466" t="s">
        <v>586</v>
      </c>
      <c r="D34" s="467"/>
      <c r="E34" s="468" t="s">
        <v>573</v>
      </c>
      <c r="F34" s="467"/>
      <c r="G34" s="469" t="s">
        <v>587</v>
      </c>
      <c r="H34" s="467"/>
      <c r="I34" s="334" t="s">
        <v>588</v>
      </c>
      <c r="J34" s="465"/>
      <c r="L34" s="470">
        <f t="shared" si="14"/>
        <v>0</v>
      </c>
      <c r="N34" s="471" t="str">
        <f t="shared" si="1"/>
        <v/>
      </c>
      <c r="O34" s="468" t="s">
        <v>573</v>
      </c>
      <c r="P34" s="471" t="str">
        <f t="shared" si="2"/>
        <v/>
      </c>
      <c r="R34" s="471" t="str">
        <f t="shared" si="3"/>
        <v/>
      </c>
      <c r="S34" s="468" t="s">
        <v>573</v>
      </c>
      <c r="T34" s="471" t="str">
        <f t="shared" si="4"/>
        <v/>
      </c>
      <c r="U34" s="469" t="s">
        <v>587</v>
      </c>
      <c r="V34" s="472" t="str">
        <f t="shared" si="5"/>
        <v/>
      </c>
      <c r="W34" s="334" t="s">
        <v>588</v>
      </c>
      <c r="X34" s="470">
        <f t="shared" si="6"/>
        <v>0</v>
      </c>
      <c r="Z34" s="471" t="str">
        <f t="shared" si="7"/>
        <v/>
      </c>
      <c r="AA34" s="468" t="s">
        <v>573</v>
      </c>
      <c r="AB34" s="471" t="str">
        <f t="shared" si="8"/>
        <v/>
      </c>
      <c r="AC34" s="469" t="s">
        <v>587</v>
      </c>
      <c r="AD34" s="473"/>
      <c r="AE34" s="334" t="s">
        <v>588</v>
      </c>
      <c r="AF34" s="470">
        <f t="shared" si="9"/>
        <v>0</v>
      </c>
      <c r="AH34" s="471" t="str">
        <f t="shared" si="10"/>
        <v/>
      </c>
      <c r="AI34" s="468" t="s">
        <v>573</v>
      </c>
      <c r="AJ34" s="471" t="str">
        <f t="shared" si="0"/>
        <v/>
      </c>
      <c r="AK34" s="469" t="s">
        <v>587</v>
      </c>
      <c r="AL34" s="473"/>
      <c r="AM34" s="334" t="s">
        <v>588</v>
      </c>
      <c r="AN34" s="470">
        <f t="shared" si="11"/>
        <v>0</v>
      </c>
      <c r="AP34" s="470">
        <f t="shared" si="12"/>
        <v>0</v>
      </c>
      <c r="AQ34" s="470">
        <f t="shared" si="13"/>
        <v>0</v>
      </c>
    </row>
    <row r="35" spans="2:43" ht="16.5" customHeight="1">
      <c r="B35" s="465"/>
      <c r="C35" s="466" t="s">
        <v>586</v>
      </c>
      <c r="D35" s="467"/>
      <c r="E35" s="468" t="s">
        <v>573</v>
      </c>
      <c r="F35" s="467"/>
      <c r="G35" s="469" t="s">
        <v>587</v>
      </c>
      <c r="H35" s="467"/>
      <c r="I35" s="334" t="s">
        <v>588</v>
      </c>
      <c r="J35" s="465"/>
      <c r="L35" s="470">
        <f t="shared" si="14"/>
        <v>0</v>
      </c>
      <c r="N35" s="471" t="str">
        <f t="shared" si="1"/>
        <v/>
      </c>
      <c r="O35" s="468" t="s">
        <v>573</v>
      </c>
      <c r="P35" s="471" t="str">
        <f t="shared" si="2"/>
        <v/>
      </c>
      <c r="R35" s="471" t="str">
        <f t="shared" si="3"/>
        <v/>
      </c>
      <c r="S35" s="468" t="s">
        <v>573</v>
      </c>
      <c r="T35" s="471" t="str">
        <f t="shared" si="4"/>
        <v/>
      </c>
      <c r="U35" s="469" t="s">
        <v>587</v>
      </c>
      <c r="V35" s="472" t="str">
        <f t="shared" si="5"/>
        <v/>
      </c>
      <c r="W35" s="334" t="s">
        <v>588</v>
      </c>
      <c r="X35" s="470">
        <f t="shared" si="6"/>
        <v>0</v>
      </c>
      <c r="Z35" s="471" t="str">
        <f t="shared" si="7"/>
        <v/>
      </c>
      <c r="AA35" s="468" t="s">
        <v>573</v>
      </c>
      <c r="AB35" s="471" t="str">
        <f t="shared" si="8"/>
        <v/>
      </c>
      <c r="AC35" s="469" t="s">
        <v>587</v>
      </c>
      <c r="AD35" s="473"/>
      <c r="AE35" s="334" t="s">
        <v>588</v>
      </c>
      <c r="AF35" s="470">
        <f t="shared" si="9"/>
        <v>0</v>
      </c>
      <c r="AH35" s="471" t="str">
        <f t="shared" si="10"/>
        <v/>
      </c>
      <c r="AI35" s="468" t="s">
        <v>573</v>
      </c>
      <c r="AJ35" s="471" t="str">
        <f t="shared" si="0"/>
        <v/>
      </c>
      <c r="AK35" s="469" t="s">
        <v>587</v>
      </c>
      <c r="AL35" s="473"/>
      <c r="AM35" s="334" t="s">
        <v>588</v>
      </c>
      <c r="AN35" s="470">
        <f t="shared" si="11"/>
        <v>0</v>
      </c>
      <c r="AP35" s="470">
        <f t="shared" si="12"/>
        <v>0</v>
      </c>
      <c r="AQ35" s="470">
        <f t="shared" si="13"/>
        <v>0</v>
      </c>
    </row>
    <row r="36" spans="2:43" ht="16.5" customHeight="1">
      <c r="B36" s="465"/>
      <c r="C36" s="466" t="s">
        <v>586</v>
      </c>
      <c r="D36" s="467"/>
      <c r="E36" s="468" t="s">
        <v>573</v>
      </c>
      <c r="F36" s="467"/>
      <c r="G36" s="469" t="s">
        <v>587</v>
      </c>
      <c r="H36" s="467"/>
      <c r="I36" s="334" t="s">
        <v>588</v>
      </c>
      <c r="J36" s="465"/>
      <c r="L36" s="470">
        <f t="shared" si="14"/>
        <v>0</v>
      </c>
      <c r="N36" s="471" t="str">
        <f t="shared" si="1"/>
        <v/>
      </c>
      <c r="O36" s="468" t="s">
        <v>573</v>
      </c>
      <c r="P36" s="471" t="str">
        <f t="shared" si="2"/>
        <v/>
      </c>
      <c r="R36" s="471" t="str">
        <f t="shared" si="3"/>
        <v/>
      </c>
      <c r="S36" s="468" t="s">
        <v>573</v>
      </c>
      <c r="T36" s="471" t="str">
        <f t="shared" si="4"/>
        <v/>
      </c>
      <c r="U36" s="469" t="s">
        <v>587</v>
      </c>
      <c r="V36" s="472" t="str">
        <f t="shared" si="5"/>
        <v/>
      </c>
      <c r="W36" s="334" t="s">
        <v>588</v>
      </c>
      <c r="X36" s="470">
        <f t="shared" si="6"/>
        <v>0</v>
      </c>
      <c r="Z36" s="471" t="str">
        <f t="shared" si="7"/>
        <v/>
      </c>
      <c r="AA36" s="468" t="s">
        <v>573</v>
      </c>
      <c r="AB36" s="471" t="str">
        <f t="shared" si="8"/>
        <v/>
      </c>
      <c r="AC36" s="469" t="s">
        <v>587</v>
      </c>
      <c r="AD36" s="473"/>
      <c r="AE36" s="334" t="s">
        <v>588</v>
      </c>
      <c r="AF36" s="470">
        <f t="shared" si="9"/>
        <v>0</v>
      </c>
      <c r="AH36" s="471" t="str">
        <f t="shared" si="10"/>
        <v/>
      </c>
      <c r="AI36" s="468" t="s">
        <v>573</v>
      </c>
      <c r="AJ36" s="471" t="str">
        <f t="shared" si="0"/>
        <v/>
      </c>
      <c r="AK36" s="469" t="s">
        <v>587</v>
      </c>
      <c r="AL36" s="473"/>
      <c r="AM36" s="334" t="s">
        <v>588</v>
      </c>
      <c r="AN36" s="470">
        <f t="shared" si="11"/>
        <v>0</v>
      </c>
      <c r="AP36" s="470">
        <f t="shared" si="12"/>
        <v>0</v>
      </c>
      <c r="AQ36" s="470">
        <f t="shared" si="13"/>
        <v>0</v>
      </c>
    </row>
    <row r="37" spans="2:43" s="480" customFormat="1" ht="16.5" customHeight="1">
      <c r="B37" s="465"/>
      <c r="C37" s="476" t="s">
        <v>586</v>
      </c>
      <c r="D37" s="467"/>
      <c r="E37" s="477" t="s">
        <v>573</v>
      </c>
      <c r="F37" s="467"/>
      <c r="G37" s="478" t="s">
        <v>587</v>
      </c>
      <c r="H37" s="467"/>
      <c r="I37" s="479" t="s">
        <v>588</v>
      </c>
      <c r="J37" s="465"/>
      <c r="L37" s="470">
        <f t="shared" si="14"/>
        <v>0</v>
      </c>
      <c r="N37" s="471" t="str">
        <f t="shared" si="1"/>
        <v/>
      </c>
      <c r="O37" s="477" t="s">
        <v>573</v>
      </c>
      <c r="P37" s="471" t="str">
        <f t="shared" si="2"/>
        <v/>
      </c>
      <c r="R37" s="471" t="str">
        <f t="shared" si="3"/>
        <v/>
      </c>
      <c r="S37" s="477" t="s">
        <v>573</v>
      </c>
      <c r="T37" s="471" t="str">
        <f t="shared" si="4"/>
        <v/>
      </c>
      <c r="U37" s="478" t="s">
        <v>587</v>
      </c>
      <c r="V37" s="472" t="str">
        <f t="shared" si="5"/>
        <v/>
      </c>
      <c r="W37" s="479" t="s">
        <v>588</v>
      </c>
      <c r="X37" s="470">
        <f t="shared" si="6"/>
        <v>0</v>
      </c>
      <c r="Z37" s="471" t="str">
        <f t="shared" si="7"/>
        <v/>
      </c>
      <c r="AA37" s="477" t="s">
        <v>573</v>
      </c>
      <c r="AB37" s="471" t="str">
        <f t="shared" si="8"/>
        <v/>
      </c>
      <c r="AC37" s="478" t="s">
        <v>587</v>
      </c>
      <c r="AD37" s="473"/>
      <c r="AE37" s="479" t="s">
        <v>588</v>
      </c>
      <c r="AF37" s="470">
        <f t="shared" si="9"/>
        <v>0</v>
      </c>
      <c r="AH37" s="471" t="str">
        <f t="shared" si="10"/>
        <v/>
      </c>
      <c r="AI37" s="477" t="s">
        <v>573</v>
      </c>
      <c r="AJ37" s="471" t="str">
        <f t="shared" si="0"/>
        <v/>
      </c>
      <c r="AK37" s="478" t="s">
        <v>587</v>
      </c>
      <c r="AL37" s="473"/>
      <c r="AM37" s="479" t="s">
        <v>588</v>
      </c>
      <c r="AN37" s="470">
        <f t="shared" si="11"/>
        <v>0</v>
      </c>
      <c r="AP37" s="470">
        <f t="shared" si="12"/>
        <v>0</v>
      </c>
      <c r="AQ37" s="470">
        <f t="shared" si="13"/>
        <v>0</v>
      </c>
    </row>
    <row r="38" spans="2:43" s="480" customFormat="1" ht="16.5" customHeight="1">
      <c r="B38" s="465"/>
      <c r="C38" s="476" t="s">
        <v>586</v>
      </c>
      <c r="D38" s="467"/>
      <c r="E38" s="477" t="s">
        <v>573</v>
      </c>
      <c r="F38" s="467"/>
      <c r="G38" s="478" t="s">
        <v>587</v>
      </c>
      <c r="H38" s="467"/>
      <c r="I38" s="479" t="s">
        <v>588</v>
      </c>
      <c r="J38" s="465"/>
      <c r="L38" s="470">
        <f t="shared" si="14"/>
        <v>0</v>
      </c>
      <c r="N38" s="471" t="str">
        <f t="shared" si="1"/>
        <v/>
      </c>
      <c r="O38" s="477" t="s">
        <v>573</v>
      </c>
      <c r="P38" s="471" t="str">
        <f t="shared" si="2"/>
        <v/>
      </c>
      <c r="R38" s="471" t="str">
        <f t="shared" si="3"/>
        <v/>
      </c>
      <c r="S38" s="477" t="s">
        <v>573</v>
      </c>
      <c r="T38" s="471" t="str">
        <f t="shared" si="4"/>
        <v/>
      </c>
      <c r="U38" s="478" t="s">
        <v>587</v>
      </c>
      <c r="V38" s="472" t="str">
        <f t="shared" si="5"/>
        <v/>
      </c>
      <c r="W38" s="479" t="s">
        <v>588</v>
      </c>
      <c r="X38" s="470">
        <f t="shared" si="6"/>
        <v>0</v>
      </c>
      <c r="Z38" s="471" t="str">
        <f t="shared" si="7"/>
        <v/>
      </c>
      <c r="AA38" s="477" t="s">
        <v>573</v>
      </c>
      <c r="AB38" s="471" t="str">
        <f t="shared" si="8"/>
        <v/>
      </c>
      <c r="AC38" s="478" t="s">
        <v>587</v>
      </c>
      <c r="AD38" s="473"/>
      <c r="AE38" s="479" t="s">
        <v>588</v>
      </c>
      <c r="AF38" s="470">
        <f t="shared" si="9"/>
        <v>0</v>
      </c>
      <c r="AH38" s="471" t="str">
        <f t="shared" si="10"/>
        <v/>
      </c>
      <c r="AI38" s="477" t="s">
        <v>573</v>
      </c>
      <c r="AJ38" s="471" t="str">
        <f t="shared" si="0"/>
        <v/>
      </c>
      <c r="AK38" s="478" t="s">
        <v>587</v>
      </c>
      <c r="AL38" s="473"/>
      <c r="AM38" s="479" t="s">
        <v>588</v>
      </c>
      <c r="AN38" s="470">
        <f t="shared" si="11"/>
        <v>0</v>
      </c>
      <c r="AP38" s="470">
        <f t="shared" si="12"/>
        <v>0</v>
      </c>
      <c r="AQ38" s="470">
        <f t="shared" si="13"/>
        <v>0</v>
      </c>
    </row>
    <row r="39" spans="2:43" s="480" customFormat="1" ht="16.5" customHeight="1">
      <c r="B39" s="465"/>
      <c r="C39" s="476" t="s">
        <v>586</v>
      </c>
      <c r="D39" s="467"/>
      <c r="E39" s="477" t="s">
        <v>573</v>
      </c>
      <c r="F39" s="467"/>
      <c r="G39" s="478" t="s">
        <v>587</v>
      </c>
      <c r="H39" s="467"/>
      <c r="I39" s="479" t="s">
        <v>588</v>
      </c>
      <c r="J39" s="465"/>
      <c r="L39" s="470">
        <f t="shared" si="14"/>
        <v>0</v>
      </c>
      <c r="N39" s="471" t="str">
        <f t="shared" si="1"/>
        <v/>
      </c>
      <c r="O39" s="477" t="s">
        <v>573</v>
      </c>
      <c r="P39" s="471" t="str">
        <f t="shared" si="2"/>
        <v/>
      </c>
      <c r="R39" s="471" t="str">
        <f t="shared" si="3"/>
        <v/>
      </c>
      <c r="S39" s="477" t="s">
        <v>573</v>
      </c>
      <c r="T39" s="471" t="str">
        <f t="shared" si="4"/>
        <v/>
      </c>
      <c r="U39" s="478" t="s">
        <v>587</v>
      </c>
      <c r="V39" s="472" t="str">
        <f t="shared" si="5"/>
        <v/>
      </c>
      <c r="W39" s="479" t="s">
        <v>588</v>
      </c>
      <c r="X39" s="470">
        <f t="shared" si="6"/>
        <v>0</v>
      </c>
      <c r="Z39" s="471" t="str">
        <f t="shared" si="7"/>
        <v/>
      </c>
      <c r="AA39" s="477" t="s">
        <v>573</v>
      </c>
      <c r="AB39" s="471" t="str">
        <f t="shared" si="8"/>
        <v/>
      </c>
      <c r="AC39" s="478" t="s">
        <v>587</v>
      </c>
      <c r="AD39" s="473"/>
      <c r="AE39" s="479" t="s">
        <v>588</v>
      </c>
      <c r="AF39" s="470">
        <f t="shared" si="9"/>
        <v>0</v>
      </c>
      <c r="AH39" s="471" t="str">
        <f t="shared" si="10"/>
        <v/>
      </c>
      <c r="AI39" s="477" t="s">
        <v>573</v>
      </c>
      <c r="AJ39" s="471" t="str">
        <f t="shared" si="0"/>
        <v/>
      </c>
      <c r="AK39" s="478" t="s">
        <v>587</v>
      </c>
      <c r="AL39" s="473"/>
      <c r="AM39" s="479" t="s">
        <v>588</v>
      </c>
      <c r="AN39" s="470">
        <f t="shared" si="11"/>
        <v>0</v>
      </c>
      <c r="AP39" s="470">
        <f t="shared" si="12"/>
        <v>0</v>
      </c>
      <c r="AQ39" s="470">
        <f t="shared" si="13"/>
        <v>0</v>
      </c>
    </row>
    <row r="40" spans="2:43" s="480" customFormat="1" ht="16.5" customHeight="1">
      <c r="B40" s="465"/>
      <c r="C40" s="476" t="s">
        <v>586</v>
      </c>
      <c r="D40" s="467"/>
      <c r="E40" s="477" t="s">
        <v>573</v>
      </c>
      <c r="F40" s="467"/>
      <c r="G40" s="478" t="s">
        <v>587</v>
      </c>
      <c r="H40" s="467"/>
      <c r="I40" s="479" t="s">
        <v>588</v>
      </c>
      <c r="J40" s="465"/>
      <c r="L40" s="470">
        <f>IF(OR(D40="",F40=""),0,(IF(D40&gt;F40,1,0)-D40+F40-H40)*24)</f>
        <v>0</v>
      </c>
      <c r="N40" s="471" t="str">
        <f t="shared" si="1"/>
        <v/>
      </c>
      <c r="O40" s="477" t="s">
        <v>573</v>
      </c>
      <c r="P40" s="471" t="str">
        <f t="shared" si="2"/>
        <v/>
      </c>
      <c r="R40" s="471" t="str">
        <f>IF(OR(D40="",D40&lt;N40,P40&lt;=D40),"",D40)</f>
        <v/>
      </c>
      <c r="S40" s="477" t="s">
        <v>573</v>
      </c>
      <c r="T40" s="471" t="str">
        <f>IF(R40="","",IF(D40&lt;F40,IF(F40&lt;=P40,F40,P40),P40))</f>
        <v/>
      </c>
      <c r="U40" s="478" t="s">
        <v>587</v>
      </c>
      <c r="V40" s="472" t="str">
        <f t="shared" si="5"/>
        <v/>
      </c>
      <c r="W40" s="479" t="s">
        <v>588</v>
      </c>
      <c r="X40" s="470">
        <f t="shared" si="6"/>
        <v>0</v>
      </c>
      <c r="Z40" s="471" t="str">
        <f>IF(OR(D40="",AND(D40&lt;F40,N40&lt;=D40,D40&lt;=P40,N40&lt;=F40,F40&lt;=P40),J40="宿直"),"",IF(D40&lt;F40,IF(AND(D40&lt;P40,P40&lt;F40),P40,D40),IF(D40&lt;P40,P40,D40)))</f>
        <v/>
      </c>
      <c r="AA40" s="477" t="s">
        <v>573</v>
      </c>
      <c r="AB40" s="471" t="str">
        <f>IF(Z40="","",IF(D40&lt;F40,IF(P40&lt;F40,F40,IF(F40&lt;N40,F40,N40)),IF(F40&lt;N40,F40,N40)))</f>
        <v/>
      </c>
      <c r="AC40" s="478" t="s">
        <v>587</v>
      </c>
      <c r="AD40" s="473"/>
      <c r="AE40" s="479" t="s">
        <v>588</v>
      </c>
      <c r="AF40" s="470">
        <f>IF(Z40="",0,(IF(Z40&gt;AB40,1,0)-Z40+AB40-AD40)*24)</f>
        <v>0</v>
      </c>
      <c r="AH40" s="471" t="str">
        <f>IF(OR(AND(D40&lt;F40,D40&lt;N40),AND(D40&gt;F40,F40&gt;N40)),N40,"")</f>
        <v/>
      </c>
      <c r="AI40" s="477" t="s">
        <v>573</v>
      </c>
      <c r="AJ40" s="471" t="str">
        <f>IF(AH40="","",F40)</f>
        <v/>
      </c>
      <c r="AK40" s="478" t="s">
        <v>587</v>
      </c>
      <c r="AL40" s="473"/>
      <c r="AM40" s="479" t="s">
        <v>588</v>
      </c>
      <c r="AN40" s="470">
        <f>IF(AH40="",0,(IF(AH40&gt;AJ40,1,0)-AH40+AJ40-AL40)*24)</f>
        <v>0</v>
      </c>
      <c r="AP40" s="470">
        <f>X40+AN40</f>
        <v>0</v>
      </c>
      <c r="AQ40" s="470">
        <f>IF(X40&lt;6,X40,IF(X40&lt;8,X40+0.75,X40+1))+IF(AN40&lt;6,AN40,IF(AN40&lt;8,AN40+0.75,AN40+1))</f>
        <v>0</v>
      </c>
    </row>
    <row r="41" spans="2:43" s="480" customFormat="1" ht="16.5" customHeight="1">
      <c r="B41" s="465"/>
      <c r="C41" s="476" t="s">
        <v>586</v>
      </c>
      <c r="D41" s="467"/>
      <c r="E41" s="477" t="s">
        <v>573</v>
      </c>
      <c r="F41" s="467"/>
      <c r="G41" s="478" t="s">
        <v>587</v>
      </c>
      <c r="H41" s="467"/>
      <c r="I41" s="479" t="s">
        <v>588</v>
      </c>
      <c r="J41" s="465"/>
      <c r="L41" s="470">
        <f>IF(OR(D41="",F41=""),0,(IF(D41&gt;F41,1,0)-D41+F41-H41)*24)</f>
        <v>0</v>
      </c>
      <c r="N41" s="471" t="str">
        <f t="shared" si="1"/>
        <v/>
      </c>
      <c r="O41" s="477" t="s">
        <v>573</v>
      </c>
      <c r="P41" s="471" t="str">
        <f t="shared" si="2"/>
        <v/>
      </c>
      <c r="R41" s="471" t="str">
        <f>IF(OR(D41="",D41&lt;N41,P41&lt;=D41),"",D41)</f>
        <v/>
      </c>
      <c r="S41" s="477" t="s">
        <v>573</v>
      </c>
      <c r="T41" s="471" t="str">
        <f>IF(R41="","",IF(D41&lt;F41,IF(F41&lt;=P41,F41,P41),P41))</f>
        <v/>
      </c>
      <c r="U41" s="478" t="s">
        <v>587</v>
      </c>
      <c r="V41" s="472" t="str">
        <f t="shared" si="5"/>
        <v/>
      </c>
      <c r="W41" s="479" t="s">
        <v>588</v>
      </c>
      <c r="X41" s="470">
        <f t="shared" si="6"/>
        <v>0</v>
      </c>
      <c r="Z41" s="471" t="str">
        <f>IF(OR(D41="",AND(D41&lt;F41,N41&lt;=D41,D41&lt;=P41,N41&lt;=F41,F41&lt;=P41),J41="宿直"),"",IF(D41&lt;F41,IF(AND(D41&lt;P41,P41&lt;F41),P41,D41),IF(D41&lt;P41,P41,D41)))</f>
        <v/>
      </c>
      <c r="AA41" s="477" t="s">
        <v>573</v>
      </c>
      <c r="AB41" s="471" t="str">
        <f>IF(Z41="","",IF(D41&lt;F41,IF(P41&lt;F41,F41,IF(F41&lt;N41,F41,N41)),IF(F41&lt;N41,F41,N41)))</f>
        <v/>
      </c>
      <c r="AC41" s="478" t="s">
        <v>587</v>
      </c>
      <c r="AD41" s="473"/>
      <c r="AE41" s="479" t="s">
        <v>588</v>
      </c>
      <c r="AF41" s="470">
        <f>IF(Z41="",0,(IF(Z41&gt;AB41,1,0)-Z41+AB41-AD41)*24)</f>
        <v>0</v>
      </c>
      <c r="AH41" s="471" t="str">
        <f>IF(OR(AND(D41&lt;F41,D41&lt;N41),AND(D41&gt;F41,F41&gt;N41)),N41,"")</f>
        <v/>
      </c>
      <c r="AI41" s="477" t="s">
        <v>573</v>
      </c>
      <c r="AJ41" s="471" t="str">
        <f>IF(AH41="","",F41)</f>
        <v/>
      </c>
      <c r="AK41" s="478" t="s">
        <v>587</v>
      </c>
      <c r="AL41" s="473"/>
      <c r="AM41" s="479" t="s">
        <v>588</v>
      </c>
      <c r="AN41" s="470">
        <f>IF(AH41="",0,(IF(AH41&gt;AJ41,1,0)-AH41+AJ41-AL41)*24)</f>
        <v>0</v>
      </c>
      <c r="AP41" s="470">
        <f>X41+AN41</f>
        <v>0</v>
      </c>
      <c r="AQ41" s="470">
        <f>IF(X41&lt;6,X41,IF(X41&lt;8,X41+0.75,X41+1))+IF(AN41&lt;6,AN41,IF(AN41&lt;8,AN41+0.75,AN41+1))</f>
        <v>0</v>
      </c>
    </row>
    <row r="42" spans="2:43" s="480" customFormat="1" ht="16.5" customHeight="1">
      <c r="B42" s="465"/>
      <c r="C42" s="476" t="s">
        <v>586</v>
      </c>
      <c r="D42" s="467"/>
      <c r="E42" s="477" t="s">
        <v>573</v>
      </c>
      <c r="F42" s="467"/>
      <c r="G42" s="478" t="s">
        <v>587</v>
      </c>
      <c r="H42" s="467"/>
      <c r="I42" s="479" t="s">
        <v>588</v>
      </c>
      <c r="J42" s="465"/>
      <c r="L42" s="470">
        <f>IF(OR(D42="",F42=""),0,(IF(D42&gt;F42,1,0)-D42+F42-H42)*24)</f>
        <v>0</v>
      </c>
      <c r="N42" s="471" t="str">
        <f t="shared" si="1"/>
        <v/>
      </c>
      <c r="O42" s="477" t="s">
        <v>573</v>
      </c>
      <c r="P42" s="471" t="str">
        <f t="shared" si="2"/>
        <v/>
      </c>
      <c r="R42" s="471" t="str">
        <f>IF(OR(D42="",D42&lt;N42,P42&lt;=D42),"",D42)</f>
        <v/>
      </c>
      <c r="S42" s="477" t="s">
        <v>573</v>
      </c>
      <c r="T42" s="471" t="str">
        <f>IF(R42="","",IF(D42&lt;F42,IF(F42&lt;=P42,F42,P42),P42))</f>
        <v/>
      </c>
      <c r="U42" s="478" t="s">
        <v>587</v>
      </c>
      <c r="V42" s="472" t="str">
        <f t="shared" si="5"/>
        <v/>
      </c>
      <c r="W42" s="479" t="s">
        <v>588</v>
      </c>
      <c r="X42" s="470">
        <f t="shared" si="6"/>
        <v>0</v>
      </c>
      <c r="Z42" s="471" t="str">
        <f>IF(OR(D42="",AND(D42&lt;F42,N42&lt;=D42,D42&lt;=P42,N42&lt;=F42,F42&lt;=P42),J42="宿直"),"",IF(D42&lt;F42,IF(AND(D42&lt;P42,P42&lt;F42),P42,D42),IF(D42&lt;P42,P42,D42)))</f>
        <v/>
      </c>
      <c r="AA42" s="477" t="s">
        <v>573</v>
      </c>
      <c r="AB42" s="471" t="str">
        <f>IF(Z42="","",IF(D42&lt;F42,IF(P42&lt;F42,F42,IF(F42&lt;N42,F42,N42)),IF(F42&lt;N42,F42,N42)))</f>
        <v/>
      </c>
      <c r="AC42" s="478" t="s">
        <v>587</v>
      </c>
      <c r="AD42" s="473"/>
      <c r="AE42" s="479" t="s">
        <v>588</v>
      </c>
      <c r="AF42" s="470">
        <f>IF(Z42="",0,(IF(Z42&gt;AB42,1,0)-Z42+AB42-AD42)*24)</f>
        <v>0</v>
      </c>
      <c r="AH42" s="471" t="str">
        <f>IF(OR(AND(D42&lt;F42,D42&lt;N42),AND(D42&gt;F42,F42&gt;N42)),N42,"")</f>
        <v/>
      </c>
      <c r="AI42" s="477" t="s">
        <v>573</v>
      </c>
      <c r="AJ42" s="471" t="str">
        <f>IF(AH42="","",F42)</f>
        <v/>
      </c>
      <c r="AK42" s="478" t="s">
        <v>587</v>
      </c>
      <c r="AL42" s="473"/>
      <c r="AM42" s="479" t="s">
        <v>588</v>
      </c>
      <c r="AN42" s="470">
        <f>IF(AH42="",0,(IF(AH42&gt;AJ42,1,0)-AH42+AJ42-AL42)*24)</f>
        <v>0</v>
      </c>
      <c r="AP42" s="470">
        <f>X42+AN42</f>
        <v>0</v>
      </c>
      <c r="AQ42" s="470">
        <f>IF(X42&lt;6,X42,IF(X42&lt;8,X42+0.75,X42+1))+IF(AN42&lt;6,AN42,IF(AN42&lt;8,AN42+0.75,AN42+1))</f>
        <v>0</v>
      </c>
    </row>
    <row r="43" spans="2:43" s="480" customFormat="1" ht="16.5" customHeight="1">
      <c r="B43" s="465"/>
      <c r="C43" s="476" t="s">
        <v>586</v>
      </c>
      <c r="D43" s="467"/>
      <c r="E43" s="477" t="s">
        <v>573</v>
      </c>
      <c r="F43" s="467"/>
      <c r="G43" s="478" t="s">
        <v>587</v>
      </c>
      <c r="H43" s="467"/>
      <c r="I43" s="479" t="s">
        <v>588</v>
      </c>
      <c r="J43" s="465"/>
      <c r="L43" s="470">
        <f t="shared" si="14"/>
        <v>0</v>
      </c>
      <c r="N43" s="471" t="str">
        <f t="shared" si="1"/>
        <v/>
      </c>
      <c r="O43" s="477" t="s">
        <v>573</v>
      </c>
      <c r="P43" s="471" t="str">
        <f t="shared" si="2"/>
        <v/>
      </c>
      <c r="R43" s="471" t="str">
        <f t="shared" si="3"/>
        <v/>
      </c>
      <c r="S43" s="477" t="s">
        <v>573</v>
      </c>
      <c r="T43" s="471" t="str">
        <f t="shared" si="4"/>
        <v/>
      </c>
      <c r="U43" s="478" t="s">
        <v>587</v>
      </c>
      <c r="V43" s="472" t="str">
        <f t="shared" si="5"/>
        <v/>
      </c>
      <c r="W43" s="479" t="s">
        <v>588</v>
      </c>
      <c r="X43" s="470">
        <f t="shared" si="6"/>
        <v>0</v>
      </c>
      <c r="Z43" s="471" t="str">
        <f t="shared" si="7"/>
        <v/>
      </c>
      <c r="AA43" s="477" t="s">
        <v>573</v>
      </c>
      <c r="AB43" s="471" t="str">
        <f t="shared" si="8"/>
        <v/>
      </c>
      <c r="AC43" s="478" t="s">
        <v>587</v>
      </c>
      <c r="AD43" s="473"/>
      <c r="AE43" s="479" t="s">
        <v>588</v>
      </c>
      <c r="AF43" s="470">
        <f t="shared" si="9"/>
        <v>0</v>
      </c>
      <c r="AH43" s="471" t="str">
        <f t="shared" si="10"/>
        <v/>
      </c>
      <c r="AI43" s="477" t="s">
        <v>573</v>
      </c>
      <c r="AJ43" s="471" t="str">
        <f t="shared" si="0"/>
        <v/>
      </c>
      <c r="AK43" s="478" t="s">
        <v>587</v>
      </c>
      <c r="AL43" s="473"/>
      <c r="AM43" s="479" t="s">
        <v>588</v>
      </c>
      <c r="AN43" s="470">
        <f t="shared" si="11"/>
        <v>0</v>
      </c>
      <c r="AP43" s="470">
        <f t="shared" si="12"/>
        <v>0</v>
      </c>
      <c r="AQ43" s="470">
        <f t="shared" si="13"/>
        <v>0</v>
      </c>
    </row>
    <row r="44" spans="2:43" s="480" customFormat="1" ht="16.5" customHeight="1">
      <c r="B44" s="465"/>
      <c r="C44" s="476" t="s">
        <v>586</v>
      </c>
      <c r="D44" s="467"/>
      <c r="E44" s="477" t="s">
        <v>573</v>
      </c>
      <c r="F44" s="467"/>
      <c r="G44" s="478" t="s">
        <v>587</v>
      </c>
      <c r="H44" s="467"/>
      <c r="I44" s="479" t="s">
        <v>588</v>
      </c>
      <c r="J44" s="465"/>
      <c r="L44" s="470">
        <f t="shared" si="14"/>
        <v>0</v>
      </c>
      <c r="N44" s="471" t="str">
        <f t="shared" si="1"/>
        <v/>
      </c>
      <c r="O44" s="477" t="s">
        <v>573</v>
      </c>
      <c r="P44" s="471" t="str">
        <f t="shared" si="2"/>
        <v/>
      </c>
      <c r="R44" s="471" t="str">
        <f t="shared" si="3"/>
        <v/>
      </c>
      <c r="S44" s="477" t="s">
        <v>573</v>
      </c>
      <c r="T44" s="471" t="str">
        <f t="shared" si="4"/>
        <v/>
      </c>
      <c r="U44" s="478" t="s">
        <v>587</v>
      </c>
      <c r="V44" s="472" t="str">
        <f t="shared" si="5"/>
        <v/>
      </c>
      <c r="W44" s="479" t="s">
        <v>588</v>
      </c>
      <c r="X44" s="470">
        <f t="shared" si="6"/>
        <v>0</v>
      </c>
      <c r="Z44" s="471" t="str">
        <f t="shared" si="7"/>
        <v/>
      </c>
      <c r="AA44" s="477" t="s">
        <v>573</v>
      </c>
      <c r="AB44" s="471" t="str">
        <f t="shared" si="8"/>
        <v/>
      </c>
      <c r="AC44" s="478" t="s">
        <v>587</v>
      </c>
      <c r="AD44" s="473"/>
      <c r="AE44" s="479" t="s">
        <v>588</v>
      </c>
      <c r="AF44" s="470">
        <f t="shared" si="9"/>
        <v>0</v>
      </c>
      <c r="AH44" s="471" t="str">
        <f t="shared" si="10"/>
        <v/>
      </c>
      <c r="AI44" s="477" t="s">
        <v>573</v>
      </c>
      <c r="AJ44" s="471" t="str">
        <f t="shared" si="0"/>
        <v/>
      </c>
      <c r="AK44" s="478" t="s">
        <v>587</v>
      </c>
      <c r="AL44" s="473"/>
      <c r="AM44" s="479" t="s">
        <v>588</v>
      </c>
      <c r="AN44" s="470">
        <f t="shared" si="11"/>
        <v>0</v>
      </c>
      <c r="AP44" s="470">
        <f t="shared" si="12"/>
        <v>0</v>
      </c>
      <c r="AQ44" s="470">
        <f t="shared" si="13"/>
        <v>0</v>
      </c>
    </row>
    <row r="45" spans="2:43" s="480" customFormat="1" ht="16.5" customHeight="1">
      <c r="B45" s="465"/>
      <c r="C45" s="476" t="s">
        <v>586</v>
      </c>
      <c r="D45" s="467"/>
      <c r="E45" s="477" t="s">
        <v>573</v>
      </c>
      <c r="F45" s="467"/>
      <c r="G45" s="478" t="s">
        <v>587</v>
      </c>
      <c r="H45" s="467"/>
      <c r="I45" s="479" t="s">
        <v>588</v>
      </c>
      <c r="J45" s="465"/>
      <c r="L45" s="470">
        <f t="shared" si="14"/>
        <v>0</v>
      </c>
      <c r="N45" s="471" t="str">
        <f t="shared" si="1"/>
        <v/>
      </c>
      <c r="O45" s="477" t="s">
        <v>573</v>
      </c>
      <c r="P45" s="471" t="str">
        <f t="shared" si="2"/>
        <v/>
      </c>
      <c r="R45" s="471" t="str">
        <f t="shared" si="3"/>
        <v/>
      </c>
      <c r="S45" s="477" t="s">
        <v>573</v>
      </c>
      <c r="T45" s="471" t="str">
        <f t="shared" si="4"/>
        <v/>
      </c>
      <c r="U45" s="478" t="s">
        <v>587</v>
      </c>
      <c r="V45" s="472" t="str">
        <f t="shared" si="5"/>
        <v/>
      </c>
      <c r="W45" s="479" t="s">
        <v>588</v>
      </c>
      <c r="X45" s="470">
        <f t="shared" si="6"/>
        <v>0</v>
      </c>
      <c r="Z45" s="471" t="str">
        <f t="shared" si="7"/>
        <v/>
      </c>
      <c r="AA45" s="477" t="s">
        <v>573</v>
      </c>
      <c r="AB45" s="471" t="str">
        <f t="shared" si="8"/>
        <v/>
      </c>
      <c r="AC45" s="478" t="s">
        <v>587</v>
      </c>
      <c r="AD45" s="473"/>
      <c r="AE45" s="479" t="s">
        <v>588</v>
      </c>
      <c r="AF45" s="470">
        <f t="shared" si="9"/>
        <v>0</v>
      </c>
      <c r="AH45" s="471" t="str">
        <f t="shared" si="10"/>
        <v/>
      </c>
      <c r="AI45" s="477" t="s">
        <v>573</v>
      </c>
      <c r="AJ45" s="471" t="str">
        <f t="shared" si="0"/>
        <v/>
      </c>
      <c r="AK45" s="478" t="s">
        <v>587</v>
      </c>
      <c r="AL45" s="473"/>
      <c r="AM45" s="479" t="s">
        <v>588</v>
      </c>
      <c r="AN45" s="470">
        <f t="shared" si="11"/>
        <v>0</v>
      </c>
      <c r="AP45" s="470">
        <f t="shared" si="12"/>
        <v>0</v>
      </c>
      <c r="AQ45" s="470">
        <f t="shared" si="13"/>
        <v>0</v>
      </c>
    </row>
    <row r="46" spans="2:43" s="480" customFormat="1" ht="16.5" customHeight="1">
      <c r="B46" s="465"/>
      <c r="C46" s="476" t="s">
        <v>586</v>
      </c>
      <c r="D46" s="467"/>
      <c r="E46" s="477" t="s">
        <v>573</v>
      </c>
      <c r="F46" s="467"/>
      <c r="G46" s="478" t="s">
        <v>587</v>
      </c>
      <c r="H46" s="467"/>
      <c r="I46" s="479" t="s">
        <v>588</v>
      </c>
      <c r="J46" s="465"/>
      <c r="L46" s="470">
        <f t="shared" si="14"/>
        <v>0</v>
      </c>
      <c r="N46" s="471" t="str">
        <f t="shared" si="1"/>
        <v/>
      </c>
      <c r="O46" s="477" t="s">
        <v>573</v>
      </c>
      <c r="P46" s="471" t="str">
        <f t="shared" si="2"/>
        <v/>
      </c>
      <c r="R46" s="471" t="str">
        <f t="shared" si="3"/>
        <v/>
      </c>
      <c r="S46" s="477" t="s">
        <v>573</v>
      </c>
      <c r="T46" s="471" t="str">
        <f t="shared" si="4"/>
        <v/>
      </c>
      <c r="U46" s="478" t="s">
        <v>587</v>
      </c>
      <c r="V46" s="472" t="str">
        <f t="shared" si="5"/>
        <v/>
      </c>
      <c r="W46" s="479" t="s">
        <v>588</v>
      </c>
      <c r="X46" s="470">
        <f t="shared" si="6"/>
        <v>0</v>
      </c>
      <c r="Z46" s="471" t="str">
        <f t="shared" si="7"/>
        <v/>
      </c>
      <c r="AA46" s="477" t="s">
        <v>573</v>
      </c>
      <c r="AB46" s="471" t="str">
        <f t="shared" si="8"/>
        <v/>
      </c>
      <c r="AC46" s="478" t="s">
        <v>587</v>
      </c>
      <c r="AD46" s="473"/>
      <c r="AE46" s="479" t="s">
        <v>588</v>
      </c>
      <c r="AF46" s="470">
        <f t="shared" si="9"/>
        <v>0</v>
      </c>
      <c r="AH46" s="471" t="str">
        <f t="shared" si="10"/>
        <v/>
      </c>
      <c r="AI46" s="477" t="s">
        <v>573</v>
      </c>
      <c r="AJ46" s="471" t="str">
        <f t="shared" si="0"/>
        <v/>
      </c>
      <c r="AK46" s="478" t="s">
        <v>587</v>
      </c>
      <c r="AL46" s="473"/>
      <c r="AM46" s="479" t="s">
        <v>588</v>
      </c>
      <c r="AN46" s="470">
        <f t="shared" si="11"/>
        <v>0</v>
      </c>
      <c r="AP46" s="470">
        <f t="shared" si="12"/>
        <v>0</v>
      </c>
      <c r="AQ46" s="470">
        <f t="shared" si="13"/>
        <v>0</v>
      </c>
    </row>
    <row r="47" spans="2:43" s="480" customFormat="1" ht="16.5" customHeight="1">
      <c r="B47" s="465"/>
      <c r="C47" s="476" t="s">
        <v>586</v>
      </c>
      <c r="D47" s="467"/>
      <c r="E47" s="477" t="s">
        <v>573</v>
      </c>
      <c r="F47" s="467"/>
      <c r="G47" s="478" t="s">
        <v>587</v>
      </c>
      <c r="H47" s="467"/>
      <c r="I47" s="479" t="s">
        <v>588</v>
      </c>
      <c r="J47" s="465"/>
      <c r="L47" s="470">
        <f t="shared" si="14"/>
        <v>0</v>
      </c>
      <c r="N47" s="471" t="str">
        <f t="shared" si="1"/>
        <v/>
      </c>
      <c r="O47" s="477" t="s">
        <v>573</v>
      </c>
      <c r="P47" s="471" t="str">
        <f t="shared" si="2"/>
        <v/>
      </c>
      <c r="R47" s="471" t="str">
        <f t="shared" si="3"/>
        <v/>
      </c>
      <c r="S47" s="477" t="s">
        <v>573</v>
      </c>
      <c r="T47" s="471" t="str">
        <f t="shared" si="4"/>
        <v/>
      </c>
      <c r="U47" s="478" t="s">
        <v>587</v>
      </c>
      <c r="V47" s="472" t="str">
        <f t="shared" si="5"/>
        <v/>
      </c>
      <c r="W47" s="479" t="s">
        <v>588</v>
      </c>
      <c r="X47" s="470">
        <f t="shared" si="6"/>
        <v>0</v>
      </c>
      <c r="Z47" s="471" t="str">
        <f t="shared" si="7"/>
        <v/>
      </c>
      <c r="AA47" s="477" t="s">
        <v>573</v>
      </c>
      <c r="AB47" s="471" t="str">
        <f t="shared" si="8"/>
        <v/>
      </c>
      <c r="AC47" s="478" t="s">
        <v>587</v>
      </c>
      <c r="AD47" s="473"/>
      <c r="AE47" s="479" t="s">
        <v>588</v>
      </c>
      <c r="AF47" s="470">
        <f t="shared" si="9"/>
        <v>0</v>
      </c>
      <c r="AH47" s="471" t="str">
        <f t="shared" si="10"/>
        <v/>
      </c>
      <c r="AI47" s="477" t="s">
        <v>573</v>
      </c>
      <c r="AJ47" s="471" t="str">
        <f t="shared" si="0"/>
        <v/>
      </c>
      <c r="AK47" s="478" t="s">
        <v>587</v>
      </c>
      <c r="AL47" s="473"/>
      <c r="AM47" s="479" t="s">
        <v>588</v>
      </c>
      <c r="AN47" s="470">
        <f t="shared" si="11"/>
        <v>0</v>
      </c>
      <c r="AP47" s="470">
        <f t="shared" si="12"/>
        <v>0</v>
      </c>
      <c r="AQ47" s="470">
        <f t="shared" si="13"/>
        <v>0</v>
      </c>
    </row>
    <row r="48" spans="2:43" s="480" customFormat="1" ht="16.5" customHeight="1">
      <c r="B48" s="465"/>
      <c r="C48" s="476" t="s">
        <v>586</v>
      </c>
      <c r="D48" s="467"/>
      <c r="E48" s="477" t="s">
        <v>573</v>
      </c>
      <c r="F48" s="467"/>
      <c r="G48" s="478" t="s">
        <v>587</v>
      </c>
      <c r="H48" s="467"/>
      <c r="I48" s="479" t="s">
        <v>588</v>
      </c>
      <c r="J48" s="465"/>
      <c r="L48" s="470">
        <f t="shared" si="14"/>
        <v>0</v>
      </c>
      <c r="N48" s="471" t="str">
        <f t="shared" si="1"/>
        <v/>
      </c>
      <c r="O48" s="477" t="s">
        <v>573</v>
      </c>
      <c r="P48" s="471" t="str">
        <f t="shared" si="2"/>
        <v/>
      </c>
      <c r="R48" s="471" t="str">
        <f t="shared" si="3"/>
        <v/>
      </c>
      <c r="S48" s="477" t="s">
        <v>573</v>
      </c>
      <c r="T48" s="471" t="str">
        <f t="shared" si="4"/>
        <v/>
      </c>
      <c r="U48" s="478" t="s">
        <v>587</v>
      </c>
      <c r="V48" s="472" t="str">
        <f t="shared" si="5"/>
        <v/>
      </c>
      <c r="W48" s="479" t="s">
        <v>588</v>
      </c>
      <c r="X48" s="470">
        <f t="shared" si="6"/>
        <v>0</v>
      </c>
      <c r="Z48" s="471" t="str">
        <f t="shared" si="7"/>
        <v/>
      </c>
      <c r="AA48" s="477" t="s">
        <v>573</v>
      </c>
      <c r="AB48" s="471" t="str">
        <f t="shared" si="8"/>
        <v/>
      </c>
      <c r="AC48" s="478" t="s">
        <v>587</v>
      </c>
      <c r="AD48" s="473"/>
      <c r="AE48" s="479" t="s">
        <v>588</v>
      </c>
      <c r="AF48" s="470">
        <f t="shared" si="9"/>
        <v>0</v>
      </c>
      <c r="AH48" s="471" t="str">
        <f t="shared" si="10"/>
        <v/>
      </c>
      <c r="AI48" s="477" t="s">
        <v>573</v>
      </c>
      <c r="AJ48" s="471" t="str">
        <f t="shared" si="0"/>
        <v/>
      </c>
      <c r="AK48" s="478" t="s">
        <v>587</v>
      </c>
      <c r="AL48" s="473"/>
      <c r="AM48" s="479" t="s">
        <v>588</v>
      </c>
      <c r="AN48" s="470">
        <f t="shared" si="11"/>
        <v>0</v>
      </c>
      <c r="AP48" s="470">
        <f t="shared" si="12"/>
        <v>0</v>
      </c>
      <c r="AQ48" s="470">
        <f t="shared" si="13"/>
        <v>0</v>
      </c>
    </row>
    <row r="49" spans="2:43" s="480" customFormat="1" ht="16.5" customHeight="1">
      <c r="B49" s="465"/>
      <c r="C49" s="476" t="s">
        <v>586</v>
      </c>
      <c r="D49" s="467"/>
      <c r="E49" s="477" t="s">
        <v>573</v>
      </c>
      <c r="F49" s="467"/>
      <c r="G49" s="478" t="s">
        <v>587</v>
      </c>
      <c r="H49" s="467"/>
      <c r="I49" s="479" t="s">
        <v>588</v>
      </c>
      <c r="J49" s="465"/>
      <c r="L49" s="470">
        <f t="shared" si="14"/>
        <v>0</v>
      </c>
      <c r="N49" s="471" t="str">
        <f t="shared" si="1"/>
        <v/>
      </c>
      <c r="O49" s="477" t="s">
        <v>573</v>
      </c>
      <c r="P49" s="471" t="str">
        <f t="shared" si="2"/>
        <v/>
      </c>
      <c r="R49" s="471" t="str">
        <f t="shared" si="3"/>
        <v/>
      </c>
      <c r="S49" s="477" t="s">
        <v>573</v>
      </c>
      <c r="T49" s="471" t="str">
        <f t="shared" si="4"/>
        <v/>
      </c>
      <c r="U49" s="478" t="s">
        <v>587</v>
      </c>
      <c r="V49" s="472" t="str">
        <f t="shared" si="5"/>
        <v/>
      </c>
      <c r="W49" s="479" t="s">
        <v>588</v>
      </c>
      <c r="X49" s="470">
        <f t="shared" si="6"/>
        <v>0</v>
      </c>
      <c r="Z49" s="471" t="str">
        <f t="shared" si="7"/>
        <v/>
      </c>
      <c r="AA49" s="477" t="s">
        <v>573</v>
      </c>
      <c r="AB49" s="471" t="str">
        <f t="shared" si="8"/>
        <v/>
      </c>
      <c r="AC49" s="478" t="s">
        <v>587</v>
      </c>
      <c r="AD49" s="473"/>
      <c r="AE49" s="479" t="s">
        <v>588</v>
      </c>
      <c r="AF49" s="470">
        <f t="shared" si="9"/>
        <v>0</v>
      </c>
      <c r="AH49" s="471" t="str">
        <f t="shared" si="10"/>
        <v/>
      </c>
      <c r="AI49" s="477" t="s">
        <v>573</v>
      </c>
      <c r="AJ49" s="471" t="str">
        <f t="shared" si="0"/>
        <v/>
      </c>
      <c r="AK49" s="478" t="s">
        <v>587</v>
      </c>
      <c r="AL49" s="473"/>
      <c r="AM49" s="479" t="s">
        <v>588</v>
      </c>
      <c r="AN49" s="470">
        <f t="shared" si="11"/>
        <v>0</v>
      </c>
      <c r="AP49" s="470">
        <f t="shared" si="12"/>
        <v>0</v>
      </c>
      <c r="AQ49" s="470">
        <f t="shared" si="13"/>
        <v>0</v>
      </c>
    </row>
    <row r="50" spans="2:43" s="480" customFormat="1" ht="16.5" customHeight="1">
      <c r="B50" s="465"/>
      <c r="C50" s="476" t="s">
        <v>586</v>
      </c>
      <c r="D50" s="467"/>
      <c r="E50" s="477" t="s">
        <v>573</v>
      </c>
      <c r="F50" s="467"/>
      <c r="G50" s="478" t="s">
        <v>587</v>
      </c>
      <c r="H50" s="467"/>
      <c r="I50" s="479" t="s">
        <v>588</v>
      </c>
      <c r="J50" s="465"/>
      <c r="L50" s="470">
        <f t="shared" si="14"/>
        <v>0</v>
      </c>
      <c r="N50" s="471" t="str">
        <f t="shared" si="1"/>
        <v/>
      </c>
      <c r="O50" s="477" t="s">
        <v>573</v>
      </c>
      <c r="P50" s="471" t="str">
        <f t="shared" si="2"/>
        <v/>
      </c>
      <c r="R50" s="471" t="str">
        <f t="shared" si="3"/>
        <v/>
      </c>
      <c r="S50" s="477" t="s">
        <v>573</v>
      </c>
      <c r="T50" s="471" t="str">
        <f t="shared" si="4"/>
        <v/>
      </c>
      <c r="U50" s="478" t="s">
        <v>587</v>
      </c>
      <c r="V50" s="472" t="str">
        <f t="shared" si="5"/>
        <v/>
      </c>
      <c r="W50" s="479" t="s">
        <v>588</v>
      </c>
      <c r="X50" s="470">
        <f t="shared" si="6"/>
        <v>0</v>
      </c>
      <c r="Z50" s="471" t="str">
        <f t="shared" si="7"/>
        <v/>
      </c>
      <c r="AA50" s="477" t="s">
        <v>573</v>
      </c>
      <c r="AB50" s="471" t="str">
        <f t="shared" si="8"/>
        <v/>
      </c>
      <c r="AC50" s="478" t="s">
        <v>587</v>
      </c>
      <c r="AD50" s="473"/>
      <c r="AE50" s="479" t="s">
        <v>588</v>
      </c>
      <c r="AF50" s="470">
        <f t="shared" si="9"/>
        <v>0</v>
      </c>
      <c r="AH50" s="471" t="str">
        <f t="shared" si="10"/>
        <v/>
      </c>
      <c r="AI50" s="477" t="s">
        <v>573</v>
      </c>
      <c r="AJ50" s="471" t="str">
        <f t="shared" si="0"/>
        <v/>
      </c>
      <c r="AK50" s="478" t="s">
        <v>587</v>
      </c>
      <c r="AL50" s="473"/>
      <c r="AM50" s="479" t="s">
        <v>588</v>
      </c>
      <c r="AN50" s="470">
        <f t="shared" si="11"/>
        <v>0</v>
      </c>
      <c r="AP50" s="470">
        <f t="shared" si="12"/>
        <v>0</v>
      </c>
      <c r="AQ50" s="470">
        <f t="shared" si="13"/>
        <v>0</v>
      </c>
    </row>
    <row r="51" spans="2:43" s="480" customFormat="1" ht="16.5" customHeight="1">
      <c r="B51" s="465"/>
      <c r="C51" s="476" t="s">
        <v>586</v>
      </c>
      <c r="D51" s="481"/>
      <c r="E51" s="477" t="s">
        <v>573</v>
      </c>
      <c r="F51" s="481"/>
      <c r="G51" s="478" t="s">
        <v>587</v>
      </c>
      <c r="H51" s="481"/>
      <c r="I51" s="479" t="s">
        <v>588</v>
      </c>
      <c r="J51" s="465"/>
      <c r="L51" s="470">
        <f t="shared" si="14"/>
        <v>0</v>
      </c>
      <c r="N51" s="471" t="str">
        <f t="shared" si="1"/>
        <v/>
      </c>
      <c r="O51" s="477" t="s">
        <v>573</v>
      </c>
      <c r="P51" s="471" t="str">
        <f t="shared" si="2"/>
        <v/>
      </c>
      <c r="R51" s="471" t="str">
        <f t="shared" si="3"/>
        <v/>
      </c>
      <c r="S51" s="477" t="s">
        <v>573</v>
      </c>
      <c r="T51" s="471" t="str">
        <f t="shared" si="4"/>
        <v/>
      </c>
      <c r="U51" s="478" t="s">
        <v>587</v>
      </c>
      <c r="V51" s="472" t="str">
        <f t="shared" si="5"/>
        <v/>
      </c>
      <c r="W51" s="479" t="s">
        <v>588</v>
      </c>
      <c r="X51" s="470">
        <f t="shared" si="6"/>
        <v>0</v>
      </c>
      <c r="Z51" s="471" t="str">
        <f t="shared" si="7"/>
        <v/>
      </c>
      <c r="AA51" s="477" t="s">
        <v>573</v>
      </c>
      <c r="AB51" s="471" t="str">
        <f t="shared" si="8"/>
        <v/>
      </c>
      <c r="AC51" s="478" t="s">
        <v>587</v>
      </c>
      <c r="AD51" s="482"/>
      <c r="AE51" s="479" t="s">
        <v>588</v>
      </c>
      <c r="AF51" s="470">
        <f t="shared" si="9"/>
        <v>0</v>
      </c>
      <c r="AH51" s="471" t="str">
        <f t="shared" si="10"/>
        <v/>
      </c>
      <c r="AI51" s="477" t="s">
        <v>573</v>
      </c>
      <c r="AJ51" s="471" t="str">
        <f t="shared" si="0"/>
        <v/>
      </c>
      <c r="AK51" s="478" t="s">
        <v>587</v>
      </c>
      <c r="AL51" s="473"/>
      <c r="AM51" s="479" t="s">
        <v>588</v>
      </c>
      <c r="AN51" s="470">
        <f t="shared" si="11"/>
        <v>0</v>
      </c>
      <c r="AP51" s="470">
        <f t="shared" si="12"/>
        <v>0</v>
      </c>
      <c r="AQ51" s="470">
        <f t="shared" si="13"/>
        <v>0</v>
      </c>
    </row>
    <row r="52" spans="2:43" s="480" customFormat="1" ht="16.5" customHeight="1">
      <c r="B52" s="465"/>
      <c r="C52" s="476" t="s">
        <v>586</v>
      </c>
      <c r="D52" s="467"/>
      <c r="E52" s="477" t="s">
        <v>573</v>
      </c>
      <c r="F52" s="467"/>
      <c r="G52" s="478" t="s">
        <v>587</v>
      </c>
      <c r="H52" s="467"/>
      <c r="I52" s="479" t="s">
        <v>588</v>
      </c>
      <c r="J52" s="465"/>
      <c r="L52" s="470">
        <f t="shared" si="14"/>
        <v>0</v>
      </c>
      <c r="N52" s="471" t="str">
        <f t="shared" si="1"/>
        <v/>
      </c>
      <c r="O52" s="477" t="s">
        <v>573</v>
      </c>
      <c r="P52" s="471" t="str">
        <f t="shared" si="2"/>
        <v/>
      </c>
      <c r="R52" s="471" t="str">
        <f t="shared" si="3"/>
        <v/>
      </c>
      <c r="S52" s="477" t="s">
        <v>573</v>
      </c>
      <c r="T52" s="471" t="str">
        <f t="shared" si="4"/>
        <v/>
      </c>
      <c r="U52" s="478" t="s">
        <v>587</v>
      </c>
      <c r="V52" s="472" t="str">
        <f t="shared" si="5"/>
        <v/>
      </c>
      <c r="W52" s="479" t="s">
        <v>588</v>
      </c>
      <c r="X52" s="470">
        <f t="shared" si="6"/>
        <v>0</v>
      </c>
      <c r="Z52" s="471" t="str">
        <f t="shared" si="7"/>
        <v/>
      </c>
      <c r="AA52" s="477" t="s">
        <v>573</v>
      </c>
      <c r="AB52" s="471" t="str">
        <f t="shared" si="8"/>
        <v/>
      </c>
      <c r="AC52" s="478" t="s">
        <v>587</v>
      </c>
      <c r="AD52" s="473"/>
      <c r="AE52" s="479" t="s">
        <v>588</v>
      </c>
      <c r="AF52" s="470">
        <f t="shared" si="9"/>
        <v>0</v>
      </c>
      <c r="AH52" s="471" t="str">
        <f t="shared" si="10"/>
        <v/>
      </c>
      <c r="AI52" s="477" t="s">
        <v>573</v>
      </c>
      <c r="AJ52" s="471" t="str">
        <f t="shared" si="0"/>
        <v/>
      </c>
      <c r="AK52" s="478" t="s">
        <v>587</v>
      </c>
      <c r="AL52" s="473"/>
      <c r="AM52" s="479" t="s">
        <v>588</v>
      </c>
      <c r="AN52" s="470">
        <f t="shared" si="11"/>
        <v>0</v>
      </c>
      <c r="AP52" s="470">
        <f t="shared" si="12"/>
        <v>0</v>
      </c>
      <c r="AQ52" s="470">
        <f t="shared" si="13"/>
        <v>0</v>
      </c>
    </row>
    <row r="53" spans="2:43" s="480" customFormat="1" ht="16.5" customHeight="1">
      <c r="B53" s="465"/>
      <c r="C53" s="476" t="s">
        <v>586</v>
      </c>
      <c r="D53" s="467"/>
      <c r="E53" s="477" t="s">
        <v>573</v>
      </c>
      <c r="F53" s="467"/>
      <c r="G53" s="478" t="s">
        <v>587</v>
      </c>
      <c r="H53" s="467"/>
      <c r="I53" s="479" t="s">
        <v>588</v>
      </c>
      <c r="J53" s="465"/>
      <c r="L53" s="470">
        <f t="shared" si="14"/>
        <v>0</v>
      </c>
      <c r="N53" s="471" t="str">
        <f t="shared" si="1"/>
        <v/>
      </c>
      <c r="O53" s="477" t="s">
        <v>573</v>
      </c>
      <c r="P53" s="471" t="str">
        <f t="shared" si="2"/>
        <v/>
      </c>
      <c r="R53" s="471" t="str">
        <f t="shared" si="3"/>
        <v/>
      </c>
      <c r="S53" s="477" t="s">
        <v>573</v>
      </c>
      <c r="T53" s="471" t="str">
        <f t="shared" si="4"/>
        <v/>
      </c>
      <c r="U53" s="478" t="s">
        <v>587</v>
      </c>
      <c r="V53" s="472" t="str">
        <f t="shared" si="5"/>
        <v/>
      </c>
      <c r="W53" s="479" t="s">
        <v>588</v>
      </c>
      <c r="X53" s="470">
        <f t="shared" si="6"/>
        <v>0</v>
      </c>
      <c r="Z53" s="471" t="str">
        <f t="shared" si="7"/>
        <v/>
      </c>
      <c r="AA53" s="477" t="s">
        <v>573</v>
      </c>
      <c r="AB53" s="471" t="str">
        <f t="shared" si="8"/>
        <v/>
      </c>
      <c r="AC53" s="478" t="s">
        <v>587</v>
      </c>
      <c r="AD53" s="473"/>
      <c r="AE53" s="479" t="s">
        <v>588</v>
      </c>
      <c r="AF53" s="470">
        <f t="shared" si="9"/>
        <v>0</v>
      </c>
      <c r="AH53" s="471" t="str">
        <f t="shared" si="10"/>
        <v/>
      </c>
      <c r="AI53" s="477" t="s">
        <v>573</v>
      </c>
      <c r="AJ53" s="471" t="str">
        <f t="shared" si="0"/>
        <v/>
      </c>
      <c r="AK53" s="478" t="s">
        <v>587</v>
      </c>
      <c r="AL53" s="473"/>
      <c r="AM53" s="479" t="s">
        <v>588</v>
      </c>
      <c r="AN53" s="470">
        <f t="shared" si="11"/>
        <v>0</v>
      </c>
      <c r="AP53" s="470">
        <f t="shared" si="12"/>
        <v>0</v>
      </c>
      <c r="AQ53" s="470">
        <f t="shared" si="13"/>
        <v>0</v>
      </c>
    </row>
    <row r="54" spans="2:43" s="480" customFormat="1" ht="16.5" customHeight="1">
      <c r="B54" s="465"/>
      <c r="C54" s="476" t="s">
        <v>586</v>
      </c>
      <c r="D54" s="481"/>
      <c r="E54" s="477" t="s">
        <v>573</v>
      </c>
      <c r="F54" s="481"/>
      <c r="G54" s="478" t="s">
        <v>587</v>
      </c>
      <c r="H54" s="481"/>
      <c r="I54" s="479" t="s">
        <v>588</v>
      </c>
      <c r="J54" s="465"/>
      <c r="L54" s="470">
        <f t="shared" si="14"/>
        <v>0</v>
      </c>
      <c r="N54" s="471" t="str">
        <f t="shared" si="1"/>
        <v/>
      </c>
      <c r="O54" s="477" t="s">
        <v>573</v>
      </c>
      <c r="P54" s="471" t="str">
        <f t="shared" si="2"/>
        <v/>
      </c>
      <c r="R54" s="471" t="str">
        <f t="shared" si="3"/>
        <v/>
      </c>
      <c r="S54" s="477" t="s">
        <v>573</v>
      </c>
      <c r="T54" s="471" t="str">
        <f t="shared" si="4"/>
        <v/>
      </c>
      <c r="U54" s="478" t="s">
        <v>587</v>
      </c>
      <c r="V54" s="472" t="str">
        <f t="shared" si="5"/>
        <v/>
      </c>
      <c r="W54" s="479" t="s">
        <v>588</v>
      </c>
      <c r="X54" s="470">
        <f t="shared" si="6"/>
        <v>0</v>
      </c>
      <c r="Z54" s="471" t="str">
        <f t="shared" si="7"/>
        <v/>
      </c>
      <c r="AA54" s="477" t="s">
        <v>573</v>
      </c>
      <c r="AB54" s="471" t="str">
        <f t="shared" si="8"/>
        <v/>
      </c>
      <c r="AC54" s="478" t="s">
        <v>587</v>
      </c>
      <c r="AD54" s="482"/>
      <c r="AE54" s="479" t="s">
        <v>588</v>
      </c>
      <c r="AF54" s="470">
        <f t="shared" si="9"/>
        <v>0</v>
      </c>
      <c r="AH54" s="471" t="str">
        <f t="shared" si="10"/>
        <v/>
      </c>
      <c r="AI54" s="477" t="s">
        <v>573</v>
      </c>
      <c r="AJ54" s="471" t="str">
        <f t="shared" si="0"/>
        <v/>
      </c>
      <c r="AK54" s="478" t="s">
        <v>587</v>
      </c>
      <c r="AL54" s="473"/>
      <c r="AM54" s="479" t="s">
        <v>588</v>
      </c>
      <c r="AN54" s="470">
        <f t="shared" si="11"/>
        <v>0</v>
      </c>
      <c r="AP54" s="470">
        <f t="shared" si="12"/>
        <v>0</v>
      </c>
      <c r="AQ54" s="470">
        <f t="shared" si="13"/>
        <v>0</v>
      </c>
    </row>
    <row r="55" spans="2:43" ht="16.5" customHeight="1">
      <c r="B55" s="483" t="s">
        <v>589</v>
      </c>
      <c r="C55" s="466" t="s">
        <v>586</v>
      </c>
      <c r="D55" s="484"/>
      <c r="E55" s="485"/>
      <c r="F55" s="485"/>
      <c r="G55" s="485"/>
      <c r="H55" s="485"/>
      <c r="I55" s="485"/>
      <c r="J55" s="485"/>
      <c r="K55" s="485"/>
      <c r="L55" s="486" t="s">
        <v>590</v>
      </c>
      <c r="N55" s="484"/>
      <c r="O55" s="485"/>
      <c r="P55" s="487"/>
      <c r="R55" s="488"/>
      <c r="S55" s="489"/>
      <c r="T55" s="489"/>
      <c r="U55" s="489"/>
      <c r="V55" s="489"/>
      <c r="W55" s="489"/>
      <c r="X55" s="486" t="s">
        <v>590</v>
      </c>
      <c r="Z55" s="484"/>
      <c r="AA55" s="485"/>
      <c r="AB55" s="485"/>
      <c r="AC55" s="485"/>
      <c r="AD55" s="485"/>
      <c r="AE55" s="485"/>
      <c r="AF55" s="486" t="s">
        <v>590</v>
      </c>
      <c r="AH55" s="484"/>
      <c r="AI55" s="485"/>
      <c r="AJ55" s="485"/>
      <c r="AK55" s="485"/>
      <c r="AL55" s="485"/>
      <c r="AM55" s="485"/>
      <c r="AN55" s="486" t="s">
        <v>590</v>
      </c>
      <c r="AP55" s="486" t="s">
        <v>590</v>
      </c>
      <c r="AQ55" s="470"/>
    </row>
    <row r="56" spans="2:43" ht="8.1" customHeight="1"/>
    <row r="57" spans="2:43" ht="15" customHeight="1">
      <c r="B57" s="490" t="s">
        <v>591</v>
      </c>
      <c r="C57" s="491"/>
    </row>
    <row r="58" spans="2:43" ht="15" customHeight="1">
      <c r="B58" s="492" t="s">
        <v>592</v>
      </c>
      <c r="C58" s="491"/>
    </row>
    <row r="59" spans="2:43" ht="15" customHeight="1">
      <c r="B59" s="492"/>
      <c r="C59" s="491"/>
    </row>
    <row r="60" spans="2:43" ht="15" customHeight="1">
      <c r="B60" s="492"/>
      <c r="C60" s="491"/>
    </row>
  </sheetData>
  <sheetProtection formatRows="0" insertRows="0" deleteRows="0" selectLockedCells="1"/>
  <mergeCells count="12">
    <mergeCell ref="V1:X1"/>
    <mergeCell ref="D4:F4"/>
    <mergeCell ref="J4:L4"/>
    <mergeCell ref="D9:L9"/>
    <mergeCell ref="N9:P9"/>
    <mergeCell ref="R9:X9"/>
    <mergeCell ref="Z9:AF9"/>
    <mergeCell ref="AH9:AN9"/>
    <mergeCell ref="G10:I10"/>
    <mergeCell ref="U10:W10"/>
    <mergeCell ref="AC10:AE10"/>
    <mergeCell ref="AK10:AM10"/>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K1:XFD1048576 J55:J1048576 A1:G1 J1 A2:I1048576 J2:J10"/>
  </dataValidations>
  <printOptions horizontalCentered="1"/>
  <pageMargins left="0.19685039370078741" right="0.19685039370078741" top="0.39370078740157483" bottom="0.19685039370078741"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777</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593</v>
      </c>
      <c r="AM1" s="499"/>
      <c r="AN1" s="750" t="s">
        <v>122</v>
      </c>
      <c r="AO1" s="751"/>
      <c r="AP1" s="751"/>
      <c r="AQ1" s="752"/>
      <c r="AT1" s="501"/>
      <c r="AZ1" s="136">
        <v>2023</v>
      </c>
      <c r="BA1" s="136">
        <v>5</v>
      </c>
    </row>
    <row r="2" spans="1:53" s="500" customFormat="1" ht="18" customHeight="1">
      <c r="A2" s="497" t="s">
        <v>595</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MONTH(EOMONTH(DATE(2024,【共通】!P9,【共通】!R9),-2))</f>
        <v>9</v>
      </c>
      <c r="W2" s="753"/>
      <c r="X2" s="754" t="s">
        <v>310</v>
      </c>
      <c r="Y2" s="754"/>
      <c r="Z2" s="502"/>
      <c r="AA2" s="502"/>
      <c r="AB2" s="502"/>
      <c r="AC2" s="497"/>
      <c r="AD2" s="497"/>
      <c r="AE2" s="503"/>
      <c r="AF2" s="499"/>
      <c r="AG2" s="502"/>
      <c r="AH2" s="502"/>
      <c r="AI2" s="502"/>
      <c r="AJ2" s="502"/>
      <c r="AK2" s="502"/>
      <c r="AL2" s="499" t="s">
        <v>596</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597</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598</v>
      </c>
      <c r="AM4" s="499"/>
      <c r="AN4" s="745" t="s">
        <v>672</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599</v>
      </c>
      <c r="AK6" s="748"/>
      <c r="AL6" s="748"/>
      <c r="AM6" s="748"/>
      <c r="AN6" s="505" t="s">
        <v>600</v>
      </c>
      <c r="AO6" s="507"/>
      <c r="AP6" s="505" t="s">
        <v>601</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602</v>
      </c>
      <c r="AK8" s="748"/>
      <c r="AL8" s="748"/>
      <c r="AM8" s="748"/>
      <c r="AN8" s="505" t="s">
        <v>600</v>
      </c>
      <c r="AO8" s="507"/>
      <c r="AP8" s="505" t="s">
        <v>601</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603</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604</v>
      </c>
      <c r="F12" s="509" t="s">
        <v>605</v>
      </c>
      <c r="G12" s="510" t="s">
        <v>606</v>
      </c>
      <c r="H12" s="737" t="s">
        <v>607</v>
      </c>
      <c r="I12" s="737"/>
      <c r="J12" s="733" t="s">
        <v>608</v>
      </c>
      <c r="K12" s="734"/>
      <c r="L12" s="735"/>
      <c r="M12" s="733" t="s">
        <v>609</v>
      </c>
      <c r="N12" s="734"/>
      <c r="O12" s="735"/>
      <c r="P12" s="733" t="s">
        <v>608</v>
      </c>
      <c r="Q12" s="734"/>
      <c r="R12" s="735"/>
      <c r="S12" s="733" t="s">
        <v>609</v>
      </c>
      <c r="T12" s="734"/>
      <c r="U12" s="735"/>
      <c r="V12" s="733" t="s">
        <v>608</v>
      </c>
      <c r="W12" s="734"/>
      <c r="X12" s="735"/>
      <c r="Y12" s="733" t="s">
        <v>609</v>
      </c>
      <c r="Z12" s="734"/>
      <c r="AA12" s="735"/>
      <c r="AB12" s="733" t="s">
        <v>608</v>
      </c>
      <c r="AC12" s="734"/>
      <c r="AD12" s="735"/>
      <c r="AE12" s="733" t="s">
        <v>609</v>
      </c>
      <c r="AF12" s="734"/>
      <c r="AG12" s="735"/>
      <c r="AH12" s="733" t="s">
        <v>608</v>
      </c>
      <c r="AI12" s="734"/>
      <c r="AJ12" s="735"/>
      <c r="AK12" s="733" t="s">
        <v>609</v>
      </c>
      <c r="AL12" s="734"/>
      <c r="AM12" s="735"/>
      <c r="AN12" s="509" t="s">
        <v>604</v>
      </c>
      <c r="AO12" s="509" t="s">
        <v>605</v>
      </c>
      <c r="AP12" s="509" t="s">
        <v>604</v>
      </c>
      <c r="AQ12" s="509" t="s">
        <v>605</v>
      </c>
      <c r="AR12" s="509" t="s">
        <v>604</v>
      </c>
      <c r="AS12" s="509" t="s">
        <v>605</v>
      </c>
      <c r="AT12" s="508"/>
    </row>
    <row r="13" spans="1:53" s="503" customFormat="1" ht="18" customHeight="1">
      <c r="A13" s="497"/>
      <c r="B13" s="511" t="s">
        <v>610</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611</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612</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613</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614</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615</v>
      </c>
      <c r="AO18" s="502"/>
      <c r="AP18" s="497"/>
      <c r="AQ18" s="497"/>
      <c r="AR18" s="502"/>
      <c r="AS18" s="502"/>
      <c r="AT18" s="501"/>
    </row>
    <row r="19" spans="1:51" s="500" customFormat="1" ht="15" customHeight="1">
      <c r="A19" s="703" t="s">
        <v>26</v>
      </c>
      <c r="B19" s="702" t="s">
        <v>616</v>
      </c>
      <c r="C19" s="704" t="s">
        <v>617</v>
      </c>
      <c r="D19" s="705"/>
      <c r="E19" s="702" t="s">
        <v>618</v>
      </c>
      <c r="F19" s="710" t="s">
        <v>619</v>
      </c>
      <c r="G19" s="711"/>
      <c r="H19" s="712"/>
      <c r="I19" s="719" t="s">
        <v>620</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621</v>
      </c>
      <c r="AO19" s="694" t="s">
        <v>622</v>
      </c>
      <c r="AP19" s="695" t="s">
        <v>623</v>
      </c>
      <c r="AQ19" s="696"/>
      <c r="AR19" s="694" t="s">
        <v>624</v>
      </c>
      <c r="AS19" s="694"/>
      <c r="AT19" s="501"/>
    </row>
    <row r="20" spans="1:51" s="500" customFormat="1" ht="15" customHeight="1">
      <c r="A20" s="703"/>
      <c r="B20" s="702"/>
      <c r="C20" s="706"/>
      <c r="D20" s="707"/>
      <c r="E20" s="702"/>
      <c r="F20" s="713"/>
      <c r="G20" s="714"/>
      <c r="H20" s="715"/>
      <c r="I20" s="691" t="s">
        <v>625</v>
      </c>
      <c r="J20" s="701"/>
      <c r="K20" s="701"/>
      <c r="L20" s="701"/>
      <c r="M20" s="701"/>
      <c r="N20" s="701"/>
      <c r="O20" s="692"/>
      <c r="P20" s="702" t="s">
        <v>626</v>
      </c>
      <c r="Q20" s="702"/>
      <c r="R20" s="702"/>
      <c r="S20" s="702"/>
      <c r="T20" s="702"/>
      <c r="U20" s="702"/>
      <c r="V20" s="702"/>
      <c r="W20" s="702" t="s">
        <v>627</v>
      </c>
      <c r="X20" s="702"/>
      <c r="Y20" s="702"/>
      <c r="Z20" s="702"/>
      <c r="AA20" s="702"/>
      <c r="AB20" s="702"/>
      <c r="AC20" s="702"/>
      <c r="AD20" s="702" t="s">
        <v>628</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45536</v>
      </c>
      <c r="J21" s="515">
        <f>DATE($P$2,$V$2,2)</f>
        <v>45537</v>
      </c>
      <c r="K21" s="515">
        <f>DATE($P$2,$V$2,3)</f>
        <v>45538</v>
      </c>
      <c r="L21" s="515">
        <f>DATE($P$2,$V$2,4)</f>
        <v>45539</v>
      </c>
      <c r="M21" s="515">
        <f>DATE($P$2,$V$2,5)</f>
        <v>45540</v>
      </c>
      <c r="N21" s="515">
        <f>DATE($P$2,$V$2,6)</f>
        <v>45541</v>
      </c>
      <c r="O21" s="515">
        <f>DATE($P$2,$V$2,7)</f>
        <v>45542</v>
      </c>
      <c r="P21" s="515">
        <f>DATE($P$2,$V$2,8)</f>
        <v>45543</v>
      </c>
      <c r="Q21" s="515">
        <f>DATE($P$2,$V$2,9)</f>
        <v>45544</v>
      </c>
      <c r="R21" s="515">
        <f>DATE($P$2,$V$2,10)</f>
        <v>45545</v>
      </c>
      <c r="S21" s="515">
        <f>DATE($P$2,$V$2,11)</f>
        <v>45546</v>
      </c>
      <c r="T21" s="515">
        <f>DATE($P$2,$V$2,12)</f>
        <v>45547</v>
      </c>
      <c r="U21" s="515">
        <f>DATE($P$2,$V$2,13)</f>
        <v>45548</v>
      </c>
      <c r="V21" s="515">
        <f>DATE($P$2,$V$2,14)</f>
        <v>45549</v>
      </c>
      <c r="W21" s="515">
        <f>DATE($P$2,$V$2,15)</f>
        <v>45550</v>
      </c>
      <c r="X21" s="515">
        <f>DATE($P$2,$V$2,16)</f>
        <v>45551</v>
      </c>
      <c r="Y21" s="515">
        <f>DATE($P$2,$V$2,17)</f>
        <v>45552</v>
      </c>
      <c r="Z21" s="515">
        <f>DATE($P$2,$V$2,18)</f>
        <v>45553</v>
      </c>
      <c r="AA21" s="515">
        <f>DATE($P$2,$V$2,19)</f>
        <v>45554</v>
      </c>
      <c r="AB21" s="515">
        <f>DATE($P$2,$V$2,20)</f>
        <v>45555</v>
      </c>
      <c r="AC21" s="515">
        <f>DATE($P$2,$V$2,21)</f>
        <v>45556</v>
      </c>
      <c r="AD21" s="515">
        <f>DATE($P$2,$V$2,22)</f>
        <v>45557</v>
      </c>
      <c r="AE21" s="515">
        <f>DATE($P$2,$V$2,23)</f>
        <v>45558</v>
      </c>
      <c r="AF21" s="515">
        <f>DATE($P$2,$V$2,24)</f>
        <v>45559</v>
      </c>
      <c r="AG21" s="515">
        <f>DATE($P$2,$V$2,25)</f>
        <v>45560</v>
      </c>
      <c r="AH21" s="515">
        <f>DATE($P$2,$V$2,26)</f>
        <v>45561</v>
      </c>
      <c r="AI21" s="515">
        <f>DATE($P$2,$V$2,27)</f>
        <v>45562</v>
      </c>
      <c r="AJ21" s="515">
        <f>DATE($P$2,$V$2,28)</f>
        <v>45563</v>
      </c>
      <c r="AK21" s="515">
        <f>IF(AN3="暦月",IF(DAY(EOMONTH(I21,0))&lt;29,"",DATE($P$2,$V$2,29)),"")</f>
        <v>45564</v>
      </c>
      <c r="AL21" s="515">
        <f>IF(AN3="暦月",IF(DAY(EOMONTH(I21,0))&lt;30,"",DATE($P$2,$V$2,30)),"")</f>
        <v>45565</v>
      </c>
      <c r="AM21" s="515" t="str">
        <f>IF(AN3="暦月",IF(DAY(EOMONTH(I21,0))&lt;31,"",DATE($P$2,$V$2,31)),"")</f>
        <v/>
      </c>
      <c r="AN21" s="693"/>
      <c r="AO21" s="694"/>
      <c r="AP21" s="697"/>
      <c r="AQ21" s="698"/>
      <c r="AR21" s="694"/>
      <c r="AS21" s="694"/>
      <c r="AT21" s="501"/>
    </row>
    <row r="22" spans="1:51" s="500" customFormat="1" ht="15" customHeight="1">
      <c r="A22" s="703"/>
      <c r="B22" s="702"/>
      <c r="C22" s="708"/>
      <c r="D22" s="709"/>
      <c r="E22" s="702"/>
      <c r="F22" s="716"/>
      <c r="G22" s="717"/>
      <c r="H22" s="718"/>
      <c r="I22" s="516">
        <f>DATE($P$2,$V$2,1)</f>
        <v>45536</v>
      </c>
      <c r="J22" s="516">
        <f>DATE($P$2,$V$2,2)</f>
        <v>45537</v>
      </c>
      <c r="K22" s="516">
        <f>DATE($P$2,$V$2,3)</f>
        <v>45538</v>
      </c>
      <c r="L22" s="516">
        <f>DATE($P$2,$V$2,4)</f>
        <v>45539</v>
      </c>
      <c r="M22" s="516">
        <f>DATE($P$2,$V$2,5)</f>
        <v>45540</v>
      </c>
      <c r="N22" s="516">
        <f>DATE($P$2,$V$2,6)</f>
        <v>45541</v>
      </c>
      <c r="O22" s="516">
        <f>DATE($P$2,$V$2,7)</f>
        <v>45542</v>
      </c>
      <c r="P22" s="516">
        <f>DATE($P$2,$V$2,8)</f>
        <v>45543</v>
      </c>
      <c r="Q22" s="516">
        <f>DATE($P$2,$V$2,9)</f>
        <v>45544</v>
      </c>
      <c r="R22" s="516">
        <f>DATE($P$2,$V$2,10)</f>
        <v>45545</v>
      </c>
      <c r="S22" s="516">
        <f>DATE($P$2,$V$2,11)</f>
        <v>45546</v>
      </c>
      <c r="T22" s="516">
        <f>DATE($P$2,$V$2,12)</f>
        <v>45547</v>
      </c>
      <c r="U22" s="516">
        <f>DATE($P$2,$V$2,13)</f>
        <v>45548</v>
      </c>
      <c r="V22" s="516">
        <f>DATE($P$2,$V$2,14)</f>
        <v>45549</v>
      </c>
      <c r="W22" s="516">
        <f>DATE($P$2,$V$2,15)</f>
        <v>45550</v>
      </c>
      <c r="X22" s="516">
        <f>DATE($P$2,$V$2,16)</f>
        <v>45551</v>
      </c>
      <c r="Y22" s="516">
        <f>DATE($P$2,$V$2,17)</f>
        <v>45552</v>
      </c>
      <c r="Z22" s="516">
        <f>DATE($P$2,$V$2,18)</f>
        <v>45553</v>
      </c>
      <c r="AA22" s="516">
        <f>DATE($P$2,$V$2,19)</f>
        <v>45554</v>
      </c>
      <c r="AB22" s="516">
        <f>DATE($P$2,$V$2,20)</f>
        <v>45555</v>
      </c>
      <c r="AC22" s="516">
        <f>DATE($P$2,$V$2,21)</f>
        <v>45556</v>
      </c>
      <c r="AD22" s="516">
        <f>DATE($P$2,$V$2,22)</f>
        <v>45557</v>
      </c>
      <c r="AE22" s="516">
        <f>DATE($P$2,$V$2,23)</f>
        <v>45558</v>
      </c>
      <c r="AF22" s="516">
        <f>DATE($P$2,$V$2,24)</f>
        <v>45559</v>
      </c>
      <c r="AG22" s="516">
        <f>DATE($P$2,$V$2,25)</f>
        <v>45560</v>
      </c>
      <c r="AH22" s="516">
        <f>DATE($P$2,$V$2,26)</f>
        <v>45561</v>
      </c>
      <c r="AI22" s="516">
        <f>DATE($P$2,$V$2,27)</f>
        <v>45562</v>
      </c>
      <c r="AJ22" s="516">
        <f>DATE($P$2,$V$2,28)</f>
        <v>45563</v>
      </c>
      <c r="AK22" s="516">
        <f>IF(AN3="暦月",IF(DAY(EOMONTH(I22,0))&lt;29,"",DATE($P$2,$V$2,29)),"")</f>
        <v>45564</v>
      </c>
      <c r="AL22" s="516">
        <f>IF(AN3="暦月",IF(DAY(EOMONTH(I22,0))&lt;30,"",DATE($P$2,$V$2,30)),"")</f>
        <v>45565</v>
      </c>
      <c r="AM22" s="516" t="str">
        <f>IF(AN3="暦月",IF(DAY(EOMONTH(I22,0))&lt;31,"",DATE($P$2,$V$2,31)),"")</f>
        <v/>
      </c>
      <c r="AN22" s="693"/>
      <c r="AO22" s="694"/>
      <c r="AP22" s="699"/>
      <c r="AQ22" s="700"/>
      <c r="AR22" s="694"/>
      <c r="AS22" s="694"/>
      <c r="AT22" s="501"/>
      <c r="AU22" s="691" t="s">
        <v>612</v>
      </c>
      <c r="AV22" s="692"/>
      <c r="AX22" s="691" t="s">
        <v>629</v>
      </c>
      <c r="AY22" s="692"/>
    </row>
    <row r="23" spans="1:51" s="500" customFormat="1" ht="12" customHeight="1">
      <c r="A23" s="667">
        <v>1</v>
      </c>
      <c r="B23" s="670" t="s">
        <v>684</v>
      </c>
      <c r="C23" s="688"/>
      <c r="D23" s="676" t="s">
        <v>630</v>
      </c>
      <c r="E23" s="517"/>
      <c r="F23" s="679"/>
      <c r="G23" s="680"/>
      <c r="H23" s="518" t="s">
        <v>631</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632</v>
      </c>
      <c r="AV23" s="520" t="s">
        <v>633</v>
      </c>
      <c r="AX23" s="520" t="s">
        <v>634</v>
      </c>
      <c r="AY23" s="520" t="s">
        <v>635</v>
      </c>
    </row>
    <row r="24" spans="1:51" s="500" customFormat="1" ht="12" customHeight="1">
      <c r="A24" s="668"/>
      <c r="B24" s="671"/>
      <c r="C24" s="689"/>
      <c r="D24" s="677"/>
      <c r="E24" s="521"/>
      <c r="F24" s="681"/>
      <c r="G24" s="682"/>
      <c r="H24" s="522" t="s">
        <v>636</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637</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690</v>
      </c>
      <c r="C26" s="688"/>
      <c r="D26" s="676" t="s">
        <v>630</v>
      </c>
      <c r="E26" s="517"/>
      <c r="F26" s="679"/>
      <c r="G26" s="680"/>
      <c r="H26" s="518" t="s">
        <v>631</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632</v>
      </c>
      <c r="AV26" s="520" t="s">
        <v>633</v>
      </c>
      <c r="AX26" s="520" t="s">
        <v>634</v>
      </c>
      <c r="AY26" s="520" t="s">
        <v>635</v>
      </c>
    </row>
    <row r="27" spans="1:51" s="500" customFormat="1" ht="12" customHeight="1">
      <c r="A27" s="668"/>
      <c r="B27" s="671"/>
      <c r="C27" s="689"/>
      <c r="D27" s="677"/>
      <c r="E27" s="521"/>
      <c r="F27" s="681"/>
      <c r="G27" s="682"/>
      <c r="H27" s="522" t="s">
        <v>636</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637</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630</v>
      </c>
      <c r="E29" s="517"/>
      <c r="F29" s="679"/>
      <c r="G29" s="680"/>
      <c r="H29" s="518" t="s">
        <v>631</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632</v>
      </c>
      <c r="AV29" s="520" t="s">
        <v>633</v>
      </c>
      <c r="AX29" s="520" t="s">
        <v>634</v>
      </c>
      <c r="AY29" s="520" t="s">
        <v>635</v>
      </c>
    </row>
    <row r="30" spans="1:51" s="500" customFormat="1" ht="12" customHeight="1">
      <c r="A30" s="668"/>
      <c r="B30" s="671"/>
      <c r="C30" s="689"/>
      <c r="D30" s="677"/>
      <c r="E30" s="521"/>
      <c r="F30" s="681"/>
      <c r="G30" s="682"/>
      <c r="H30" s="522" t="s">
        <v>636</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637</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630</v>
      </c>
      <c r="E32" s="517"/>
      <c r="F32" s="679"/>
      <c r="G32" s="680"/>
      <c r="H32" s="518" t="s">
        <v>631</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632</v>
      </c>
      <c r="AV32" s="520" t="s">
        <v>633</v>
      </c>
      <c r="AX32" s="520" t="s">
        <v>634</v>
      </c>
      <c r="AY32" s="520" t="s">
        <v>635</v>
      </c>
    </row>
    <row r="33" spans="1:51" s="500" customFormat="1" ht="12" customHeight="1">
      <c r="A33" s="668"/>
      <c r="B33" s="671"/>
      <c r="C33" s="689"/>
      <c r="D33" s="677"/>
      <c r="E33" s="521"/>
      <c r="F33" s="681"/>
      <c r="G33" s="682"/>
      <c r="H33" s="522" t="s">
        <v>636</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637</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630</v>
      </c>
      <c r="E35" s="517"/>
      <c r="F35" s="679"/>
      <c r="G35" s="680"/>
      <c r="H35" s="518" t="s">
        <v>631</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632</v>
      </c>
      <c r="AV35" s="520" t="s">
        <v>633</v>
      </c>
      <c r="AX35" s="520" t="s">
        <v>634</v>
      </c>
      <c r="AY35" s="520" t="s">
        <v>635</v>
      </c>
    </row>
    <row r="36" spans="1:51" s="500" customFormat="1" ht="12" customHeight="1">
      <c r="A36" s="668"/>
      <c r="B36" s="671"/>
      <c r="C36" s="689"/>
      <c r="D36" s="677"/>
      <c r="E36" s="521"/>
      <c r="F36" s="681"/>
      <c r="G36" s="682"/>
      <c r="H36" s="522" t="s">
        <v>636</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637</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630</v>
      </c>
      <c r="E38" s="517"/>
      <c r="F38" s="679"/>
      <c r="G38" s="680"/>
      <c r="H38" s="518" t="s">
        <v>631</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632</v>
      </c>
      <c r="AV38" s="520" t="s">
        <v>633</v>
      </c>
      <c r="AX38" s="520" t="s">
        <v>634</v>
      </c>
      <c r="AY38" s="520" t="s">
        <v>635</v>
      </c>
    </row>
    <row r="39" spans="1:51" s="500" customFormat="1" ht="12" customHeight="1">
      <c r="A39" s="668"/>
      <c r="B39" s="671"/>
      <c r="C39" s="689"/>
      <c r="D39" s="677"/>
      <c r="E39" s="521"/>
      <c r="F39" s="681"/>
      <c r="G39" s="682"/>
      <c r="H39" s="522" t="s">
        <v>636</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637</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630</v>
      </c>
      <c r="E41" s="517"/>
      <c r="F41" s="679"/>
      <c r="G41" s="680"/>
      <c r="H41" s="518" t="s">
        <v>631</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632</v>
      </c>
      <c r="AV41" s="520" t="s">
        <v>633</v>
      </c>
      <c r="AX41" s="520" t="s">
        <v>634</v>
      </c>
      <c r="AY41" s="520" t="s">
        <v>635</v>
      </c>
    </row>
    <row r="42" spans="1:51" s="500" customFormat="1" ht="12" customHeight="1">
      <c r="A42" s="668"/>
      <c r="B42" s="671"/>
      <c r="C42" s="689"/>
      <c r="D42" s="677"/>
      <c r="E42" s="521"/>
      <c r="F42" s="681"/>
      <c r="G42" s="682"/>
      <c r="H42" s="522" t="s">
        <v>636</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637</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630</v>
      </c>
      <c r="E44" s="517"/>
      <c r="F44" s="679"/>
      <c r="G44" s="680"/>
      <c r="H44" s="518" t="s">
        <v>631</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632</v>
      </c>
      <c r="AV44" s="520" t="s">
        <v>633</v>
      </c>
      <c r="AX44" s="520" t="s">
        <v>634</v>
      </c>
      <c r="AY44" s="520" t="s">
        <v>635</v>
      </c>
    </row>
    <row r="45" spans="1:51" s="500" customFormat="1" ht="12" customHeight="1">
      <c r="A45" s="668"/>
      <c r="B45" s="671"/>
      <c r="C45" s="689"/>
      <c r="D45" s="677"/>
      <c r="E45" s="521"/>
      <c r="F45" s="681"/>
      <c r="G45" s="682"/>
      <c r="H45" s="522" t="s">
        <v>636</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637</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630</v>
      </c>
      <c r="E47" s="517"/>
      <c r="F47" s="679"/>
      <c r="G47" s="680"/>
      <c r="H47" s="518" t="s">
        <v>631</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632</v>
      </c>
      <c r="AV47" s="520" t="s">
        <v>633</v>
      </c>
      <c r="AX47" s="520" t="s">
        <v>634</v>
      </c>
      <c r="AY47" s="520" t="s">
        <v>635</v>
      </c>
    </row>
    <row r="48" spans="1:51" s="500" customFormat="1" ht="12" customHeight="1">
      <c r="A48" s="668"/>
      <c r="B48" s="671"/>
      <c r="C48" s="689"/>
      <c r="D48" s="677"/>
      <c r="E48" s="521"/>
      <c r="F48" s="681"/>
      <c r="G48" s="682"/>
      <c r="H48" s="522" t="s">
        <v>636</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637</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630</v>
      </c>
      <c r="E50" s="517"/>
      <c r="F50" s="679"/>
      <c r="G50" s="680"/>
      <c r="H50" s="518" t="s">
        <v>631</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632</v>
      </c>
      <c r="AV50" s="520" t="s">
        <v>633</v>
      </c>
      <c r="AX50" s="520" t="s">
        <v>634</v>
      </c>
      <c r="AY50" s="520" t="s">
        <v>635</v>
      </c>
    </row>
    <row r="51" spans="1:51" s="500" customFormat="1" ht="12" customHeight="1">
      <c r="A51" s="668"/>
      <c r="B51" s="671"/>
      <c r="C51" s="689"/>
      <c r="D51" s="677"/>
      <c r="E51" s="521"/>
      <c r="F51" s="681"/>
      <c r="G51" s="682"/>
      <c r="H51" s="522" t="s">
        <v>636</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637</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630</v>
      </c>
      <c r="E53" s="517"/>
      <c r="F53" s="679"/>
      <c r="G53" s="680"/>
      <c r="H53" s="518" t="s">
        <v>631</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632</v>
      </c>
      <c r="AV53" s="520" t="s">
        <v>633</v>
      </c>
      <c r="AX53" s="520" t="s">
        <v>634</v>
      </c>
      <c r="AY53" s="520" t="s">
        <v>635</v>
      </c>
    </row>
    <row r="54" spans="1:51" s="500" customFormat="1" ht="12" customHeight="1">
      <c r="A54" s="668"/>
      <c r="B54" s="671"/>
      <c r="C54" s="689"/>
      <c r="D54" s="677"/>
      <c r="E54" s="521"/>
      <c r="F54" s="681"/>
      <c r="G54" s="682"/>
      <c r="H54" s="522" t="s">
        <v>636</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637</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630</v>
      </c>
      <c r="E56" s="517"/>
      <c r="F56" s="679"/>
      <c r="G56" s="680"/>
      <c r="H56" s="518" t="s">
        <v>631</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632</v>
      </c>
      <c r="AV56" s="520" t="s">
        <v>633</v>
      </c>
      <c r="AX56" s="520" t="s">
        <v>634</v>
      </c>
      <c r="AY56" s="520" t="s">
        <v>635</v>
      </c>
    </row>
    <row r="57" spans="1:51" s="500" customFormat="1" ht="12" customHeight="1">
      <c r="A57" s="668"/>
      <c r="B57" s="671"/>
      <c r="C57" s="689"/>
      <c r="D57" s="677"/>
      <c r="E57" s="521"/>
      <c r="F57" s="681"/>
      <c r="G57" s="682"/>
      <c r="H57" s="522" t="s">
        <v>636</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637</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630</v>
      </c>
      <c r="E59" s="517"/>
      <c r="F59" s="679"/>
      <c r="G59" s="680"/>
      <c r="H59" s="518" t="s">
        <v>631</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632</v>
      </c>
      <c r="AV59" s="520" t="s">
        <v>633</v>
      </c>
      <c r="AX59" s="520" t="s">
        <v>634</v>
      </c>
      <c r="AY59" s="520" t="s">
        <v>635</v>
      </c>
    </row>
    <row r="60" spans="1:51" s="500" customFormat="1" ht="12" customHeight="1">
      <c r="A60" s="668"/>
      <c r="B60" s="671"/>
      <c r="C60" s="689"/>
      <c r="D60" s="677"/>
      <c r="E60" s="521"/>
      <c r="F60" s="681"/>
      <c r="G60" s="682"/>
      <c r="H60" s="522" t="s">
        <v>636</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637</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630</v>
      </c>
      <c r="E62" s="517"/>
      <c r="F62" s="679"/>
      <c r="G62" s="680"/>
      <c r="H62" s="518" t="s">
        <v>631</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632</v>
      </c>
      <c r="AV62" s="520" t="s">
        <v>633</v>
      </c>
      <c r="AX62" s="520" t="s">
        <v>634</v>
      </c>
      <c r="AY62" s="520" t="s">
        <v>635</v>
      </c>
    </row>
    <row r="63" spans="1:51" s="500" customFormat="1" ht="12" customHeight="1">
      <c r="A63" s="668"/>
      <c r="B63" s="671"/>
      <c r="C63" s="689"/>
      <c r="D63" s="677"/>
      <c r="E63" s="521"/>
      <c r="F63" s="681"/>
      <c r="G63" s="682"/>
      <c r="H63" s="522" t="s">
        <v>636</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637</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630</v>
      </c>
      <c r="E65" s="517"/>
      <c r="F65" s="679"/>
      <c r="G65" s="680"/>
      <c r="H65" s="518" t="s">
        <v>631</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632</v>
      </c>
      <c r="AV65" s="520" t="s">
        <v>633</v>
      </c>
      <c r="AX65" s="520" t="s">
        <v>634</v>
      </c>
      <c r="AY65" s="520" t="s">
        <v>635</v>
      </c>
    </row>
    <row r="66" spans="1:51" s="500" customFormat="1" ht="12" customHeight="1">
      <c r="A66" s="668"/>
      <c r="B66" s="671"/>
      <c r="C66" s="689"/>
      <c r="D66" s="677"/>
      <c r="E66" s="521"/>
      <c r="F66" s="681"/>
      <c r="G66" s="682"/>
      <c r="H66" s="522" t="s">
        <v>636</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637</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630</v>
      </c>
      <c r="E68" s="517"/>
      <c r="F68" s="679"/>
      <c r="G68" s="680"/>
      <c r="H68" s="518" t="s">
        <v>631</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632</v>
      </c>
      <c r="AV68" s="520" t="s">
        <v>633</v>
      </c>
      <c r="AX68" s="520" t="s">
        <v>634</v>
      </c>
      <c r="AY68" s="520" t="s">
        <v>635</v>
      </c>
    </row>
    <row r="69" spans="1:51" s="500" customFormat="1" ht="12" customHeight="1">
      <c r="A69" s="668"/>
      <c r="B69" s="671"/>
      <c r="C69" s="689"/>
      <c r="D69" s="677"/>
      <c r="E69" s="521"/>
      <c r="F69" s="681"/>
      <c r="G69" s="682"/>
      <c r="H69" s="522" t="s">
        <v>636</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637</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630</v>
      </c>
      <c r="E71" s="517"/>
      <c r="F71" s="679"/>
      <c r="G71" s="680"/>
      <c r="H71" s="518" t="s">
        <v>631</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632</v>
      </c>
      <c r="AV71" s="520" t="s">
        <v>633</v>
      </c>
      <c r="AX71" s="520" t="s">
        <v>634</v>
      </c>
      <c r="AY71" s="520" t="s">
        <v>635</v>
      </c>
    </row>
    <row r="72" spans="1:51" s="500" customFormat="1" ht="12" customHeight="1">
      <c r="A72" s="668"/>
      <c r="B72" s="671"/>
      <c r="C72" s="674"/>
      <c r="D72" s="677"/>
      <c r="E72" s="521"/>
      <c r="F72" s="681"/>
      <c r="G72" s="682"/>
      <c r="H72" s="522" t="s">
        <v>636</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637</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630</v>
      </c>
      <c r="E74" s="517"/>
      <c r="F74" s="679"/>
      <c r="G74" s="680"/>
      <c r="H74" s="518" t="s">
        <v>631</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632</v>
      </c>
      <c r="AV74" s="520" t="s">
        <v>633</v>
      </c>
      <c r="AX74" s="520" t="s">
        <v>634</v>
      </c>
      <c r="AY74" s="520" t="s">
        <v>635</v>
      </c>
    </row>
    <row r="75" spans="1:51" s="500" customFormat="1" ht="12" customHeight="1">
      <c r="A75" s="668"/>
      <c r="B75" s="671"/>
      <c r="C75" s="689"/>
      <c r="D75" s="677"/>
      <c r="E75" s="521"/>
      <c r="F75" s="681"/>
      <c r="G75" s="682"/>
      <c r="H75" s="522" t="s">
        <v>636</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637</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630</v>
      </c>
      <c r="E77" s="517"/>
      <c r="F77" s="679"/>
      <c r="G77" s="680"/>
      <c r="H77" s="518" t="s">
        <v>631</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632</v>
      </c>
      <c r="AV77" s="520" t="s">
        <v>633</v>
      </c>
      <c r="AX77" s="520" t="s">
        <v>634</v>
      </c>
      <c r="AY77" s="520" t="s">
        <v>635</v>
      </c>
    </row>
    <row r="78" spans="1:51" s="500" customFormat="1" ht="12" customHeight="1">
      <c r="A78" s="668"/>
      <c r="B78" s="671"/>
      <c r="C78" s="689"/>
      <c r="D78" s="677"/>
      <c r="E78" s="521"/>
      <c r="F78" s="681"/>
      <c r="G78" s="682"/>
      <c r="H78" s="522" t="s">
        <v>636</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637</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630</v>
      </c>
      <c r="E80" s="517"/>
      <c r="F80" s="679"/>
      <c r="G80" s="680"/>
      <c r="H80" s="518" t="s">
        <v>631</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632</v>
      </c>
      <c r="AV80" s="520" t="s">
        <v>633</v>
      </c>
      <c r="AX80" s="520" t="s">
        <v>634</v>
      </c>
      <c r="AY80" s="520" t="s">
        <v>635</v>
      </c>
    </row>
    <row r="81" spans="1:51" s="500" customFormat="1" ht="12" customHeight="1">
      <c r="A81" s="668"/>
      <c r="B81" s="671"/>
      <c r="C81" s="689"/>
      <c r="D81" s="677"/>
      <c r="E81" s="521"/>
      <c r="F81" s="681"/>
      <c r="G81" s="682"/>
      <c r="H81" s="522" t="s">
        <v>636</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637</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630</v>
      </c>
      <c r="E83" s="517"/>
      <c r="F83" s="679"/>
      <c r="G83" s="680"/>
      <c r="H83" s="518" t="s">
        <v>631</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632</v>
      </c>
      <c r="AV83" s="520" t="s">
        <v>633</v>
      </c>
      <c r="AX83" s="520" t="s">
        <v>634</v>
      </c>
      <c r="AY83" s="520" t="s">
        <v>635</v>
      </c>
    </row>
    <row r="84" spans="1:51" s="500" customFormat="1" ht="12" customHeight="1">
      <c r="A84" s="668"/>
      <c r="B84" s="671"/>
      <c r="C84" s="689"/>
      <c r="D84" s="677"/>
      <c r="E84" s="521"/>
      <c r="F84" s="681"/>
      <c r="G84" s="682"/>
      <c r="H84" s="522" t="s">
        <v>636</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637</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630</v>
      </c>
      <c r="E86" s="517"/>
      <c r="F86" s="679"/>
      <c r="G86" s="680"/>
      <c r="H86" s="518" t="s">
        <v>631</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632</v>
      </c>
      <c r="AV86" s="520" t="s">
        <v>633</v>
      </c>
      <c r="AX86" s="520" t="s">
        <v>634</v>
      </c>
      <c r="AY86" s="520" t="s">
        <v>635</v>
      </c>
    </row>
    <row r="87" spans="1:51" s="500" customFormat="1" ht="12" customHeight="1">
      <c r="A87" s="668"/>
      <c r="B87" s="671"/>
      <c r="C87" s="689"/>
      <c r="D87" s="677"/>
      <c r="E87" s="521"/>
      <c r="F87" s="681"/>
      <c r="G87" s="682"/>
      <c r="H87" s="522" t="s">
        <v>636</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637</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630</v>
      </c>
      <c r="E89" s="517"/>
      <c r="F89" s="679"/>
      <c r="G89" s="680"/>
      <c r="H89" s="518" t="s">
        <v>631</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632</v>
      </c>
      <c r="AV89" s="520" t="s">
        <v>633</v>
      </c>
      <c r="AX89" s="520" t="s">
        <v>634</v>
      </c>
      <c r="AY89" s="520" t="s">
        <v>635</v>
      </c>
    </row>
    <row r="90" spans="1:51" s="500" customFormat="1" ht="12" customHeight="1">
      <c r="A90" s="668"/>
      <c r="B90" s="671"/>
      <c r="C90" s="689"/>
      <c r="D90" s="677"/>
      <c r="E90" s="521"/>
      <c r="F90" s="681"/>
      <c r="G90" s="682"/>
      <c r="H90" s="522" t="s">
        <v>636</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637</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630</v>
      </c>
      <c r="E92" s="517"/>
      <c r="F92" s="679"/>
      <c r="G92" s="680"/>
      <c r="H92" s="518" t="s">
        <v>631</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632</v>
      </c>
      <c r="AV92" s="520" t="s">
        <v>633</v>
      </c>
      <c r="AX92" s="520" t="s">
        <v>634</v>
      </c>
      <c r="AY92" s="520" t="s">
        <v>635</v>
      </c>
    </row>
    <row r="93" spans="1:51" s="500" customFormat="1" ht="12" customHeight="1">
      <c r="A93" s="668"/>
      <c r="B93" s="671"/>
      <c r="C93" s="689"/>
      <c r="D93" s="677"/>
      <c r="E93" s="521"/>
      <c r="F93" s="681"/>
      <c r="G93" s="682"/>
      <c r="H93" s="522" t="s">
        <v>636</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637</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630</v>
      </c>
      <c r="E95" s="517"/>
      <c r="F95" s="679"/>
      <c r="G95" s="680"/>
      <c r="H95" s="518" t="s">
        <v>631</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632</v>
      </c>
      <c r="AV95" s="520" t="s">
        <v>633</v>
      </c>
      <c r="AX95" s="520" t="s">
        <v>634</v>
      </c>
      <c r="AY95" s="520" t="s">
        <v>635</v>
      </c>
    </row>
    <row r="96" spans="1:51" s="500" customFormat="1" ht="12" customHeight="1">
      <c r="A96" s="668"/>
      <c r="B96" s="671"/>
      <c r="C96" s="689"/>
      <c r="D96" s="677"/>
      <c r="E96" s="521"/>
      <c r="F96" s="681"/>
      <c r="G96" s="682"/>
      <c r="H96" s="522" t="s">
        <v>636</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637</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630</v>
      </c>
      <c r="E98" s="517"/>
      <c r="F98" s="679"/>
      <c r="G98" s="680"/>
      <c r="H98" s="518" t="s">
        <v>631</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632</v>
      </c>
      <c r="AV98" s="520" t="s">
        <v>633</v>
      </c>
      <c r="AX98" s="520" t="s">
        <v>634</v>
      </c>
      <c r="AY98" s="520" t="s">
        <v>635</v>
      </c>
    </row>
    <row r="99" spans="1:51" s="500" customFormat="1" ht="12" customHeight="1">
      <c r="A99" s="668"/>
      <c r="B99" s="671"/>
      <c r="C99" s="689"/>
      <c r="D99" s="677"/>
      <c r="E99" s="521"/>
      <c r="F99" s="681"/>
      <c r="G99" s="682"/>
      <c r="H99" s="522" t="s">
        <v>636</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637</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630</v>
      </c>
      <c r="E101" s="517"/>
      <c r="F101" s="679"/>
      <c r="G101" s="680"/>
      <c r="H101" s="518" t="s">
        <v>631</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632</v>
      </c>
      <c r="AV101" s="520" t="s">
        <v>633</v>
      </c>
      <c r="AX101" s="520" t="s">
        <v>634</v>
      </c>
      <c r="AY101" s="520" t="s">
        <v>635</v>
      </c>
    </row>
    <row r="102" spans="1:51" s="500" customFormat="1" ht="12" customHeight="1">
      <c r="A102" s="668"/>
      <c r="B102" s="671"/>
      <c r="C102" s="689"/>
      <c r="D102" s="677"/>
      <c r="E102" s="521"/>
      <c r="F102" s="681"/>
      <c r="G102" s="682"/>
      <c r="H102" s="522" t="s">
        <v>636</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637</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630</v>
      </c>
      <c r="E104" s="517"/>
      <c r="F104" s="679"/>
      <c r="G104" s="680"/>
      <c r="H104" s="518" t="s">
        <v>631</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632</v>
      </c>
      <c r="AV104" s="520" t="s">
        <v>633</v>
      </c>
      <c r="AX104" s="520" t="s">
        <v>634</v>
      </c>
      <c r="AY104" s="520" t="s">
        <v>635</v>
      </c>
    </row>
    <row r="105" spans="1:51" s="500" customFormat="1" ht="12" customHeight="1">
      <c r="A105" s="668"/>
      <c r="B105" s="671"/>
      <c r="C105" s="689"/>
      <c r="D105" s="677"/>
      <c r="E105" s="521"/>
      <c r="F105" s="681"/>
      <c r="G105" s="682"/>
      <c r="H105" s="522" t="s">
        <v>636</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637</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630</v>
      </c>
      <c r="E107" s="517"/>
      <c r="F107" s="679"/>
      <c r="G107" s="680"/>
      <c r="H107" s="518" t="s">
        <v>631</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632</v>
      </c>
      <c r="AV107" s="520" t="s">
        <v>633</v>
      </c>
      <c r="AX107" s="520" t="s">
        <v>634</v>
      </c>
      <c r="AY107" s="520" t="s">
        <v>635</v>
      </c>
    </row>
    <row r="108" spans="1:51" s="500" customFormat="1" ht="12" customHeight="1">
      <c r="A108" s="668"/>
      <c r="B108" s="671"/>
      <c r="C108" s="689"/>
      <c r="D108" s="677"/>
      <c r="E108" s="521"/>
      <c r="F108" s="681"/>
      <c r="G108" s="682"/>
      <c r="H108" s="522" t="s">
        <v>636</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637</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630</v>
      </c>
      <c r="E110" s="517"/>
      <c r="F110" s="679"/>
      <c r="G110" s="680"/>
      <c r="H110" s="518" t="s">
        <v>631</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632</v>
      </c>
      <c r="AV110" s="520" t="s">
        <v>633</v>
      </c>
      <c r="AX110" s="520" t="s">
        <v>634</v>
      </c>
      <c r="AY110" s="520" t="s">
        <v>635</v>
      </c>
    </row>
    <row r="111" spans="1:51" s="500" customFormat="1" ht="12" customHeight="1">
      <c r="A111" s="668"/>
      <c r="B111" s="671"/>
      <c r="C111" s="689"/>
      <c r="D111" s="677"/>
      <c r="E111" s="521"/>
      <c r="F111" s="681"/>
      <c r="G111" s="682"/>
      <c r="H111" s="522" t="s">
        <v>636</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637</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630</v>
      </c>
      <c r="E113" s="517"/>
      <c r="F113" s="679"/>
      <c r="G113" s="680"/>
      <c r="H113" s="518" t="s">
        <v>631</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632</v>
      </c>
      <c r="AV113" s="520" t="s">
        <v>633</v>
      </c>
      <c r="AX113" s="520" t="s">
        <v>634</v>
      </c>
      <c r="AY113" s="520" t="s">
        <v>635</v>
      </c>
    </row>
    <row r="114" spans="1:51" s="500" customFormat="1" ht="12" customHeight="1">
      <c r="A114" s="668"/>
      <c r="B114" s="671"/>
      <c r="C114" s="689"/>
      <c r="D114" s="677"/>
      <c r="E114" s="521"/>
      <c r="F114" s="681"/>
      <c r="G114" s="682"/>
      <c r="H114" s="522" t="s">
        <v>636</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637</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630</v>
      </c>
      <c r="E116" s="517"/>
      <c r="F116" s="679"/>
      <c r="G116" s="680"/>
      <c r="H116" s="518" t="s">
        <v>631</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632</v>
      </c>
      <c r="AV116" s="520" t="s">
        <v>633</v>
      </c>
      <c r="AX116" s="520" t="s">
        <v>634</v>
      </c>
      <c r="AY116" s="520" t="s">
        <v>635</v>
      </c>
    </row>
    <row r="117" spans="1:51" s="500" customFormat="1" ht="12" customHeight="1">
      <c r="A117" s="668"/>
      <c r="B117" s="671"/>
      <c r="C117" s="689"/>
      <c r="D117" s="677"/>
      <c r="E117" s="521"/>
      <c r="F117" s="681"/>
      <c r="G117" s="682"/>
      <c r="H117" s="522" t="s">
        <v>636</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637</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630</v>
      </c>
      <c r="E119" s="517"/>
      <c r="F119" s="679"/>
      <c r="G119" s="680"/>
      <c r="H119" s="518" t="s">
        <v>631</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632</v>
      </c>
      <c r="AV119" s="520" t="s">
        <v>633</v>
      </c>
      <c r="AX119" s="520" t="s">
        <v>634</v>
      </c>
      <c r="AY119" s="520" t="s">
        <v>635</v>
      </c>
    </row>
    <row r="120" spans="1:51" s="500" customFormat="1" ht="12" customHeight="1">
      <c r="A120" s="668"/>
      <c r="B120" s="671"/>
      <c r="C120" s="689"/>
      <c r="D120" s="677"/>
      <c r="E120" s="521"/>
      <c r="F120" s="681"/>
      <c r="G120" s="682"/>
      <c r="H120" s="522" t="s">
        <v>636</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637</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630</v>
      </c>
      <c r="E122" s="517"/>
      <c r="F122" s="679"/>
      <c r="G122" s="680"/>
      <c r="H122" s="518" t="s">
        <v>631</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632</v>
      </c>
      <c r="AV122" s="520" t="s">
        <v>633</v>
      </c>
      <c r="AX122" s="520" t="s">
        <v>634</v>
      </c>
      <c r="AY122" s="520" t="s">
        <v>635</v>
      </c>
    </row>
    <row r="123" spans="1:51" s="500" customFormat="1" ht="12" customHeight="1">
      <c r="A123" s="668"/>
      <c r="B123" s="671"/>
      <c r="C123" s="689"/>
      <c r="D123" s="677"/>
      <c r="E123" s="521"/>
      <c r="F123" s="681"/>
      <c r="G123" s="682"/>
      <c r="H123" s="522" t="s">
        <v>636</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637</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630</v>
      </c>
      <c r="E125" s="517"/>
      <c r="F125" s="679"/>
      <c r="G125" s="680"/>
      <c r="H125" s="518" t="s">
        <v>631</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632</v>
      </c>
      <c r="AV125" s="520" t="s">
        <v>633</v>
      </c>
      <c r="AX125" s="520" t="s">
        <v>634</v>
      </c>
      <c r="AY125" s="520" t="s">
        <v>635</v>
      </c>
    </row>
    <row r="126" spans="1:51" s="500" customFormat="1" ht="12" customHeight="1">
      <c r="A126" s="668"/>
      <c r="B126" s="671"/>
      <c r="C126" s="689"/>
      <c r="D126" s="677"/>
      <c r="E126" s="521"/>
      <c r="F126" s="681"/>
      <c r="G126" s="682"/>
      <c r="H126" s="522" t="s">
        <v>636</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637</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630</v>
      </c>
      <c r="E128" s="517"/>
      <c r="F128" s="679"/>
      <c r="G128" s="680"/>
      <c r="H128" s="518" t="s">
        <v>631</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632</v>
      </c>
      <c r="AV128" s="520" t="s">
        <v>633</v>
      </c>
      <c r="AX128" s="520" t="s">
        <v>634</v>
      </c>
      <c r="AY128" s="520" t="s">
        <v>635</v>
      </c>
    </row>
    <row r="129" spans="1:51" s="500" customFormat="1" ht="12" customHeight="1">
      <c r="A129" s="668"/>
      <c r="B129" s="671"/>
      <c r="C129" s="689"/>
      <c r="D129" s="677"/>
      <c r="E129" s="521"/>
      <c r="F129" s="681"/>
      <c r="G129" s="682"/>
      <c r="H129" s="522" t="s">
        <v>636</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637</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630</v>
      </c>
      <c r="E131" s="517"/>
      <c r="F131" s="679"/>
      <c r="G131" s="680"/>
      <c r="H131" s="518" t="s">
        <v>631</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632</v>
      </c>
      <c r="AV131" s="520" t="s">
        <v>633</v>
      </c>
      <c r="AX131" s="520" t="s">
        <v>634</v>
      </c>
      <c r="AY131" s="520" t="s">
        <v>635</v>
      </c>
    </row>
    <row r="132" spans="1:51" s="500" customFormat="1" ht="12" customHeight="1">
      <c r="A132" s="668"/>
      <c r="B132" s="671"/>
      <c r="C132" s="674"/>
      <c r="D132" s="677"/>
      <c r="E132" s="521"/>
      <c r="F132" s="681"/>
      <c r="G132" s="682"/>
      <c r="H132" s="522" t="s">
        <v>636</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637</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630</v>
      </c>
      <c r="E134" s="517"/>
      <c r="F134" s="679"/>
      <c r="G134" s="680"/>
      <c r="H134" s="518" t="s">
        <v>631</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632</v>
      </c>
      <c r="AV134" s="520" t="s">
        <v>633</v>
      </c>
      <c r="AX134" s="520" t="s">
        <v>634</v>
      </c>
      <c r="AY134" s="520" t="s">
        <v>635</v>
      </c>
    </row>
    <row r="135" spans="1:51" s="500" customFormat="1" ht="12" customHeight="1">
      <c r="A135" s="668"/>
      <c r="B135" s="671"/>
      <c r="C135" s="689"/>
      <c r="D135" s="677"/>
      <c r="E135" s="521"/>
      <c r="F135" s="681"/>
      <c r="G135" s="682"/>
      <c r="H135" s="522" t="s">
        <v>636</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637</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630</v>
      </c>
      <c r="E137" s="517"/>
      <c r="F137" s="679"/>
      <c r="G137" s="680"/>
      <c r="H137" s="518" t="s">
        <v>631</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632</v>
      </c>
      <c r="AV137" s="520" t="s">
        <v>633</v>
      </c>
      <c r="AX137" s="520" t="s">
        <v>634</v>
      </c>
      <c r="AY137" s="520" t="s">
        <v>635</v>
      </c>
    </row>
    <row r="138" spans="1:51" s="500" customFormat="1" ht="12" customHeight="1">
      <c r="A138" s="668"/>
      <c r="B138" s="671"/>
      <c r="C138" s="689"/>
      <c r="D138" s="677"/>
      <c r="E138" s="521"/>
      <c r="F138" s="681"/>
      <c r="G138" s="682"/>
      <c r="H138" s="522" t="s">
        <v>636</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637</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630</v>
      </c>
      <c r="E140" s="517"/>
      <c r="F140" s="679"/>
      <c r="G140" s="680"/>
      <c r="H140" s="518" t="s">
        <v>631</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632</v>
      </c>
      <c r="AV140" s="520" t="s">
        <v>633</v>
      </c>
      <c r="AX140" s="520" t="s">
        <v>634</v>
      </c>
      <c r="AY140" s="520" t="s">
        <v>635</v>
      </c>
    </row>
    <row r="141" spans="1:51" s="500" customFormat="1" ht="12" customHeight="1">
      <c r="A141" s="668"/>
      <c r="B141" s="671"/>
      <c r="C141" s="689"/>
      <c r="D141" s="677"/>
      <c r="E141" s="521"/>
      <c r="F141" s="681"/>
      <c r="G141" s="682"/>
      <c r="H141" s="522" t="s">
        <v>636</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637</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630</v>
      </c>
      <c r="E143" s="517"/>
      <c r="F143" s="679"/>
      <c r="G143" s="680"/>
      <c r="H143" s="518" t="s">
        <v>631</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632</v>
      </c>
      <c r="AV143" s="520" t="s">
        <v>633</v>
      </c>
      <c r="AX143" s="520" t="s">
        <v>634</v>
      </c>
      <c r="AY143" s="520" t="s">
        <v>635</v>
      </c>
    </row>
    <row r="144" spans="1:51" s="500" customFormat="1" ht="12" customHeight="1">
      <c r="A144" s="668"/>
      <c r="B144" s="671"/>
      <c r="C144" s="689"/>
      <c r="D144" s="677"/>
      <c r="E144" s="521"/>
      <c r="F144" s="681"/>
      <c r="G144" s="682"/>
      <c r="H144" s="522" t="s">
        <v>636</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637</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630</v>
      </c>
      <c r="E146" s="517"/>
      <c r="F146" s="679"/>
      <c r="G146" s="680"/>
      <c r="H146" s="518" t="s">
        <v>631</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632</v>
      </c>
      <c r="AV146" s="520" t="s">
        <v>633</v>
      </c>
      <c r="AX146" s="520" t="s">
        <v>634</v>
      </c>
      <c r="AY146" s="520" t="s">
        <v>635</v>
      </c>
    </row>
    <row r="147" spans="1:51" s="500" customFormat="1" ht="12" customHeight="1">
      <c r="A147" s="668"/>
      <c r="B147" s="671"/>
      <c r="C147" s="689"/>
      <c r="D147" s="677"/>
      <c r="E147" s="521"/>
      <c r="F147" s="681"/>
      <c r="G147" s="682"/>
      <c r="H147" s="522" t="s">
        <v>636</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637</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630</v>
      </c>
      <c r="E149" s="517"/>
      <c r="F149" s="679"/>
      <c r="G149" s="680"/>
      <c r="H149" s="518" t="s">
        <v>631</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632</v>
      </c>
      <c r="AV149" s="520" t="s">
        <v>633</v>
      </c>
      <c r="AX149" s="520" t="s">
        <v>634</v>
      </c>
      <c r="AY149" s="520" t="s">
        <v>635</v>
      </c>
    </row>
    <row r="150" spans="1:51" s="500" customFormat="1" ht="12" customHeight="1">
      <c r="A150" s="668"/>
      <c r="B150" s="671"/>
      <c r="C150" s="689"/>
      <c r="D150" s="677"/>
      <c r="E150" s="521"/>
      <c r="F150" s="681"/>
      <c r="G150" s="682"/>
      <c r="H150" s="522" t="s">
        <v>636</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637</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630</v>
      </c>
      <c r="E152" s="517"/>
      <c r="F152" s="679"/>
      <c r="G152" s="680"/>
      <c r="H152" s="518" t="s">
        <v>631</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632</v>
      </c>
      <c r="AV152" s="520" t="s">
        <v>633</v>
      </c>
      <c r="AX152" s="520" t="s">
        <v>634</v>
      </c>
      <c r="AY152" s="520" t="s">
        <v>635</v>
      </c>
    </row>
    <row r="153" spans="1:51" s="500" customFormat="1" ht="12" customHeight="1">
      <c r="A153" s="668"/>
      <c r="B153" s="671"/>
      <c r="C153" s="689"/>
      <c r="D153" s="677"/>
      <c r="E153" s="521"/>
      <c r="F153" s="681"/>
      <c r="G153" s="682"/>
      <c r="H153" s="522" t="s">
        <v>636</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637</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630</v>
      </c>
      <c r="E155" s="517"/>
      <c r="F155" s="679"/>
      <c r="G155" s="680"/>
      <c r="H155" s="518" t="s">
        <v>631</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632</v>
      </c>
      <c r="AV155" s="520" t="s">
        <v>633</v>
      </c>
      <c r="AX155" s="520" t="s">
        <v>634</v>
      </c>
      <c r="AY155" s="520" t="s">
        <v>635</v>
      </c>
    </row>
    <row r="156" spans="1:51" s="500" customFormat="1" ht="12" customHeight="1">
      <c r="A156" s="668"/>
      <c r="B156" s="671"/>
      <c r="C156" s="689"/>
      <c r="D156" s="677"/>
      <c r="E156" s="521"/>
      <c r="F156" s="681"/>
      <c r="G156" s="682"/>
      <c r="H156" s="522" t="s">
        <v>636</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637</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630</v>
      </c>
      <c r="E158" s="517"/>
      <c r="F158" s="679"/>
      <c r="G158" s="680"/>
      <c r="H158" s="518" t="s">
        <v>631</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632</v>
      </c>
      <c r="AV158" s="520" t="s">
        <v>633</v>
      </c>
      <c r="AX158" s="520" t="s">
        <v>634</v>
      </c>
      <c r="AY158" s="520" t="s">
        <v>635</v>
      </c>
    </row>
    <row r="159" spans="1:51" s="500" customFormat="1" ht="12" customHeight="1">
      <c r="A159" s="668"/>
      <c r="B159" s="671"/>
      <c r="C159" s="689"/>
      <c r="D159" s="677"/>
      <c r="E159" s="521"/>
      <c r="F159" s="681"/>
      <c r="G159" s="682"/>
      <c r="H159" s="522" t="s">
        <v>636</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637</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630</v>
      </c>
      <c r="E161" s="517"/>
      <c r="F161" s="679"/>
      <c r="G161" s="680"/>
      <c r="H161" s="518" t="s">
        <v>631</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632</v>
      </c>
      <c r="AV161" s="520" t="s">
        <v>633</v>
      </c>
      <c r="AX161" s="520" t="s">
        <v>634</v>
      </c>
      <c r="AY161" s="520" t="s">
        <v>635</v>
      </c>
    </row>
    <row r="162" spans="1:51" s="500" customFormat="1" ht="12" customHeight="1">
      <c r="A162" s="668"/>
      <c r="B162" s="671"/>
      <c r="C162" s="689"/>
      <c r="D162" s="677"/>
      <c r="E162" s="521"/>
      <c r="F162" s="681"/>
      <c r="G162" s="682"/>
      <c r="H162" s="522" t="s">
        <v>636</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637</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630</v>
      </c>
      <c r="E164" s="517"/>
      <c r="F164" s="679"/>
      <c r="G164" s="680"/>
      <c r="H164" s="518" t="s">
        <v>631</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632</v>
      </c>
      <c r="AV164" s="520" t="s">
        <v>633</v>
      </c>
      <c r="AX164" s="520" t="s">
        <v>634</v>
      </c>
      <c r="AY164" s="520" t="s">
        <v>635</v>
      </c>
    </row>
    <row r="165" spans="1:51" s="500" customFormat="1" ht="12" customHeight="1">
      <c r="A165" s="668"/>
      <c r="B165" s="671"/>
      <c r="C165" s="674"/>
      <c r="D165" s="677"/>
      <c r="E165" s="521"/>
      <c r="F165" s="681"/>
      <c r="G165" s="682"/>
      <c r="H165" s="522" t="s">
        <v>636</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637</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630</v>
      </c>
      <c r="E167" s="517"/>
      <c r="F167" s="679"/>
      <c r="G167" s="680"/>
      <c r="H167" s="518" t="s">
        <v>631</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632</v>
      </c>
      <c r="AV167" s="520" t="s">
        <v>633</v>
      </c>
      <c r="AX167" s="520" t="s">
        <v>634</v>
      </c>
      <c r="AY167" s="520" t="s">
        <v>635</v>
      </c>
    </row>
    <row r="168" spans="1:51" s="500" customFormat="1" ht="12" customHeight="1">
      <c r="A168" s="668"/>
      <c r="B168" s="671"/>
      <c r="C168" s="689"/>
      <c r="D168" s="677"/>
      <c r="E168" s="521"/>
      <c r="F168" s="681"/>
      <c r="G168" s="682"/>
      <c r="H168" s="522" t="s">
        <v>636</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637</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630</v>
      </c>
      <c r="E170" s="517"/>
      <c r="F170" s="679"/>
      <c r="G170" s="680"/>
      <c r="H170" s="518" t="s">
        <v>631</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632</v>
      </c>
      <c r="AV170" s="520" t="s">
        <v>633</v>
      </c>
      <c r="AX170" s="520" t="s">
        <v>634</v>
      </c>
      <c r="AY170" s="520" t="s">
        <v>635</v>
      </c>
    </row>
    <row r="171" spans="1:51" s="500" customFormat="1" ht="12" customHeight="1">
      <c r="A171" s="668"/>
      <c r="B171" s="671"/>
      <c r="C171" s="689"/>
      <c r="D171" s="677"/>
      <c r="E171" s="521"/>
      <c r="F171" s="681"/>
      <c r="G171" s="682"/>
      <c r="H171" s="522" t="s">
        <v>636</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637</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630</v>
      </c>
      <c r="E173" s="517"/>
      <c r="F173" s="679"/>
      <c r="G173" s="680"/>
      <c r="H173" s="518" t="s">
        <v>631</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632</v>
      </c>
      <c r="AV173" s="520" t="s">
        <v>633</v>
      </c>
      <c r="AX173" s="520" t="s">
        <v>634</v>
      </c>
      <c r="AY173" s="520" t="s">
        <v>635</v>
      </c>
    </row>
    <row r="174" spans="1:51" s="500" customFormat="1" ht="12" customHeight="1">
      <c r="A174" s="668"/>
      <c r="B174" s="671"/>
      <c r="C174" s="689"/>
      <c r="D174" s="677"/>
      <c r="E174" s="521"/>
      <c r="F174" s="681"/>
      <c r="G174" s="682"/>
      <c r="H174" s="522" t="s">
        <v>636</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637</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630</v>
      </c>
      <c r="E176" s="517"/>
      <c r="F176" s="679"/>
      <c r="G176" s="680"/>
      <c r="H176" s="518" t="s">
        <v>631</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632</v>
      </c>
      <c r="AV176" s="520" t="s">
        <v>633</v>
      </c>
      <c r="AX176" s="520" t="s">
        <v>634</v>
      </c>
      <c r="AY176" s="520" t="s">
        <v>635</v>
      </c>
    </row>
    <row r="177" spans="1:51" s="500" customFormat="1" ht="12" customHeight="1">
      <c r="A177" s="668"/>
      <c r="B177" s="671"/>
      <c r="C177" s="689"/>
      <c r="D177" s="677"/>
      <c r="E177" s="521"/>
      <c r="F177" s="681"/>
      <c r="G177" s="682"/>
      <c r="H177" s="522" t="s">
        <v>636</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637</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630</v>
      </c>
      <c r="E179" s="517"/>
      <c r="F179" s="679"/>
      <c r="G179" s="680"/>
      <c r="H179" s="518" t="s">
        <v>631</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632</v>
      </c>
      <c r="AV179" s="520" t="s">
        <v>633</v>
      </c>
      <c r="AX179" s="520" t="s">
        <v>634</v>
      </c>
      <c r="AY179" s="520" t="s">
        <v>635</v>
      </c>
    </row>
    <row r="180" spans="1:51" s="500" customFormat="1" ht="12" customHeight="1">
      <c r="A180" s="668"/>
      <c r="B180" s="671"/>
      <c r="C180" s="689"/>
      <c r="D180" s="677"/>
      <c r="E180" s="521"/>
      <c r="F180" s="681"/>
      <c r="G180" s="682"/>
      <c r="H180" s="522" t="s">
        <v>636</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637</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630</v>
      </c>
      <c r="E182" s="517"/>
      <c r="F182" s="679"/>
      <c r="G182" s="680"/>
      <c r="H182" s="518" t="s">
        <v>631</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632</v>
      </c>
      <c r="AV182" s="520" t="s">
        <v>633</v>
      </c>
      <c r="AX182" s="520" t="s">
        <v>634</v>
      </c>
      <c r="AY182" s="520" t="s">
        <v>635</v>
      </c>
    </row>
    <row r="183" spans="1:51" s="500" customFormat="1" ht="12" customHeight="1">
      <c r="A183" s="668"/>
      <c r="B183" s="671"/>
      <c r="C183" s="689"/>
      <c r="D183" s="677"/>
      <c r="E183" s="521"/>
      <c r="F183" s="681"/>
      <c r="G183" s="682"/>
      <c r="H183" s="522" t="s">
        <v>636</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637</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630</v>
      </c>
      <c r="E185" s="517"/>
      <c r="F185" s="679"/>
      <c r="G185" s="680"/>
      <c r="H185" s="518" t="s">
        <v>631</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632</v>
      </c>
      <c r="AV185" s="520" t="s">
        <v>633</v>
      </c>
      <c r="AX185" s="520" t="s">
        <v>634</v>
      </c>
      <c r="AY185" s="520" t="s">
        <v>635</v>
      </c>
    </row>
    <row r="186" spans="1:51" s="500" customFormat="1" ht="12" customHeight="1">
      <c r="A186" s="668"/>
      <c r="B186" s="671"/>
      <c r="C186" s="689"/>
      <c r="D186" s="677"/>
      <c r="E186" s="521"/>
      <c r="F186" s="681"/>
      <c r="G186" s="682"/>
      <c r="H186" s="522" t="s">
        <v>636</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637</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630</v>
      </c>
      <c r="E188" s="517"/>
      <c r="F188" s="679"/>
      <c r="G188" s="680"/>
      <c r="H188" s="518" t="s">
        <v>631</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632</v>
      </c>
      <c r="AV188" s="520" t="s">
        <v>633</v>
      </c>
      <c r="AX188" s="520" t="s">
        <v>634</v>
      </c>
      <c r="AY188" s="520" t="s">
        <v>635</v>
      </c>
    </row>
    <row r="189" spans="1:51" s="500" customFormat="1" ht="12" customHeight="1">
      <c r="A189" s="668"/>
      <c r="B189" s="671"/>
      <c r="C189" s="689"/>
      <c r="D189" s="677"/>
      <c r="E189" s="521"/>
      <c r="F189" s="681"/>
      <c r="G189" s="682"/>
      <c r="H189" s="522" t="s">
        <v>636</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637</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630</v>
      </c>
      <c r="E191" s="517"/>
      <c r="F191" s="679"/>
      <c r="G191" s="680"/>
      <c r="H191" s="518" t="s">
        <v>631</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632</v>
      </c>
      <c r="AV191" s="520" t="s">
        <v>633</v>
      </c>
      <c r="AX191" s="520" t="s">
        <v>634</v>
      </c>
      <c r="AY191" s="520" t="s">
        <v>635</v>
      </c>
    </row>
    <row r="192" spans="1:51" s="500" customFormat="1" ht="12" customHeight="1">
      <c r="A192" s="668"/>
      <c r="B192" s="671"/>
      <c r="C192" s="689"/>
      <c r="D192" s="677"/>
      <c r="E192" s="521"/>
      <c r="F192" s="681"/>
      <c r="G192" s="682"/>
      <c r="H192" s="522" t="s">
        <v>636</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637</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630</v>
      </c>
      <c r="E194" s="517"/>
      <c r="F194" s="679"/>
      <c r="G194" s="680"/>
      <c r="H194" s="518" t="s">
        <v>631</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632</v>
      </c>
      <c r="AV194" s="520" t="s">
        <v>633</v>
      </c>
      <c r="AX194" s="520" t="s">
        <v>634</v>
      </c>
      <c r="AY194" s="520" t="s">
        <v>635</v>
      </c>
    </row>
    <row r="195" spans="1:51" s="500" customFormat="1" ht="12" customHeight="1">
      <c r="A195" s="668"/>
      <c r="B195" s="671"/>
      <c r="C195" s="689"/>
      <c r="D195" s="677"/>
      <c r="E195" s="521"/>
      <c r="F195" s="681"/>
      <c r="G195" s="682"/>
      <c r="H195" s="522" t="s">
        <v>636</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637</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630</v>
      </c>
      <c r="E197" s="517"/>
      <c r="F197" s="679"/>
      <c r="G197" s="680"/>
      <c r="H197" s="518" t="s">
        <v>631</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632</v>
      </c>
      <c r="AV197" s="520" t="s">
        <v>633</v>
      </c>
      <c r="AX197" s="520" t="s">
        <v>634</v>
      </c>
      <c r="AY197" s="520" t="s">
        <v>635</v>
      </c>
    </row>
    <row r="198" spans="1:51" s="500" customFormat="1" ht="12" customHeight="1">
      <c r="A198" s="668"/>
      <c r="B198" s="671"/>
      <c r="C198" s="689"/>
      <c r="D198" s="677"/>
      <c r="E198" s="521"/>
      <c r="F198" s="681"/>
      <c r="G198" s="682"/>
      <c r="H198" s="522" t="s">
        <v>636</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637</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630</v>
      </c>
      <c r="E200" s="517"/>
      <c r="F200" s="679"/>
      <c r="G200" s="680"/>
      <c r="H200" s="518" t="s">
        <v>631</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632</v>
      </c>
      <c r="AV200" s="520" t="s">
        <v>633</v>
      </c>
      <c r="AX200" s="520" t="s">
        <v>634</v>
      </c>
      <c r="AY200" s="520" t="s">
        <v>635</v>
      </c>
    </row>
    <row r="201" spans="1:51" s="500" customFormat="1" ht="12" customHeight="1">
      <c r="A201" s="668"/>
      <c r="B201" s="671"/>
      <c r="C201" s="689"/>
      <c r="D201" s="677"/>
      <c r="E201" s="521"/>
      <c r="F201" s="681"/>
      <c r="G201" s="682"/>
      <c r="H201" s="522" t="s">
        <v>636</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637</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630</v>
      </c>
      <c r="E203" s="517"/>
      <c r="F203" s="679"/>
      <c r="G203" s="680"/>
      <c r="H203" s="518" t="s">
        <v>631</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632</v>
      </c>
      <c r="AV203" s="520" t="s">
        <v>633</v>
      </c>
      <c r="AX203" s="520" t="s">
        <v>634</v>
      </c>
      <c r="AY203" s="520" t="s">
        <v>635</v>
      </c>
    </row>
    <row r="204" spans="1:51" s="500" customFormat="1" ht="12" customHeight="1">
      <c r="A204" s="668"/>
      <c r="B204" s="671"/>
      <c r="C204" s="689"/>
      <c r="D204" s="677"/>
      <c r="E204" s="521"/>
      <c r="F204" s="681"/>
      <c r="G204" s="682"/>
      <c r="H204" s="522" t="s">
        <v>636</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637</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630</v>
      </c>
      <c r="E206" s="517"/>
      <c r="F206" s="679"/>
      <c r="G206" s="680"/>
      <c r="H206" s="518" t="s">
        <v>631</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632</v>
      </c>
      <c r="AV206" s="520" t="s">
        <v>633</v>
      </c>
      <c r="AX206" s="520" t="s">
        <v>634</v>
      </c>
      <c r="AY206" s="520" t="s">
        <v>635</v>
      </c>
    </row>
    <row r="207" spans="1:51" s="500" customFormat="1" ht="12" customHeight="1">
      <c r="A207" s="668"/>
      <c r="B207" s="671"/>
      <c r="C207" s="689"/>
      <c r="D207" s="677"/>
      <c r="E207" s="521"/>
      <c r="F207" s="681"/>
      <c r="G207" s="682"/>
      <c r="H207" s="522" t="s">
        <v>636</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637</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630</v>
      </c>
      <c r="E209" s="517"/>
      <c r="F209" s="679"/>
      <c r="G209" s="680"/>
      <c r="H209" s="518" t="s">
        <v>631</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632</v>
      </c>
      <c r="AV209" s="520" t="s">
        <v>633</v>
      </c>
      <c r="AX209" s="520" t="s">
        <v>634</v>
      </c>
      <c r="AY209" s="520" t="s">
        <v>635</v>
      </c>
    </row>
    <row r="210" spans="1:51" s="500" customFormat="1" ht="12" customHeight="1">
      <c r="A210" s="668"/>
      <c r="B210" s="671"/>
      <c r="C210" s="689"/>
      <c r="D210" s="677"/>
      <c r="E210" s="521"/>
      <c r="F210" s="681"/>
      <c r="G210" s="682"/>
      <c r="H210" s="522" t="s">
        <v>636</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637</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630</v>
      </c>
      <c r="E212" s="517"/>
      <c r="F212" s="679"/>
      <c r="G212" s="680"/>
      <c r="H212" s="518" t="s">
        <v>631</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632</v>
      </c>
      <c r="AV212" s="520" t="s">
        <v>633</v>
      </c>
      <c r="AX212" s="520" t="s">
        <v>634</v>
      </c>
      <c r="AY212" s="520" t="s">
        <v>635</v>
      </c>
    </row>
    <row r="213" spans="1:51" s="500" customFormat="1" ht="12" customHeight="1">
      <c r="A213" s="668"/>
      <c r="B213" s="671"/>
      <c r="C213" s="689"/>
      <c r="D213" s="677"/>
      <c r="E213" s="521"/>
      <c r="F213" s="681"/>
      <c r="G213" s="682"/>
      <c r="H213" s="522" t="s">
        <v>636</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637</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630</v>
      </c>
      <c r="E215" s="517"/>
      <c r="F215" s="679"/>
      <c r="G215" s="680"/>
      <c r="H215" s="518" t="s">
        <v>631</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632</v>
      </c>
      <c r="AV215" s="520" t="s">
        <v>633</v>
      </c>
      <c r="AX215" s="520" t="s">
        <v>634</v>
      </c>
      <c r="AY215" s="520" t="s">
        <v>635</v>
      </c>
    </row>
    <row r="216" spans="1:51" s="500" customFormat="1" ht="12" customHeight="1">
      <c r="A216" s="668"/>
      <c r="B216" s="671"/>
      <c r="C216" s="689"/>
      <c r="D216" s="677"/>
      <c r="E216" s="521"/>
      <c r="F216" s="681"/>
      <c r="G216" s="682"/>
      <c r="H216" s="522" t="s">
        <v>636</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637</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630</v>
      </c>
      <c r="E218" s="517"/>
      <c r="F218" s="679"/>
      <c r="G218" s="680"/>
      <c r="H218" s="518" t="s">
        <v>631</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632</v>
      </c>
      <c r="AV218" s="520" t="s">
        <v>633</v>
      </c>
      <c r="AX218" s="520" t="s">
        <v>634</v>
      </c>
      <c r="AY218" s="520" t="s">
        <v>635</v>
      </c>
    </row>
    <row r="219" spans="1:51" s="500" customFormat="1" ht="12" customHeight="1">
      <c r="A219" s="668"/>
      <c r="B219" s="671"/>
      <c r="C219" s="689"/>
      <c r="D219" s="677"/>
      <c r="E219" s="521"/>
      <c r="F219" s="681"/>
      <c r="G219" s="682"/>
      <c r="H219" s="522" t="s">
        <v>636</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637</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630</v>
      </c>
      <c r="E221" s="517"/>
      <c r="F221" s="679"/>
      <c r="G221" s="680"/>
      <c r="H221" s="518" t="s">
        <v>631</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632</v>
      </c>
      <c r="AV221" s="520" t="s">
        <v>633</v>
      </c>
      <c r="AX221" s="520" t="s">
        <v>634</v>
      </c>
      <c r="AY221" s="520" t="s">
        <v>635</v>
      </c>
    </row>
    <row r="222" spans="1:51" s="500" customFormat="1" ht="12" customHeight="1">
      <c r="A222" s="668"/>
      <c r="B222" s="671"/>
      <c r="C222" s="689"/>
      <c r="D222" s="677"/>
      <c r="E222" s="521"/>
      <c r="F222" s="681"/>
      <c r="G222" s="682"/>
      <c r="H222" s="522" t="s">
        <v>636</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637</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630</v>
      </c>
      <c r="E224" s="517"/>
      <c r="F224" s="679"/>
      <c r="G224" s="680"/>
      <c r="H224" s="518" t="s">
        <v>631</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632</v>
      </c>
      <c r="AV224" s="520" t="s">
        <v>633</v>
      </c>
      <c r="AX224" s="520" t="s">
        <v>634</v>
      </c>
      <c r="AY224" s="520" t="s">
        <v>635</v>
      </c>
    </row>
    <row r="225" spans="1:51" s="500" customFormat="1" ht="12" customHeight="1">
      <c r="A225" s="668"/>
      <c r="B225" s="671"/>
      <c r="C225" s="674"/>
      <c r="D225" s="677"/>
      <c r="E225" s="521"/>
      <c r="F225" s="681"/>
      <c r="G225" s="682"/>
      <c r="H225" s="522" t="s">
        <v>636</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637</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630</v>
      </c>
      <c r="E227" s="517"/>
      <c r="F227" s="679"/>
      <c r="G227" s="680"/>
      <c r="H227" s="518" t="s">
        <v>631</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632</v>
      </c>
      <c r="AV227" s="520" t="s">
        <v>633</v>
      </c>
      <c r="AX227" s="520" t="s">
        <v>634</v>
      </c>
      <c r="AY227" s="520" t="s">
        <v>635</v>
      </c>
    </row>
    <row r="228" spans="1:51" s="500" customFormat="1" ht="12" customHeight="1">
      <c r="A228" s="668"/>
      <c r="B228" s="671"/>
      <c r="C228" s="689"/>
      <c r="D228" s="677"/>
      <c r="E228" s="521"/>
      <c r="F228" s="681"/>
      <c r="G228" s="682"/>
      <c r="H228" s="522" t="s">
        <v>636</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637</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630</v>
      </c>
      <c r="E230" s="517"/>
      <c r="F230" s="679"/>
      <c r="G230" s="680"/>
      <c r="H230" s="518" t="s">
        <v>631</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632</v>
      </c>
      <c r="AV230" s="520" t="s">
        <v>633</v>
      </c>
      <c r="AX230" s="520" t="s">
        <v>634</v>
      </c>
      <c r="AY230" s="520" t="s">
        <v>635</v>
      </c>
    </row>
    <row r="231" spans="1:51" s="500" customFormat="1" ht="12" customHeight="1">
      <c r="A231" s="668"/>
      <c r="B231" s="671"/>
      <c r="C231" s="689"/>
      <c r="D231" s="677"/>
      <c r="E231" s="521"/>
      <c r="F231" s="681"/>
      <c r="G231" s="682"/>
      <c r="H231" s="522" t="s">
        <v>636</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637</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630</v>
      </c>
      <c r="E233" s="517"/>
      <c r="F233" s="679"/>
      <c r="G233" s="680"/>
      <c r="H233" s="518" t="s">
        <v>631</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632</v>
      </c>
      <c r="AV233" s="520" t="s">
        <v>633</v>
      </c>
      <c r="AX233" s="520" t="s">
        <v>634</v>
      </c>
      <c r="AY233" s="520" t="s">
        <v>635</v>
      </c>
    </row>
    <row r="234" spans="1:51" s="500" customFormat="1" ht="12" customHeight="1">
      <c r="A234" s="668"/>
      <c r="B234" s="671"/>
      <c r="C234" s="689"/>
      <c r="D234" s="677"/>
      <c r="E234" s="521"/>
      <c r="F234" s="681"/>
      <c r="G234" s="682"/>
      <c r="H234" s="522" t="s">
        <v>636</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637</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630</v>
      </c>
      <c r="E236" s="517"/>
      <c r="F236" s="679"/>
      <c r="G236" s="680"/>
      <c r="H236" s="518" t="s">
        <v>631</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632</v>
      </c>
      <c r="AV236" s="520" t="s">
        <v>633</v>
      </c>
      <c r="AX236" s="520" t="s">
        <v>634</v>
      </c>
      <c r="AY236" s="520" t="s">
        <v>635</v>
      </c>
    </row>
    <row r="237" spans="1:51" s="500" customFormat="1" ht="12" customHeight="1">
      <c r="A237" s="668"/>
      <c r="B237" s="671"/>
      <c r="C237" s="689"/>
      <c r="D237" s="677"/>
      <c r="E237" s="521"/>
      <c r="F237" s="681"/>
      <c r="G237" s="682"/>
      <c r="H237" s="522" t="s">
        <v>636</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637</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630</v>
      </c>
      <c r="E239" s="517"/>
      <c r="F239" s="679"/>
      <c r="G239" s="680"/>
      <c r="H239" s="518" t="s">
        <v>631</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632</v>
      </c>
      <c r="AV239" s="520" t="s">
        <v>633</v>
      </c>
      <c r="AX239" s="520" t="s">
        <v>634</v>
      </c>
      <c r="AY239" s="520" t="s">
        <v>635</v>
      </c>
    </row>
    <row r="240" spans="1:51" s="500" customFormat="1" ht="12" customHeight="1">
      <c r="A240" s="668"/>
      <c r="B240" s="671"/>
      <c r="C240" s="689"/>
      <c r="D240" s="677"/>
      <c r="E240" s="521"/>
      <c r="F240" s="681"/>
      <c r="G240" s="682"/>
      <c r="H240" s="522" t="s">
        <v>636</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637</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630</v>
      </c>
      <c r="E242" s="517"/>
      <c r="F242" s="679"/>
      <c r="G242" s="680"/>
      <c r="H242" s="518" t="s">
        <v>631</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632</v>
      </c>
      <c r="AV242" s="520" t="s">
        <v>633</v>
      </c>
      <c r="AX242" s="520" t="s">
        <v>634</v>
      </c>
      <c r="AY242" s="520" t="s">
        <v>635</v>
      </c>
    </row>
    <row r="243" spans="1:51" s="500" customFormat="1" ht="12" customHeight="1">
      <c r="A243" s="668"/>
      <c r="B243" s="671"/>
      <c r="C243" s="689"/>
      <c r="D243" s="677"/>
      <c r="E243" s="521"/>
      <c r="F243" s="681"/>
      <c r="G243" s="682"/>
      <c r="H243" s="522" t="s">
        <v>636</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637</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630</v>
      </c>
      <c r="E245" s="517"/>
      <c r="F245" s="679"/>
      <c r="G245" s="680"/>
      <c r="H245" s="518" t="s">
        <v>631</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632</v>
      </c>
      <c r="AV245" s="520" t="s">
        <v>633</v>
      </c>
      <c r="AX245" s="520" t="s">
        <v>634</v>
      </c>
      <c r="AY245" s="520" t="s">
        <v>635</v>
      </c>
    </row>
    <row r="246" spans="1:51" s="500" customFormat="1" ht="12" customHeight="1">
      <c r="A246" s="668"/>
      <c r="B246" s="671"/>
      <c r="C246" s="689"/>
      <c r="D246" s="677"/>
      <c r="E246" s="521"/>
      <c r="F246" s="681"/>
      <c r="G246" s="682"/>
      <c r="H246" s="522" t="s">
        <v>636</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637</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630</v>
      </c>
      <c r="E248" s="517"/>
      <c r="F248" s="679"/>
      <c r="G248" s="680"/>
      <c r="H248" s="518" t="s">
        <v>631</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632</v>
      </c>
      <c r="AV248" s="520" t="s">
        <v>633</v>
      </c>
      <c r="AX248" s="520" t="s">
        <v>634</v>
      </c>
      <c r="AY248" s="520" t="s">
        <v>635</v>
      </c>
    </row>
    <row r="249" spans="1:51" s="500" customFormat="1" ht="12" customHeight="1">
      <c r="A249" s="668"/>
      <c r="B249" s="671"/>
      <c r="C249" s="689"/>
      <c r="D249" s="677"/>
      <c r="E249" s="521"/>
      <c r="F249" s="681"/>
      <c r="G249" s="682"/>
      <c r="H249" s="522" t="s">
        <v>636</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637</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630</v>
      </c>
      <c r="E251" s="517"/>
      <c r="F251" s="679"/>
      <c r="G251" s="680"/>
      <c r="H251" s="518" t="s">
        <v>631</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632</v>
      </c>
      <c r="AV251" s="520" t="s">
        <v>633</v>
      </c>
      <c r="AX251" s="520" t="s">
        <v>634</v>
      </c>
      <c r="AY251" s="520" t="s">
        <v>635</v>
      </c>
    </row>
    <row r="252" spans="1:51" s="500" customFormat="1" ht="12" customHeight="1">
      <c r="A252" s="668"/>
      <c r="B252" s="671"/>
      <c r="C252" s="689"/>
      <c r="D252" s="677"/>
      <c r="E252" s="521"/>
      <c r="F252" s="681"/>
      <c r="G252" s="682"/>
      <c r="H252" s="522" t="s">
        <v>636</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637</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630</v>
      </c>
      <c r="E254" s="517"/>
      <c r="F254" s="679"/>
      <c r="G254" s="680"/>
      <c r="H254" s="518" t="s">
        <v>631</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632</v>
      </c>
      <c r="AV254" s="520" t="s">
        <v>633</v>
      </c>
      <c r="AX254" s="520" t="s">
        <v>634</v>
      </c>
      <c r="AY254" s="520" t="s">
        <v>635</v>
      </c>
    </row>
    <row r="255" spans="1:51" s="500" customFormat="1" ht="12" customHeight="1">
      <c r="A255" s="668"/>
      <c r="B255" s="671"/>
      <c r="C255" s="689"/>
      <c r="D255" s="677"/>
      <c r="E255" s="521"/>
      <c r="F255" s="681"/>
      <c r="G255" s="682"/>
      <c r="H255" s="522" t="s">
        <v>636</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637</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630</v>
      </c>
      <c r="E257" s="517"/>
      <c r="F257" s="679"/>
      <c r="G257" s="680"/>
      <c r="H257" s="518" t="s">
        <v>631</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632</v>
      </c>
      <c r="AV257" s="520" t="s">
        <v>633</v>
      </c>
      <c r="AX257" s="520" t="s">
        <v>634</v>
      </c>
      <c r="AY257" s="520" t="s">
        <v>635</v>
      </c>
    </row>
    <row r="258" spans="1:51" s="500" customFormat="1" ht="12" customHeight="1">
      <c r="A258" s="668"/>
      <c r="B258" s="671"/>
      <c r="C258" s="689"/>
      <c r="D258" s="677"/>
      <c r="E258" s="521"/>
      <c r="F258" s="681"/>
      <c r="G258" s="682"/>
      <c r="H258" s="522" t="s">
        <v>636</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637</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630</v>
      </c>
      <c r="E260" s="517"/>
      <c r="F260" s="679"/>
      <c r="G260" s="680"/>
      <c r="H260" s="518" t="s">
        <v>631</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632</v>
      </c>
      <c r="AV260" s="520" t="s">
        <v>633</v>
      </c>
      <c r="AX260" s="520" t="s">
        <v>634</v>
      </c>
      <c r="AY260" s="520" t="s">
        <v>635</v>
      </c>
    </row>
    <row r="261" spans="1:51" s="500" customFormat="1" ht="12" customHeight="1">
      <c r="A261" s="668"/>
      <c r="B261" s="671"/>
      <c r="C261" s="689"/>
      <c r="D261" s="677"/>
      <c r="E261" s="521"/>
      <c r="F261" s="681"/>
      <c r="G261" s="682"/>
      <c r="H261" s="522" t="s">
        <v>636</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637</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630</v>
      </c>
      <c r="E263" s="517"/>
      <c r="F263" s="679"/>
      <c r="G263" s="680"/>
      <c r="H263" s="518" t="s">
        <v>631</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632</v>
      </c>
      <c r="AV263" s="520" t="s">
        <v>633</v>
      </c>
      <c r="AX263" s="520" t="s">
        <v>634</v>
      </c>
      <c r="AY263" s="520" t="s">
        <v>635</v>
      </c>
    </row>
    <row r="264" spans="1:51" s="500" customFormat="1" ht="12" customHeight="1">
      <c r="A264" s="668"/>
      <c r="B264" s="671"/>
      <c r="C264" s="689"/>
      <c r="D264" s="677"/>
      <c r="E264" s="521"/>
      <c r="F264" s="681"/>
      <c r="G264" s="682"/>
      <c r="H264" s="522" t="s">
        <v>636</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637</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630</v>
      </c>
      <c r="E266" s="517"/>
      <c r="F266" s="679"/>
      <c r="G266" s="680"/>
      <c r="H266" s="518" t="s">
        <v>631</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632</v>
      </c>
      <c r="AV266" s="520" t="s">
        <v>633</v>
      </c>
      <c r="AX266" s="520" t="s">
        <v>634</v>
      </c>
      <c r="AY266" s="520" t="s">
        <v>635</v>
      </c>
    </row>
    <row r="267" spans="1:51" s="500" customFormat="1" ht="12" customHeight="1">
      <c r="A267" s="668"/>
      <c r="B267" s="671"/>
      <c r="C267" s="689"/>
      <c r="D267" s="677"/>
      <c r="E267" s="521"/>
      <c r="F267" s="681"/>
      <c r="G267" s="682"/>
      <c r="H267" s="522" t="s">
        <v>636</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637</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630</v>
      </c>
      <c r="E269" s="517"/>
      <c r="F269" s="679"/>
      <c r="G269" s="680"/>
      <c r="H269" s="518" t="s">
        <v>631</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632</v>
      </c>
      <c r="AV269" s="520" t="s">
        <v>633</v>
      </c>
      <c r="AX269" s="520" t="s">
        <v>634</v>
      </c>
      <c r="AY269" s="520" t="s">
        <v>635</v>
      </c>
    </row>
    <row r="270" spans="1:51" s="500" customFormat="1" ht="12" customHeight="1">
      <c r="A270" s="668"/>
      <c r="B270" s="671"/>
      <c r="C270" s="689"/>
      <c r="D270" s="677"/>
      <c r="E270" s="521"/>
      <c r="F270" s="681"/>
      <c r="G270" s="682"/>
      <c r="H270" s="522" t="s">
        <v>636</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637</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630</v>
      </c>
      <c r="E272" s="517"/>
      <c r="F272" s="679"/>
      <c r="G272" s="680"/>
      <c r="H272" s="518" t="s">
        <v>631</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632</v>
      </c>
      <c r="AV272" s="520" t="s">
        <v>633</v>
      </c>
      <c r="AX272" s="520" t="s">
        <v>634</v>
      </c>
      <c r="AY272" s="520" t="s">
        <v>635</v>
      </c>
    </row>
    <row r="273" spans="1:51" s="500" customFormat="1" ht="12" customHeight="1">
      <c r="A273" s="668"/>
      <c r="B273" s="671"/>
      <c r="C273" s="689"/>
      <c r="D273" s="677"/>
      <c r="E273" s="521"/>
      <c r="F273" s="681"/>
      <c r="G273" s="682"/>
      <c r="H273" s="522" t="s">
        <v>636</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637</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630</v>
      </c>
      <c r="E275" s="517"/>
      <c r="F275" s="679"/>
      <c r="G275" s="680"/>
      <c r="H275" s="518" t="s">
        <v>631</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632</v>
      </c>
      <c r="AV275" s="520" t="s">
        <v>633</v>
      </c>
      <c r="AX275" s="520" t="s">
        <v>634</v>
      </c>
      <c r="AY275" s="520" t="s">
        <v>635</v>
      </c>
    </row>
    <row r="276" spans="1:51" s="500" customFormat="1" ht="12" customHeight="1">
      <c r="A276" s="668"/>
      <c r="B276" s="671"/>
      <c r="C276" s="689"/>
      <c r="D276" s="677"/>
      <c r="E276" s="521"/>
      <c r="F276" s="681"/>
      <c r="G276" s="682"/>
      <c r="H276" s="522" t="s">
        <v>636</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637</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630</v>
      </c>
      <c r="E278" s="517"/>
      <c r="F278" s="679"/>
      <c r="G278" s="680"/>
      <c r="H278" s="518" t="s">
        <v>631</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632</v>
      </c>
      <c r="AV278" s="520" t="s">
        <v>633</v>
      </c>
      <c r="AX278" s="520" t="s">
        <v>634</v>
      </c>
      <c r="AY278" s="520" t="s">
        <v>635</v>
      </c>
    </row>
    <row r="279" spans="1:51" s="500" customFormat="1" ht="12" customHeight="1">
      <c r="A279" s="668"/>
      <c r="B279" s="671"/>
      <c r="C279" s="689"/>
      <c r="D279" s="677"/>
      <c r="E279" s="521"/>
      <c r="F279" s="681"/>
      <c r="G279" s="682"/>
      <c r="H279" s="522" t="s">
        <v>636</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637</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630</v>
      </c>
      <c r="E281" s="517"/>
      <c r="F281" s="679"/>
      <c r="G281" s="680"/>
      <c r="H281" s="518" t="s">
        <v>631</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632</v>
      </c>
      <c r="AV281" s="520" t="s">
        <v>633</v>
      </c>
      <c r="AX281" s="520" t="s">
        <v>634</v>
      </c>
      <c r="AY281" s="520" t="s">
        <v>635</v>
      </c>
    </row>
    <row r="282" spans="1:51" s="500" customFormat="1" ht="12" customHeight="1">
      <c r="A282" s="668"/>
      <c r="B282" s="671"/>
      <c r="C282" s="689"/>
      <c r="D282" s="677"/>
      <c r="E282" s="521"/>
      <c r="F282" s="681"/>
      <c r="G282" s="682"/>
      <c r="H282" s="522" t="s">
        <v>636</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637</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630</v>
      </c>
      <c r="E284" s="517"/>
      <c r="F284" s="679"/>
      <c r="G284" s="680"/>
      <c r="H284" s="518" t="s">
        <v>631</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632</v>
      </c>
      <c r="AV284" s="520" t="s">
        <v>633</v>
      </c>
      <c r="AX284" s="520" t="s">
        <v>634</v>
      </c>
      <c r="AY284" s="520" t="s">
        <v>635</v>
      </c>
    </row>
    <row r="285" spans="1:51" s="500" customFormat="1" ht="12" customHeight="1">
      <c r="A285" s="668"/>
      <c r="B285" s="671"/>
      <c r="C285" s="674"/>
      <c r="D285" s="677"/>
      <c r="E285" s="521"/>
      <c r="F285" s="681"/>
      <c r="G285" s="682"/>
      <c r="H285" s="522" t="s">
        <v>636</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637</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630</v>
      </c>
      <c r="E287" s="517"/>
      <c r="F287" s="679"/>
      <c r="G287" s="680"/>
      <c r="H287" s="518" t="s">
        <v>631</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632</v>
      </c>
      <c r="AV287" s="520" t="s">
        <v>633</v>
      </c>
      <c r="AX287" s="520" t="s">
        <v>634</v>
      </c>
      <c r="AY287" s="520" t="s">
        <v>635</v>
      </c>
    </row>
    <row r="288" spans="1:51" s="500" customFormat="1" ht="12" customHeight="1">
      <c r="A288" s="668"/>
      <c r="B288" s="671"/>
      <c r="C288" s="689"/>
      <c r="D288" s="677"/>
      <c r="E288" s="521"/>
      <c r="F288" s="681"/>
      <c r="G288" s="682"/>
      <c r="H288" s="522" t="s">
        <v>636</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637</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630</v>
      </c>
      <c r="E290" s="517"/>
      <c r="F290" s="679"/>
      <c r="G290" s="680"/>
      <c r="H290" s="518" t="s">
        <v>631</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632</v>
      </c>
      <c r="AV290" s="520" t="s">
        <v>633</v>
      </c>
      <c r="AX290" s="520" t="s">
        <v>634</v>
      </c>
      <c r="AY290" s="520" t="s">
        <v>635</v>
      </c>
    </row>
    <row r="291" spans="1:51" s="500" customFormat="1" ht="12" customHeight="1">
      <c r="A291" s="668"/>
      <c r="B291" s="671"/>
      <c r="C291" s="689"/>
      <c r="D291" s="677"/>
      <c r="E291" s="521"/>
      <c r="F291" s="681"/>
      <c r="G291" s="682"/>
      <c r="H291" s="522" t="s">
        <v>636</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637</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630</v>
      </c>
      <c r="E293" s="517"/>
      <c r="F293" s="679"/>
      <c r="G293" s="680"/>
      <c r="H293" s="518" t="s">
        <v>631</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632</v>
      </c>
      <c r="AV293" s="520" t="s">
        <v>633</v>
      </c>
      <c r="AX293" s="520" t="s">
        <v>634</v>
      </c>
      <c r="AY293" s="520" t="s">
        <v>635</v>
      </c>
    </row>
    <row r="294" spans="1:51" s="500" customFormat="1" ht="12" customHeight="1">
      <c r="A294" s="668"/>
      <c r="B294" s="671"/>
      <c r="C294" s="689"/>
      <c r="D294" s="677"/>
      <c r="E294" s="521"/>
      <c r="F294" s="681"/>
      <c r="G294" s="682"/>
      <c r="H294" s="522" t="s">
        <v>636</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637</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630</v>
      </c>
      <c r="E296" s="517"/>
      <c r="F296" s="679"/>
      <c r="G296" s="680"/>
      <c r="H296" s="518" t="s">
        <v>631</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632</v>
      </c>
      <c r="AV296" s="520" t="s">
        <v>633</v>
      </c>
      <c r="AX296" s="520" t="s">
        <v>634</v>
      </c>
      <c r="AY296" s="520" t="s">
        <v>635</v>
      </c>
    </row>
    <row r="297" spans="1:51" s="500" customFormat="1" ht="12" customHeight="1">
      <c r="A297" s="668"/>
      <c r="B297" s="671"/>
      <c r="C297" s="689"/>
      <c r="D297" s="677"/>
      <c r="E297" s="521"/>
      <c r="F297" s="681"/>
      <c r="G297" s="682"/>
      <c r="H297" s="522" t="s">
        <v>636</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637</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630</v>
      </c>
      <c r="E299" s="517"/>
      <c r="F299" s="679"/>
      <c r="G299" s="680"/>
      <c r="H299" s="518" t="s">
        <v>631</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632</v>
      </c>
      <c r="AV299" s="520" t="s">
        <v>633</v>
      </c>
      <c r="AX299" s="520" t="s">
        <v>634</v>
      </c>
      <c r="AY299" s="520" t="s">
        <v>635</v>
      </c>
    </row>
    <row r="300" spans="1:51" s="500" customFormat="1" ht="12" customHeight="1">
      <c r="A300" s="668"/>
      <c r="B300" s="671"/>
      <c r="C300" s="689"/>
      <c r="D300" s="677"/>
      <c r="E300" s="521"/>
      <c r="F300" s="681"/>
      <c r="G300" s="682"/>
      <c r="H300" s="522" t="s">
        <v>636</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637</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630</v>
      </c>
      <c r="E302" s="517"/>
      <c r="F302" s="679"/>
      <c r="G302" s="680"/>
      <c r="H302" s="518" t="s">
        <v>631</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632</v>
      </c>
      <c r="AV302" s="520" t="s">
        <v>633</v>
      </c>
      <c r="AX302" s="520" t="s">
        <v>634</v>
      </c>
      <c r="AY302" s="520" t="s">
        <v>635</v>
      </c>
    </row>
    <row r="303" spans="1:51" s="500" customFormat="1" ht="12" customHeight="1">
      <c r="A303" s="668"/>
      <c r="B303" s="671"/>
      <c r="C303" s="689"/>
      <c r="D303" s="677"/>
      <c r="E303" s="521"/>
      <c r="F303" s="681"/>
      <c r="G303" s="682"/>
      <c r="H303" s="522" t="s">
        <v>636</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637</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630</v>
      </c>
      <c r="E305" s="517"/>
      <c r="F305" s="679"/>
      <c r="G305" s="680"/>
      <c r="H305" s="518" t="s">
        <v>631</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632</v>
      </c>
      <c r="AV305" s="520" t="s">
        <v>633</v>
      </c>
      <c r="AX305" s="520" t="s">
        <v>634</v>
      </c>
      <c r="AY305" s="520" t="s">
        <v>635</v>
      </c>
    </row>
    <row r="306" spans="1:51" s="500" customFormat="1" ht="12" customHeight="1">
      <c r="A306" s="668"/>
      <c r="B306" s="671"/>
      <c r="C306" s="689"/>
      <c r="D306" s="677"/>
      <c r="E306" s="521"/>
      <c r="F306" s="681"/>
      <c r="G306" s="682"/>
      <c r="H306" s="522" t="s">
        <v>636</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637</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630</v>
      </c>
      <c r="E308" s="517"/>
      <c r="F308" s="679"/>
      <c r="G308" s="680"/>
      <c r="H308" s="518" t="s">
        <v>631</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632</v>
      </c>
      <c r="AV308" s="520" t="s">
        <v>633</v>
      </c>
      <c r="AX308" s="520" t="s">
        <v>634</v>
      </c>
      <c r="AY308" s="520" t="s">
        <v>635</v>
      </c>
    </row>
    <row r="309" spans="1:51" s="500" customFormat="1" ht="12" customHeight="1">
      <c r="A309" s="668"/>
      <c r="B309" s="671"/>
      <c r="C309" s="689"/>
      <c r="D309" s="677"/>
      <c r="E309" s="521"/>
      <c r="F309" s="681"/>
      <c r="G309" s="682"/>
      <c r="H309" s="522" t="s">
        <v>636</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637</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630</v>
      </c>
      <c r="E311" s="517"/>
      <c r="F311" s="679"/>
      <c r="G311" s="680"/>
      <c r="H311" s="518" t="s">
        <v>631</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632</v>
      </c>
      <c r="AV311" s="520" t="s">
        <v>633</v>
      </c>
      <c r="AX311" s="520" t="s">
        <v>634</v>
      </c>
      <c r="AY311" s="520" t="s">
        <v>635</v>
      </c>
    </row>
    <row r="312" spans="1:51" s="500" customFormat="1" ht="12" customHeight="1">
      <c r="A312" s="668"/>
      <c r="B312" s="671"/>
      <c r="C312" s="689"/>
      <c r="D312" s="677"/>
      <c r="E312" s="521"/>
      <c r="F312" s="681"/>
      <c r="G312" s="682"/>
      <c r="H312" s="522" t="s">
        <v>636</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637</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630</v>
      </c>
      <c r="E314" s="517"/>
      <c r="F314" s="679"/>
      <c r="G314" s="680"/>
      <c r="H314" s="518" t="s">
        <v>631</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632</v>
      </c>
      <c r="AV314" s="520" t="s">
        <v>633</v>
      </c>
      <c r="AX314" s="520" t="s">
        <v>634</v>
      </c>
      <c r="AY314" s="520" t="s">
        <v>635</v>
      </c>
    </row>
    <row r="315" spans="1:51" s="500" customFormat="1" ht="12" customHeight="1">
      <c r="A315" s="668"/>
      <c r="B315" s="671"/>
      <c r="C315" s="689"/>
      <c r="D315" s="677"/>
      <c r="E315" s="521"/>
      <c r="F315" s="681"/>
      <c r="G315" s="682"/>
      <c r="H315" s="522" t="s">
        <v>636</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637</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630</v>
      </c>
      <c r="E317" s="517"/>
      <c r="F317" s="679"/>
      <c r="G317" s="680"/>
      <c r="H317" s="518" t="s">
        <v>631</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632</v>
      </c>
      <c r="AV317" s="520" t="s">
        <v>633</v>
      </c>
      <c r="AX317" s="520" t="s">
        <v>634</v>
      </c>
      <c r="AY317" s="520" t="s">
        <v>635</v>
      </c>
    </row>
    <row r="318" spans="1:51" s="500" customFormat="1" ht="12" customHeight="1">
      <c r="A318" s="668"/>
      <c r="B318" s="671"/>
      <c r="C318" s="674"/>
      <c r="D318" s="677"/>
      <c r="E318" s="521"/>
      <c r="F318" s="681"/>
      <c r="G318" s="682"/>
      <c r="H318" s="522" t="s">
        <v>636</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637</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638</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639</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640</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641</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642</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643</v>
      </c>
      <c r="B326" s="552"/>
      <c r="C326" s="540"/>
      <c r="D326" s="540"/>
      <c r="E326" s="540"/>
      <c r="F326" s="540"/>
      <c r="G326" s="540"/>
      <c r="H326" s="540"/>
      <c r="I326" s="540"/>
      <c r="J326" s="540"/>
    </row>
    <row r="327" spans="1:46" ht="15" customHeight="1">
      <c r="A327" s="540" t="s">
        <v>644</v>
      </c>
      <c r="B327" s="552"/>
      <c r="C327" s="540"/>
      <c r="D327" s="540"/>
      <c r="E327" s="540"/>
      <c r="F327" s="540"/>
      <c r="G327" s="540"/>
      <c r="H327" s="540"/>
      <c r="I327" s="540"/>
      <c r="J327" s="540"/>
    </row>
    <row r="328" spans="1:46" ht="15" customHeight="1">
      <c r="A328" s="540"/>
      <c r="B328" s="553" t="s">
        <v>645</v>
      </c>
      <c r="C328" s="654" t="s">
        <v>646</v>
      </c>
      <c r="D328" s="655"/>
      <c r="E328" s="656"/>
      <c r="F328" s="536"/>
      <c r="G328" s="536"/>
      <c r="H328" s="540"/>
      <c r="I328" s="540"/>
      <c r="AS328" s="540"/>
    </row>
    <row r="329" spans="1:46" ht="15" customHeight="1">
      <c r="A329" s="540"/>
      <c r="B329" s="554" t="s">
        <v>647</v>
      </c>
      <c r="C329" s="654" t="s">
        <v>648</v>
      </c>
      <c r="D329" s="655"/>
      <c r="E329" s="656"/>
      <c r="F329" s="540"/>
      <c r="G329" s="540"/>
      <c r="H329" s="540"/>
      <c r="I329" s="540"/>
      <c r="AS329" s="540"/>
    </row>
    <row r="330" spans="1:46" ht="15" customHeight="1">
      <c r="A330" s="540"/>
      <c r="B330" s="554" t="s">
        <v>649</v>
      </c>
      <c r="C330" s="654" t="s">
        <v>650</v>
      </c>
      <c r="D330" s="655"/>
      <c r="E330" s="656"/>
      <c r="F330" s="540"/>
      <c r="G330" s="540"/>
      <c r="H330" s="540"/>
      <c r="I330" s="540"/>
      <c r="AS330" s="540"/>
    </row>
    <row r="331" spans="1:46" ht="15" customHeight="1">
      <c r="A331" s="540"/>
      <c r="B331" s="554" t="s">
        <v>651</v>
      </c>
      <c r="C331" s="654" t="s">
        <v>652</v>
      </c>
      <c r="D331" s="655"/>
      <c r="E331" s="656"/>
      <c r="F331" s="540"/>
      <c r="G331" s="540"/>
      <c r="H331" s="540"/>
      <c r="I331" s="540"/>
      <c r="AS331" s="540"/>
    </row>
    <row r="332" spans="1:46" ht="15" customHeight="1">
      <c r="A332" s="540"/>
      <c r="B332" s="554" t="s">
        <v>653</v>
      </c>
      <c r="C332" s="654" t="s">
        <v>654</v>
      </c>
      <c r="D332" s="655"/>
      <c r="E332" s="656"/>
      <c r="F332" s="540"/>
      <c r="G332" s="540"/>
      <c r="H332" s="540"/>
      <c r="I332" s="540"/>
      <c r="AS332" s="540"/>
    </row>
    <row r="333" spans="1:46" ht="15" customHeight="1">
      <c r="A333" s="540"/>
      <c r="B333" s="540" t="s">
        <v>655</v>
      </c>
      <c r="C333" s="540"/>
      <c r="D333" s="540"/>
      <c r="E333" s="540"/>
      <c r="F333" s="540"/>
      <c r="G333" s="540"/>
      <c r="H333" s="540"/>
      <c r="I333" s="540"/>
      <c r="J333" s="540"/>
    </row>
    <row r="334" spans="1:46" ht="15" customHeight="1">
      <c r="A334" s="540"/>
      <c r="B334" s="540" t="s">
        <v>656</v>
      </c>
      <c r="C334" s="540"/>
      <c r="D334" s="540"/>
      <c r="E334" s="540"/>
      <c r="F334" s="540"/>
      <c r="G334" s="540"/>
      <c r="H334" s="540"/>
      <c r="I334" s="540"/>
      <c r="J334" s="540"/>
    </row>
    <row r="335" spans="1:46" ht="15" customHeight="1">
      <c r="A335" s="540"/>
      <c r="B335" s="540" t="s">
        <v>657</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658</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659</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660</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661</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662</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663</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664</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665</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666</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667</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668</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669</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670</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777</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593</v>
      </c>
      <c r="AM1" s="499"/>
      <c r="AN1" s="750" t="s">
        <v>122</v>
      </c>
      <c r="AO1" s="751"/>
      <c r="AP1" s="751"/>
      <c r="AQ1" s="752"/>
      <c r="AT1" s="501"/>
      <c r="AZ1" s="136">
        <v>2023</v>
      </c>
      <c r="BA1" s="136">
        <v>5</v>
      </c>
    </row>
    <row r="2" spans="1:53" s="500" customFormat="1" ht="18" customHeight="1">
      <c r="A2" s="497" t="s">
        <v>595</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MONTH(EOMONTH(DATE(2024,【共通】!P9,【共通】!R9),-3))</f>
        <v>8</v>
      </c>
      <c r="W2" s="753"/>
      <c r="X2" s="754" t="s">
        <v>310</v>
      </c>
      <c r="Y2" s="754"/>
      <c r="Z2" s="502"/>
      <c r="AA2" s="502"/>
      <c r="AB2" s="502"/>
      <c r="AC2" s="497"/>
      <c r="AD2" s="497"/>
      <c r="AE2" s="503"/>
      <c r="AF2" s="499"/>
      <c r="AG2" s="502"/>
      <c r="AH2" s="502"/>
      <c r="AI2" s="502"/>
      <c r="AJ2" s="502"/>
      <c r="AK2" s="502"/>
      <c r="AL2" s="499" t="s">
        <v>596</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597</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598</v>
      </c>
      <c r="AM4" s="499"/>
      <c r="AN4" s="745" t="s">
        <v>672</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599</v>
      </c>
      <c r="AK6" s="748"/>
      <c r="AL6" s="748"/>
      <c r="AM6" s="748"/>
      <c r="AN6" s="505" t="s">
        <v>600</v>
      </c>
      <c r="AO6" s="507"/>
      <c r="AP6" s="505" t="s">
        <v>601</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602</v>
      </c>
      <c r="AK8" s="748"/>
      <c r="AL8" s="748"/>
      <c r="AM8" s="748"/>
      <c r="AN8" s="505" t="s">
        <v>600</v>
      </c>
      <c r="AO8" s="507"/>
      <c r="AP8" s="505" t="s">
        <v>601</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603</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604</v>
      </c>
      <c r="F12" s="509" t="s">
        <v>605</v>
      </c>
      <c r="G12" s="510" t="s">
        <v>606</v>
      </c>
      <c r="H12" s="737" t="s">
        <v>607</v>
      </c>
      <c r="I12" s="737"/>
      <c r="J12" s="733" t="s">
        <v>608</v>
      </c>
      <c r="K12" s="734"/>
      <c r="L12" s="735"/>
      <c r="M12" s="733" t="s">
        <v>609</v>
      </c>
      <c r="N12" s="734"/>
      <c r="O12" s="735"/>
      <c r="P12" s="733" t="s">
        <v>608</v>
      </c>
      <c r="Q12" s="734"/>
      <c r="R12" s="735"/>
      <c r="S12" s="733" t="s">
        <v>609</v>
      </c>
      <c r="T12" s="734"/>
      <c r="U12" s="735"/>
      <c r="V12" s="733" t="s">
        <v>608</v>
      </c>
      <c r="W12" s="734"/>
      <c r="X12" s="735"/>
      <c r="Y12" s="733" t="s">
        <v>609</v>
      </c>
      <c r="Z12" s="734"/>
      <c r="AA12" s="735"/>
      <c r="AB12" s="733" t="s">
        <v>608</v>
      </c>
      <c r="AC12" s="734"/>
      <c r="AD12" s="735"/>
      <c r="AE12" s="733" t="s">
        <v>609</v>
      </c>
      <c r="AF12" s="734"/>
      <c r="AG12" s="735"/>
      <c r="AH12" s="733" t="s">
        <v>608</v>
      </c>
      <c r="AI12" s="734"/>
      <c r="AJ12" s="735"/>
      <c r="AK12" s="733" t="s">
        <v>609</v>
      </c>
      <c r="AL12" s="734"/>
      <c r="AM12" s="735"/>
      <c r="AN12" s="509" t="s">
        <v>604</v>
      </c>
      <c r="AO12" s="509" t="s">
        <v>605</v>
      </c>
      <c r="AP12" s="509" t="s">
        <v>604</v>
      </c>
      <c r="AQ12" s="509" t="s">
        <v>605</v>
      </c>
      <c r="AR12" s="509" t="s">
        <v>604</v>
      </c>
      <c r="AS12" s="509" t="s">
        <v>605</v>
      </c>
      <c r="AT12" s="508"/>
    </row>
    <row r="13" spans="1:53" s="503" customFormat="1" ht="18" customHeight="1">
      <c r="A13" s="497"/>
      <c r="B13" s="511" t="s">
        <v>610</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611</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612</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613</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614</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615</v>
      </c>
      <c r="AO18" s="502"/>
      <c r="AP18" s="497"/>
      <c r="AQ18" s="497"/>
      <c r="AR18" s="502"/>
      <c r="AS18" s="502"/>
      <c r="AT18" s="501"/>
    </row>
    <row r="19" spans="1:51" s="500" customFormat="1" ht="15" customHeight="1">
      <c r="A19" s="703" t="s">
        <v>26</v>
      </c>
      <c r="B19" s="702" t="s">
        <v>616</v>
      </c>
      <c r="C19" s="704" t="s">
        <v>617</v>
      </c>
      <c r="D19" s="705"/>
      <c r="E19" s="702" t="s">
        <v>618</v>
      </c>
      <c r="F19" s="710" t="s">
        <v>619</v>
      </c>
      <c r="G19" s="711"/>
      <c r="H19" s="712"/>
      <c r="I19" s="719" t="s">
        <v>620</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621</v>
      </c>
      <c r="AO19" s="694" t="s">
        <v>622</v>
      </c>
      <c r="AP19" s="695" t="s">
        <v>623</v>
      </c>
      <c r="AQ19" s="696"/>
      <c r="AR19" s="694" t="s">
        <v>624</v>
      </c>
      <c r="AS19" s="694"/>
      <c r="AT19" s="501"/>
    </row>
    <row r="20" spans="1:51" s="500" customFormat="1" ht="15" customHeight="1">
      <c r="A20" s="703"/>
      <c r="B20" s="702"/>
      <c r="C20" s="706"/>
      <c r="D20" s="707"/>
      <c r="E20" s="702"/>
      <c r="F20" s="713"/>
      <c r="G20" s="714"/>
      <c r="H20" s="715"/>
      <c r="I20" s="691" t="s">
        <v>625</v>
      </c>
      <c r="J20" s="701"/>
      <c r="K20" s="701"/>
      <c r="L20" s="701"/>
      <c r="M20" s="701"/>
      <c r="N20" s="701"/>
      <c r="O20" s="692"/>
      <c r="P20" s="702" t="s">
        <v>626</v>
      </c>
      <c r="Q20" s="702"/>
      <c r="R20" s="702"/>
      <c r="S20" s="702"/>
      <c r="T20" s="702"/>
      <c r="U20" s="702"/>
      <c r="V20" s="702"/>
      <c r="W20" s="702" t="s">
        <v>627</v>
      </c>
      <c r="X20" s="702"/>
      <c r="Y20" s="702"/>
      <c r="Z20" s="702"/>
      <c r="AA20" s="702"/>
      <c r="AB20" s="702"/>
      <c r="AC20" s="702"/>
      <c r="AD20" s="702" t="s">
        <v>628</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45505</v>
      </c>
      <c r="J21" s="515">
        <f>DATE($P$2,$V$2,2)</f>
        <v>45506</v>
      </c>
      <c r="K21" s="515">
        <f>DATE($P$2,$V$2,3)</f>
        <v>45507</v>
      </c>
      <c r="L21" s="515">
        <f>DATE($P$2,$V$2,4)</f>
        <v>45508</v>
      </c>
      <c r="M21" s="515">
        <f>DATE($P$2,$V$2,5)</f>
        <v>45509</v>
      </c>
      <c r="N21" s="515">
        <f>DATE($P$2,$V$2,6)</f>
        <v>45510</v>
      </c>
      <c r="O21" s="515">
        <f>DATE($P$2,$V$2,7)</f>
        <v>45511</v>
      </c>
      <c r="P21" s="515">
        <f>DATE($P$2,$V$2,8)</f>
        <v>45512</v>
      </c>
      <c r="Q21" s="515">
        <f>DATE($P$2,$V$2,9)</f>
        <v>45513</v>
      </c>
      <c r="R21" s="515">
        <f>DATE($P$2,$V$2,10)</f>
        <v>45514</v>
      </c>
      <c r="S21" s="515">
        <f>DATE($P$2,$V$2,11)</f>
        <v>45515</v>
      </c>
      <c r="T21" s="515">
        <f>DATE($P$2,$V$2,12)</f>
        <v>45516</v>
      </c>
      <c r="U21" s="515">
        <f>DATE($P$2,$V$2,13)</f>
        <v>45517</v>
      </c>
      <c r="V21" s="515">
        <f>DATE($P$2,$V$2,14)</f>
        <v>45518</v>
      </c>
      <c r="W21" s="515">
        <f>DATE($P$2,$V$2,15)</f>
        <v>45519</v>
      </c>
      <c r="X21" s="515">
        <f>DATE($P$2,$V$2,16)</f>
        <v>45520</v>
      </c>
      <c r="Y21" s="515">
        <f>DATE($P$2,$V$2,17)</f>
        <v>45521</v>
      </c>
      <c r="Z21" s="515">
        <f>DATE($P$2,$V$2,18)</f>
        <v>45522</v>
      </c>
      <c r="AA21" s="515">
        <f>DATE($P$2,$V$2,19)</f>
        <v>45523</v>
      </c>
      <c r="AB21" s="515">
        <f>DATE($P$2,$V$2,20)</f>
        <v>45524</v>
      </c>
      <c r="AC21" s="515">
        <f>DATE($P$2,$V$2,21)</f>
        <v>45525</v>
      </c>
      <c r="AD21" s="515">
        <f>DATE($P$2,$V$2,22)</f>
        <v>45526</v>
      </c>
      <c r="AE21" s="515">
        <f>DATE($P$2,$V$2,23)</f>
        <v>45527</v>
      </c>
      <c r="AF21" s="515">
        <f>DATE($P$2,$V$2,24)</f>
        <v>45528</v>
      </c>
      <c r="AG21" s="515">
        <f>DATE($P$2,$V$2,25)</f>
        <v>45529</v>
      </c>
      <c r="AH21" s="515">
        <f>DATE($P$2,$V$2,26)</f>
        <v>45530</v>
      </c>
      <c r="AI21" s="515">
        <f>DATE($P$2,$V$2,27)</f>
        <v>45531</v>
      </c>
      <c r="AJ21" s="515">
        <f>DATE($P$2,$V$2,28)</f>
        <v>45532</v>
      </c>
      <c r="AK21" s="515">
        <f>IF(AN3="暦月",IF(DAY(EOMONTH(I21,0))&lt;29,"",DATE($P$2,$V$2,29)),"")</f>
        <v>45533</v>
      </c>
      <c r="AL21" s="515">
        <f>IF(AN3="暦月",IF(DAY(EOMONTH(I21,0))&lt;30,"",DATE($P$2,$V$2,30)),"")</f>
        <v>45534</v>
      </c>
      <c r="AM21" s="515">
        <f>IF(AN3="暦月",IF(DAY(EOMONTH(I21,0))&lt;31,"",DATE($P$2,$V$2,31)),"")</f>
        <v>45535</v>
      </c>
      <c r="AN21" s="693"/>
      <c r="AO21" s="694"/>
      <c r="AP21" s="697"/>
      <c r="AQ21" s="698"/>
      <c r="AR21" s="694"/>
      <c r="AS21" s="694"/>
      <c r="AT21" s="501"/>
    </row>
    <row r="22" spans="1:51" s="500" customFormat="1" ht="15" customHeight="1">
      <c r="A22" s="703"/>
      <c r="B22" s="702"/>
      <c r="C22" s="708"/>
      <c r="D22" s="709"/>
      <c r="E22" s="702"/>
      <c r="F22" s="716"/>
      <c r="G22" s="717"/>
      <c r="H22" s="718"/>
      <c r="I22" s="516">
        <f>DATE($P$2,$V$2,1)</f>
        <v>45505</v>
      </c>
      <c r="J22" s="516">
        <f>DATE($P$2,$V$2,2)</f>
        <v>45506</v>
      </c>
      <c r="K22" s="516">
        <f>DATE($P$2,$V$2,3)</f>
        <v>45507</v>
      </c>
      <c r="L22" s="516">
        <f>DATE($P$2,$V$2,4)</f>
        <v>45508</v>
      </c>
      <c r="M22" s="516">
        <f>DATE($P$2,$V$2,5)</f>
        <v>45509</v>
      </c>
      <c r="N22" s="516">
        <f>DATE($P$2,$V$2,6)</f>
        <v>45510</v>
      </c>
      <c r="O22" s="516">
        <f>DATE($P$2,$V$2,7)</f>
        <v>45511</v>
      </c>
      <c r="P22" s="516">
        <f>DATE($P$2,$V$2,8)</f>
        <v>45512</v>
      </c>
      <c r="Q22" s="516">
        <f>DATE($P$2,$V$2,9)</f>
        <v>45513</v>
      </c>
      <c r="R22" s="516">
        <f>DATE($P$2,$V$2,10)</f>
        <v>45514</v>
      </c>
      <c r="S22" s="516">
        <f>DATE($P$2,$V$2,11)</f>
        <v>45515</v>
      </c>
      <c r="T22" s="516">
        <f>DATE($P$2,$V$2,12)</f>
        <v>45516</v>
      </c>
      <c r="U22" s="516">
        <f>DATE($P$2,$V$2,13)</f>
        <v>45517</v>
      </c>
      <c r="V22" s="516">
        <f>DATE($P$2,$V$2,14)</f>
        <v>45518</v>
      </c>
      <c r="W22" s="516">
        <f>DATE($P$2,$V$2,15)</f>
        <v>45519</v>
      </c>
      <c r="X22" s="516">
        <f>DATE($P$2,$V$2,16)</f>
        <v>45520</v>
      </c>
      <c r="Y22" s="516">
        <f>DATE($P$2,$V$2,17)</f>
        <v>45521</v>
      </c>
      <c r="Z22" s="516">
        <f>DATE($P$2,$V$2,18)</f>
        <v>45522</v>
      </c>
      <c r="AA22" s="516">
        <f>DATE($P$2,$V$2,19)</f>
        <v>45523</v>
      </c>
      <c r="AB22" s="516">
        <f>DATE($P$2,$V$2,20)</f>
        <v>45524</v>
      </c>
      <c r="AC22" s="516">
        <f>DATE($P$2,$V$2,21)</f>
        <v>45525</v>
      </c>
      <c r="AD22" s="516">
        <f>DATE($P$2,$V$2,22)</f>
        <v>45526</v>
      </c>
      <c r="AE22" s="516">
        <f>DATE($P$2,$V$2,23)</f>
        <v>45527</v>
      </c>
      <c r="AF22" s="516">
        <f>DATE($P$2,$V$2,24)</f>
        <v>45528</v>
      </c>
      <c r="AG22" s="516">
        <f>DATE($P$2,$V$2,25)</f>
        <v>45529</v>
      </c>
      <c r="AH22" s="516">
        <f>DATE($P$2,$V$2,26)</f>
        <v>45530</v>
      </c>
      <c r="AI22" s="516">
        <f>DATE($P$2,$V$2,27)</f>
        <v>45531</v>
      </c>
      <c r="AJ22" s="516">
        <f>DATE($P$2,$V$2,28)</f>
        <v>45532</v>
      </c>
      <c r="AK22" s="516">
        <f>IF(AN3="暦月",IF(DAY(EOMONTH(I22,0))&lt;29,"",DATE($P$2,$V$2,29)),"")</f>
        <v>45533</v>
      </c>
      <c r="AL22" s="516">
        <f>IF(AN3="暦月",IF(DAY(EOMONTH(I22,0))&lt;30,"",DATE($P$2,$V$2,30)),"")</f>
        <v>45534</v>
      </c>
      <c r="AM22" s="516">
        <f>IF(AN3="暦月",IF(DAY(EOMONTH(I22,0))&lt;31,"",DATE($P$2,$V$2,31)),"")</f>
        <v>45535</v>
      </c>
      <c r="AN22" s="693"/>
      <c r="AO22" s="694"/>
      <c r="AP22" s="699"/>
      <c r="AQ22" s="700"/>
      <c r="AR22" s="694"/>
      <c r="AS22" s="694"/>
      <c r="AT22" s="501"/>
      <c r="AU22" s="691" t="s">
        <v>612</v>
      </c>
      <c r="AV22" s="692"/>
      <c r="AX22" s="691" t="s">
        <v>629</v>
      </c>
      <c r="AY22" s="692"/>
    </row>
    <row r="23" spans="1:51" s="500" customFormat="1" ht="12" customHeight="1">
      <c r="A23" s="667">
        <v>1</v>
      </c>
      <c r="B23" s="670" t="s">
        <v>684</v>
      </c>
      <c r="C23" s="688"/>
      <c r="D23" s="676" t="s">
        <v>630</v>
      </c>
      <c r="E23" s="517"/>
      <c r="F23" s="679"/>
      <c r="G23" s="680"/>
      <c r="H23" s="518" t="s">
        <v>631</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632</v>
      </c>
      <c r="AV23" s="520" t="s">
        <v>633</v>
      </c>
      <c r="AX23" s="520" t="s">
        <v>634</v>
      </c>
      <c r="AY23" s="520" t="s">
        <v>635</v>
      </c>
    </row>
    <row r="24" spans="1:51" s="500" customFormat="1" ht="12" customHeight="1">
      <c r="A24" s="668"/>
      <c r="B24" s="671"/>
      <c r="C24" s="689"/>
      <c r="D24" s="677"/>
      <c r="E24" s="521"/>
      <c r="F24" s="681"/>
      <c r="G24" s="682"/>
      <c r="H24" s="522" t="s">
        <v>636</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637</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690</v>
      </c>
      <c r="C26" s="688"/>
      <c r="D26" s="676" t="s">
        <v>630</v>
      </c>
      <c r="E26" s="517"/>
      <c r="F26" s="679"/>
      <c r="G26" s="680"/>
      <c r="H26" s="518" t="s">
        <v>631</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632</v>
      </c>
      <c r="AV26" s="520" t="s">
        <v>633</v>
      </c>
      <c r="AX26" s="520" t="s">
        <v>634</v>
      </c>
      <c r="AY26" s="520" t="s">
        <v>635</v>
      </c>
    </row>
    <row r="27" spans="1:51" s="500" customFormat="1" ht="12" customHeight="1">
      <c r="A27" s="668"/>
      <c r="B27" s="671"/>
      <c r="C27" s="689"/>
      <c r="D27" s="677"/>
      <c r="E27" s="521"/>
      <c r="F27" s="681"/>
      <c r="G27" s="682"/>
      <c r="H27" s="522" t="s">
        <v>636</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637</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630</v>
      </c>
      <c r="E29" s="517"/>
      <c r="F29" s="679"/>
      <c r="G29" s="680"/>
      <c r="H29" s="518" t="s">
        <v>631</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632</v>
      </c>
      <c r="AV29" s="520" t="s">
        <v>633</v>
      </c>
      <c r="AX29" s="520" t="s">
        <v>634</v>
      </c>
      <c r="AY29" s="520" t="s">
        <v>635</v>
      </c>
    </row>
    <row r="30" spans="1:51" s="500" customFormat="1" ht="12" customHeight="1">
      <c r="A30" s="668"/>
      <c r="B30" s="671"/>
      <c r="C30" s="689"/>
      <c r="D30" s="677"/>
      <c r="E30" s="521"/>
      <c r="F30" s="681"/>
      <c r="G30" s="682"/>
      <c r="H30" s="522" t="s">
        <v>636</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637</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630</v>
      </c>
      <c r="E32" s="517"/>
      <c r="F32" s="679"/>
      <c r="G32" s="680"/>
      <c r="H32" s="518" t="s">
        <v>631</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632</v>
      </c>
      <c r="AV32" s="520" t="s">
        <v>633</v>
      </c>
      <c r="AX32" s="520" t="s">
        <v>634</v>
      </c>
      <c r="AY32" s="520" t="s">
        <v>635</v>
      </c>
    </row>
    <row r="33" spans="1:51" s="500" customFormat="1" ht="12" customHeight="1">
      <c r="A33" s="668"/>
      <c r="B33" s="671"/>
      <c r="C33" s="689"/>
      <c r="D33" s="677"/>
      <c r="E33" s="521"/>
      <c r="F33" s="681"/>
      <c r="G33" s="682"/>
      <c r="H33" s="522" t="s">
        <v>636</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637</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630</v>
      </c>
      <c r="E35" s="517"/>
      <c r="F35" s="679"/>
      <c r="G35" s="680"/>
      <c r="H35" s="518" t="s">
        <v>631</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632</v>
      </c>
      <c r="AV35" s="520" t="s">
        <v>633</v>
      </c>
      <c r="AX35" s="520" t="s">
        <v>634</v>
      </c>
      <c r="AY35" s="520" t="s">
        <v>635</v>
      </c>
    </row>
    <row r="36" spans="1:51" s="500" customFormat="1" ht="12" customHeight="1">
      <c r="A36" s="668"/>
      <c r="B36" s="671"/>
      <c r="C36" s="689"/>
      <c r="D36" s="677"/>
      <c r="E36" s="521"/>
      <c r="F36" s="681"/>
      <c r="G36" s="682"/>
      <c r="H36" s="522" t="s">
        <v>636</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637</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630</v>
      </c>
      <c r="E38" s="517"/>
      <c r="F38" s="679"/>
      <c r="G38" s="680"/>
      <c r="H38" s="518" t="s">
        <v>631</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632</v>
      </c>
      <c r="AV38" s="520" t="s">
        <v>633</v>
      </c>
      <c r="AX38" s="520" t="s">
        <v>634</v>
      </c>
      <c r="AY38" s="520" t="s">
        <v>635</v>
      </c>
    </row>
    <row r="39" spans="1:51" s="500" customFormat="1" ht="12" customHeight="1">
      <c r="A39" s="668"/>
      <c r="B39" s="671"/>
      <c r="C39" s="689"/>
      <c r="D39" s="677"/>
      <c r="E39" s="521"/>
      <c r="F39" s="681"/>
      <c r="G39" s="682"/>
      <c r="H39" s="522" t="s">
        <v>636</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637</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630</v>
      </c>
      <c r="E41" s="517"/>
      <c r="F41" s="679"/>
      <c r="G41" s="680"/>
      <c r="H41" s="518" t="s">
        <v>631</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632</v>
      </c>
      <c r="AV41" s="520" t="s">
        <v>633</v>
      </c>
      <c r="AX41" s="520" t="s">
        <v>634</v>
      </c>
      <c r="AY41" s="520" t="s">
        <v>635</v>
      </c>
    </row>
    <row r="42" spans="1:51" s="500" customFormat="1" ht="12" customHeight="1">
      <c r="A42" s="668"/>
      <c r="B42" s="671"/>
      <c r="C42" s="689"/>
      <c r="D42" s="677"/>
      <c r="E42" s="521"/>
      <c r="F42" s="681"/>
      <c r="G42" s="682"/>
      <c r="H42" s="522" t="s">
        <v>636</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637</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630</v>
      </c>
      <c r="E44" s="517"/>
      <c r="F44" s="679"/>
      <c r="G44" s="680"/>
      <c r="H44" s="518" t="s">
        <v>631</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632</v>
      </c>
      <c r="AV44" s="520" t="s">
        <v>633</v>
      </c>
      <c r="AX44" s="520" t="s">
        <v>634</v>
      </c>
      <c r="AY44" s="520" t="s">
        <v>635</v>
      </c>
    </row>
    <row r="45" spans="1:51" s="500" customFormat="1" ht="12" customHeight="1">
      <c r="A45" s="668"/>
      <c r="B45" s="671"/>
      <c r="C45" s="689"/>
      <c r="D45" s="677"/>
      <c r="E45" s="521"/>
      <c r="F45" s="681"/>
      <c r="G45" s="682"/>
      <c r="H45" s="522" t="s">
        <v>636</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637</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630</v>
      </c>
      <c r="E47" s="517"/>
      <c r="F47" s="679"/>
      <c r="G47" s="680"/>
      <c r="H47" s="518" t="s">
        <v>631</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632</v>
      </c>
      <c r="AV47" s="520" t="s">
        <v>633</v>
      </c>
      <c r="AX47" s="520" t="s">
        <v>634</v>
      </c>
      <c r="AY47" s="520" t="s">
        <v>635</v>
      </c>
    </row>
    <row r="48" spans="1:51" s="500" customFormat="1" ht="12" customHeight="1">
      <c r="A48" s="668"/>
      <c r="B48" s="671"/>
      <c r="C48" s="689"/>
      <c r="D48" s="677"/>
      <c r="E48" s="521"/>
      <c r="F48" s="681"/>
      <c r="G48" s="682"/>
      <c r="H48" s="522" t="s">
        <v>636</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637</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630</v>
      </c>
      <c r="E50" s="517"/>
      <c r="F50" s="679"/>
      <c r="G50" s="680"/>
      <c r="H50" s="518" t="s">
        <v>631</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632</v>
      </c>
      <c r="AV50" s="520" t="s">
        <v>633</v>
      </c>
      <c r="AX50" s="520" t="s">
        <v>634</v>
      </c>
      <c r="AY50" s="520" t="s">
        <v>635</v>
      </c>
    </row>
    <row r="51" spans="1:51" s="500" customFormat="1" ht="12" customHeight="1">
      <c r="A51" s="668"/>
      <c r="B51" s="671"/>
      <c r="C51" s="689"/>
      <c r="D51" s="677"/>
      <c r="E51" s="521"/>
      <c r="F51" s="681"/>
      <c r="G51" s="682"/>
      <c r="H51" s="522" t="s">
        <v>636</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637</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630</v>
      </c>
      <c r="E53" s="517"/>
      <c r="F53" s="679"/>
      <c r="G53" s="680"/>
      <c r="H53" s="518" t="s">
        <v>631</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632</v>
      </c>
      <c r="AV53" s="520" t="s">
        <v>633</v>
      </c>
      <c r="AX53" s="520" t="s">
        <v>634</v>
      </c>
      <c r="AY53" s="520" t="s">
        <v>635</v>
      </c>
    </row>
    <row r="54" spans="1:51" s="500" customFormat="1" ht="12" customHeight="1">
      <c r="A54" s="668"/>
      <c r="B54" s="671"/>
      <c r="C54" s="689"/>
      <c r="D54" s="677"/>
      <c r="E54" s="521"/>
      <c r="F54" s="681"/>
      <c r="G54" s="682"/>
      <c r="H54" s="522" t="s">
        <v>636</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637</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630</v>
      </c>
      <c r="E56" s="517"/>
      <c r="F56" s="679"/>
      <c r="G56" s="680"/>
      <c r="H56" s="518" t="s">
        <v>631</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632</v>
      </c>
      <c r="AV56" s="520" t="s">
        <v>633</v>
      </c>
      <c r="AX56" s="520" t="s">
        <v>634</v>
      </c>
      <c r="AY56" s="520" t="s">
        <v>635</v>
      </c>
    </row>
    <row r="57" spans="1:51" s="500" customFormat="1" ht="12" customHeight="1">
      <c r="A57" s="668"/>
      <c r="B57" s="671"/>
      <c r="C57" s="689"/>
      <c r="D57" s="677"/>
      <c r="E57" s="521"/>
      <c r="F57" s="681"/>
      <c r="G57" s="682"/>
      <c r="H57" s="522" t="s">
        <v>636</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637</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630</v>
      </c>
      <c r="E59" s="517"/>
      <c r="F59" s="679"/>
      <c r="G59" s="680"/>
      <c r="H59" s="518" t="s">
        <v>631</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632</v>
      </c>
      <c r="AV59" s="520" t="s">
        <v>633</v>
      </c>
      <c r="AX59" s="520" t="s">
        <v>634</v>
      </c>
      <c r="AY59" s="520" t="s">
        <v>635</v>
      </c>
    </row>
    <row r="60" spans="1:51" s="500" customFormat="1" ht="12" customHeight="1">
      <c r="A60" s="668"/>
      <c r="B60" s="671"/>
      <c r="C60" s="689"/>
      <c r="D60" s="677"/>
      <c r="E60" s="521"/>
      <c r="F60" s="681"/>
      <c r="G60" s="682"/>
      <c r="H60" s="522" t="s">
        <v>636</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637</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630</v>
      </c>
      <c r="E62" s="517"/>
      <c r="F62" s="679"/>
      <c r="G62" s="680"/>
      <c r="H62" s="518" t="s">
        <v>631</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632</v>
      </c>
      <c r="AV62" s="520" t="s">
        <v>633</v>
      </c>
      <c r="AX62" s="520" t="s">
        <v>634</v>
      </c>
      <c r="AY62" s="520" t="s">
        <v>635</v>
      </c>
    </row>
    <row r="63" spans="1:51" s="500" customFormat="1" ht="12" customHeight="1">
      <c r="A63" s="668"/>
      <c r="B63" s="671"/>
      <c r="C63" s="689"/>
      <c r="D63" s="677"/>
      <c r="E63" s="521"/>
      <c r="F63" s="681"/>
      <c r="G63" s="682"/>
      <c r="H63" s="522" t="s">
        <v>636</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637</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630</v>
      </c>
      <c r="E65" s="517"/>
      <c r="F65" s="679"/>
      <c r="G65" s="680"/>
      <c r="H65" s="518" t="s">
        <v>631</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632</v>
      </c>
      <c r="AV65" s="520" t="s">
        <v>633</v>
      </c>
      <c r="AX65" s="520" t="s">
        <v>634</v>
      </c>
      <c r="AY65" s="520" t="s">
        <v>635</v>
      </c>
    </row>
    <row r="66" spans="1:51" s="500" customFormat="1" ht="12" customHeight="1">
      <c r="A66" s="668"/>
      <c r="B66" s="671"/>
      <c r="C66" s="689"/>
      <c r="D66" s="677"/>
      <c r="E66" s="521"/>
      <c r="F66" s="681"/>
      <c r="G66" s="682"/>
      <c r="H66" s="522" t="s">
        <v>636</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637</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630</v>
      </c>
      <c r="E68" s="517"/>
      <c r="F68" s="679"/>
      <c r="G68" s="680"/>
      <c r="H68" s="518" t="s">
        <v>631</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632</v>
      </c>
      <c r="AV68" s="520" t="s">
        <v>633</v>
      </c>
      <c r="AX68" s="520" t="s">
        <v>634</v>
      </c>
      <c r="AY68" s="520" t="s">
        <v>635</v>
      </c>
    </row>
    <row r="69" spans="1:51" s="500" customFormat="1" ht="12" customHeight="1">
      <c r="A69" s="668"/>
      <c r="B69" s="671"/>
      <c r="C69" s="689"/>
      <c r="D69" s="677"/>
      <c r="E69" s="521"/>
      <c r="F69" s="681"/>
      <c r="G69" s="682"/>
      <c r="H69" s="522" t="s">
        <v>636</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637</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630</v>
      </c>
      <c r="E71" s="517"/>
      <c r="F71" s="679"/>
      <c r="G71" s="680"/>
      <c r="H71" s="518" t="s">
        <v>631</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632</v>
      </c>
      <c r="AV71" s="520" t="s">
        <v>633</v>
      </c>
      <c r="AX71" s="520" t="s">
        <v>634</v>
      </c>
      <c r="AY71" s="520" t="s">
        <v>635</v>
      </c>
    </row>
    <row r="72" spans="1:51" s="500" customFormat="1" ht="12" customHeight="1">
      <c r="A72" s="668"/>
      <c r="B72" s="671"/>
      <c r="C72" s="674"/>
      <c r="D72" s="677"/>
      <c r="E72" s="521"/>
      <c r="F72" s="681"/>
      <c r="G72" s="682"/>
      <c r="H72" s="522" t="s">
        <v>636</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637</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630</v>
      </c>
      <c r="E74" s="517"/>
      <c r="F74" s="679"/>
      <c r="G74" s="680"/>
      <c r="H74" s="518" t="s">
        <v>631</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632</v>
      </c>
      <c r="AV74" s="520" t="s">
        <v>633</v>
      </c>
      <c r="AX74" s="520" t="s">
        <v>634</v>
      </c>
      <c r="AY74" s="520" t="s">
        <v>635</v>
      </c>
    </row>
    <row r="75" spans="1:51" s="500" customFormat="1" ht="12" customHeight="1">
      <c r="A75" s="668"/>
      <c r="B75" s="671"/>
      <c r="C75" s="689"/>
      <c r="D75" s="677"/>
      <c r="E75" s="521"/>
      <c r="F75" s="681"/>
      <c r="G75" s="682"/>
      <c r="H75" s="522" t="s">
        <v>636</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637</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630</v>
      </c>
      <c r="E77" s="517"/>
      <c r="F77" s="679"/>
      <c r="G77" s="680"/>
      <c r="H77" s="518" t="s">
        <v>631</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632</v>
      </c>
      <c r="AV77" s="520" t="s">
        <v>633</v>
      </c>
      <c r="AX77" s="520" t="s">
        <v>634</v>
      </c>
      <c r="AY77" s="520" t="s">
        <v>635</v>
      </c>
    </row>
    <row r="78" spans="1:51" s="500" customFormat="1" ht="12" customHeight="1">
      <c r="A78" s="668"/>
      <c r="B78" s="671"/>
      <c r="C78" s="689"/>
      <c r="D78" s="677"/>
      <c r="E78" s="521"/>
      <c r="F78" s="681"/>
      <c r="G78" s="682"/>
      <c r="H78" s="522" t="s">
        <v>636</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637</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630</v>
      </c>
      <c r="E80" s="517"/>
      <c r="F80" s="679"/>
      <c r="G80" s="680"/>
      <c r="H80" s="518" t="s">
        <v>631</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632</v>
      </c>
      <c r="AV80" s="520" t="s">
        <v>633</v>
      </c>
      <c r="AX80" s="520" t="s">
        <v>634</v>
      </c>
      <c r="AY80" s="520" t="s">
        <v>635</v>
      </c>
    </row>
    <row r="81" spans="1:51" s="500" customFormat="1" ht="12" customHeight="1">
      <c r="A81" s="668"/>
      <c r="B81" s="671"/>
      <c r="C81" s="689"/>
      <c r="D81" s="677"/>
      <c r="E81" s="521"/>
      <c r="F81" s="681"/>
      <c r="G81" s="682"/>
      <c r="H81" s="522" t="s">
        <v>636</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637</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630</v>
      </c>
      <c r="E83" s="517"/>
      <c r="F83" s="679"/>
      <c r="G83" s="680"/>
      <c r="H83" s="518" t="s">
        <v>631</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632</v>
      </c>
      <c r="AV83" s="520" t="s">
        <v>633</v>
      </c>
      <c r="AX83" s="520" t="s">
        <v>634</v>
      </c>
      <c r="AY83" s="520" t="s">
        <v>635</v>
      </c>
    </row>
    <row r="84" spans="1:51" s="500" customFormat="1" ht="12" customHeight="1">
      <c r="A84" s="668"/>
      <c r="B84" s="671"/>
      <c r="C84" s="689"/>
      <c r="D84" s="677"/>
      <c r="E84" s="521"/>
      <c r="F84" s="681"/>
      <c r="G84" s="682"/>
      <c r="H84" s="522" t="s">
        <v>636</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637</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630</v>
      </c>
      <c r="E86" s="517"/>
      <c r="F86" s="679"/>
      <c r="G86" s="680"/>
      <c r="H86" s="518" t="s">
        <v>631</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632</v>
      </c>
      <c r="AV86" s="520" t="s">
        <v>633</v>
      </c>
      <c r="AX86" s="520" t="s">
        <v>634</v>
      </c>
      <c r="AY86" s="520" t="s">
        <v>635</v>
      </c>
    </row>
    <row r="87" spans="1:51" s="500" customFormat="1" ht="12" customHeight="1">
      <c r="A87" s="668"/>
      <c r="B87" s="671"/>
      <c r="C87" s="689"/>
      <c r="D87" s="677"/>
      <c r="E87" s="521"/>
      <c r="F87" s="681"/>
      <c r="G87" s="682"/>
      <c r="H87" s="522" t="s">
        <v>636</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637</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630</v>
      </c>
      <c r="E89" s="517"/>
      <c r="F89" s="679"/>
      <c r="G89" s="680"/>
      <c r="H89" s="518" t="s">
        <v>631</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632</v>
      </c>
      <c r="AV89" s="520" t="s">
        <v>633</v>
      </c>
      <c r="AX89" s="520" t="s">
        <v>634</v>
      </c>
      <c r="AY89" s="520" t="s">
        <v>635</v>
      </c>
    </row>
    <row r="90" spans="1:51" s="500" customFormat="1" ht="12" customHeight="1">
      <c r="A90" s="668"/>
      <c r="B90" s="671"/>
      <c r="C90" s="689"/>
      <c r="D90" s="677"/>
      <c r="E90" s="521"/>
      <c r="F90" s="681"/>
      <c r="G90" s="682"/>
      <c r="H90" s="522" t="s">
        <v>636</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637</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630</v>
      </c>
      <c r="E92" s="517"/>
      <c r="F92" s="679"/>
      <c r="G92" s="680"/>
      <c r="H92" s="518" t="s">
        <v>631</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632</v>
      </c>
      <c r="AV92" s="520" t="s">
        <v>633</v>
      </c>
      <c r="AX92" s="520" t="s">
        <v>634</v>
      </c>
      <c r="AY92" s="520" t="s">
        <v>635</v>
      </c>
    </row>
    <row r="93" spans="1:51" s="500" customFormat="1" ht="12" customHeight="1">
      <c r="A93" s="668"/>
      <c r="B93" s="671"/>
      <c r="C93" s="689"/>
      <c r="D93" s="677"/>
      <c r="E93" s="521"/>
      <c r="F93" s="681"/>
      <c r="G93" s="682"/>
      <c r="H93" s="522" t="s">
        <v>636</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637</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630</v>
      </c>
      <c r="E95" s="517"/>
      <c r="F95" s="679"/>
      <c r="G95" s="680"/>
      <c r="H95" s="518" t="s">
        <v>631</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632</v>
      </c>
      <c r="AV95" s="520" t="s">
        <v>633</v>
      </c>
      <c r="AX95" s="520" t="s">
        <v>634</v>
      </c>
      <c r="AY95" s="520" t="s">
        <v>635</v>
      </c>
    </row>
    <row r="96" spans="1:51" s="500" customFormat="1" ht="12" customHeight="1">
      <c r="A96" s="668"/>
      <c r="B96" s="671"/>
      <c r="C96" s="689"/>
      <c r="D96" s="677"/>
      <c r="E96" s="521"/>
      <c r="F96" s="681"/>
      <c r="G96" s="682"/>
      <c r="H96" s="522" t="s">
        <v>636</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637</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630</v>
      </c>
      <c r="E98" s="517"/>
      <c r="F98" s="679"/>
      <c r="G98" s="680"/>
      <c r="H98" s="518" t="s">
        <v>631</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632</v>
      </c>
      <c r="AV98" s="520" t="s">
        <v>633</v>
      </c>
      <c r="AX98" s="520" t="s">
        <v>634</v>
      </c>
      <c r="AY98" s="520" t="s">
        <v>635</v>
      </c>
    </row>
    <row r="99" spans="1:51" s="500" customFormat="1" ht="12" customHeight="1">
      <c r="A99" s="668"/>
      <c r="B99" s="671"/>
      <c r="C99" s="689"/>
      <c r="D99" s="677"/>
      <c r="E99" s="521"/>
      <c r="F99" s="681"/>
      <c r="G99" s="682"/>
      <c r="H99" s="522" t="s">
        <v>636</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637</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630</v>
      </c>
      <c r="E101" s="517"/>
      <c r="F101" s="679"/>
      <c r="G101" s="680"/>
      <c r="H101" s="518" t="s">
        <v>631</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632</v>
      </c>
      <c r="AV101" s="520" t="s">
        <v>633</v>
      </c>
      <c r="AX101" s="520" t="s">
        <v>634</v>
      </c>
      <c r="AY101" s="520" t="s">
        <v>635</v>
      </c>
    </row>
    <row r="102" spans="1:51" s="500" customFormat="1" ht="12" customHeight="1">
      <c r="A102" s="668"/>
      <c r="B102" s="671"/>
      <c r="C102" s="689"/>
      <c r="D102" s="677"/>
      <c r="E102" s="521"/>
      <c r="F102" s="681"/>
      <c r="G102" s="682"/>
      <c r="H102" s="522" t="s">
        <v>636</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637</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630</v>
      </c>
      <c r="E104" s="517"/>
      <c r="F104" s="679"/>
      <c r="G104" s="680"/>
      <c r="H104" s="518" t="s">
        <v>631</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632</v>
      </c>
      <c r="AV104" s="520" t="s">
        <v>633</v>
      </c>
      <c r="AX104" s="520" t="s">
        <v>634</v>
      </c>
      <c r="AY104" s="520" t="s">
        <v>635</v>
      </c>
    </row>
    <row r="105" spans="1:51" s="500" customFormat="1" ht="12" customHeight="1">
      <c r="A105" s="668"/>
      <c r="B105" s="671"/>
      <c r="C105" s="689"/>
      <c r="D105" s="677"/>
      <c r="E105" s="521"/>
      <c r="F105" s="681"/>
      <c r="G105" s="682"/>
      <c r="H105" s="522" t="s">
        <v>636</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637</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630</v>
      </c>
      <c r="E107" s="517"/>
      <c r="F107" s="679"/>
      <c r="G107" s="680"/>
      <c r="H107" s="518" t="s">
        <v>631</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632</v>
      </c>
      <c r="AV107" s="520" t="s">
        <v>633</v>
      </c>
      <c r="AX107" s="520" t="s">
        <v>634</v>
      </c>
      <c r="AY107" s="520" t="s">
        <v>635</v>
      </c>
    </row>
    <row r="108" spans="1:51" s="500" customFormat="1" ht="12" customHeight="1">
      <c r="A108" s="668"/>
      <c r="B108" s="671"/>
      <c r="C108" s="689"/>
      <c r="D108" s="677"/>
      <c r="E108" s="521"/>
      <c r="F108" s="681"/>
      <c r="G108" s="682"/>
      <c r="H108" s="522" t="s">
        <v>636</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637</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630</v>
      </c>
      <c r="E110" s="517"/>
      <c r="F110" s="679"/>
      <c r="G110" s="680"/>
      <c r="H110" s="518" t="s">
        <v>631</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632</v>
      </c>
      <c r="AV110" s="520" t="s">
        <v>633</v>
      </c>
      <c r="AX110" s="520" t="s">
        <v>634</v>
      </c>
      <c r="AY110" s="520" t="s">
        <v>635</v>
      </c>
    </row>
    <row r="111" spans="1:51" s="500" customFormat="1" ht="12" customHeight="1">
      <c r="A111" s="668"/>
      <c r="B111" s="671"/>
      <c r="C111" s="689"/>
      <c r="D111" s="677"/>
      <c r="E111" s="521"/>
      <c r="F111" s="681"/>
      <c r="G111" s="682"/>
      <c r="H111" s="522" t="s">
        <v>636</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637</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630</v>
      </c>
      <c r="E113" s="517"/>
      <c r="F113" s="679"/>
      <c r="G113" s="680"/>
      <c r="H113" s="518" t="s">
        <v>631</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632</v>
      </c>
      <c r="AV113" s="520" t="s">
        <v>633</v>
      </c>
      <c r="AX113" s="520" t="s">
        <v>634</v>
      </c>
      <c r="AY113" s="520" t="s">
        <v>635</v>
      </c>
    </row>
    <row r="114" spans="1:51" s="500" customFormat="1" ht="12" customHeight="1">
      <c r="A114" s="668"/>
      <c r="B114" s="671"/>
      <c r="C114" s="689"/>
      <c r="D114" s="677"/>
      <c r="E114" s="521"/>
      <c r="F114" s="681"/>
      <c r="G114" s="682"/>
      <c r="H114" s="522" t="s">
        <v>636</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637</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630</v>
      </c>
      <c r="E116" s="517"/>
      <c r="F116" s="679"/>
      <c r="G116" s="680"/>
      <c r="H116" s="518" t="s">
        <v>631</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632</v>
      </c>
      <c r="AV116" s="520" t="s">
        <v>633</v>
      </c>
      <c r="AX116" s="520" t="s">
        <v>634</v>
      </c>
      <c r="AY116" s="520" t="s">
        <v>635</v>
      </c>
    </row>
    <row r="117" spans="1:51" s="500" customFormat="1" ht="12" customHeight="1">
      <c r="A117" s="668"/>
      <c r="B117" s="671"/>
      <c r="C117" s="689"/>
      <c r="D117" s="677"/>
      <c r="E117" s="521"/>
      <c r="F117" s="681"/>
      <c r="G117" s="682"/>
      <c r="H117" s="522" t="s">
        <v>636</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637</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630</v>
      </c>
      <c r="E119" s="517"/>
      <c r="F119" s="679"/>
      <c r="G119" s="680"/>
      <c r="H119" s="518" t="s">
        <v>631</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632</v>
      </c>
      <c r="AV119" s="520" t="s">
        <v>633</v>
      </c>
      <c r="AX119" s="520" t="s">
        <v>634</v>
      </c>
      <c r="AY119" s="520" t="s">
        <v>635</v>
      </c>
    </row>
    <row r="120" spans="1:51" s="500" customFormat="1" ht="12" customHeight="1">
      <c r="A120" s="668"/>
      <c r="B120" s="671"/>
      <c r="C120" s="689"/>
      <c r="D120" s="677"/>
      <c r="E120" s="521"/>
      <c r="F120" s="681"/>
      <c r="G120" s="682"/>
      <c r="H120" s="522" t="s">
        <v>636</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637</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630</v>
      </c>
      <c r="E122" s="517"/>
      <c r="F122" s="679"/>
      <c r="G122" s="680"/>
      <c r="H122" s="518" t="s">
        <v>631</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632</v>
      </c>
      <c r="AV122" s="520" t="s">
        <v>633</v>
      </c>
      <c r="AX122" s="520" t="s">
        <v>634</v>
      </c>
      <c r="AY122" s="520" t="s">
        <v>635</v>
      </c>
    </row>
    <row r="123" spans="1:51" s="500" customFormat="1" ht="12" customHeight="1">
      <c r="A123" s="668"/>
      <c r="B123" s="671"/>
      <c r="C123" s="689"/>
      <c r="D123" s="677"/>
      <c r="E123" s="521"/>
      <c r="F123" s="681"/>
      <c r="G123" s="682"/>
      <c r="H123" s="522" t="s">
        <v>636</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637</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630</v>
      </c>
      <c r="E125" s="517"/>
      <c r="F125" s="679"/>
      <c r="G125" s="680"/>
      <c r="H125" s="518" t="s">
        <v>631</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632</v>
      </c>
      <c r="AV125" s="520" t="s">
        <v>633</v>
      </c>
      <c r="AX125" s="520" t="s">
        <v>634</v>
      </c>
      <c r="AY125" s="520" t="s">
        <v>635</v>
      </c>
    </row>
    <row r="126" spans="1:51" s="500" customFormat="1" ht="12" customHeight="1">
      <c r="A126" s="668"/>
      <c r="B126" s="671"/>
      <c r="C126" s="689"/>
      <c r="D126" s="677"/>
      <c r="E126" s="521"/>
      <c r="F126" s="681"/>
      <c r="G126" s="682"/>
      <c r="H126" s="522" t="s">
        <v>636</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637</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630</v>
      </c>
      <c r="E128" s="517"/>
      <c r="F128" s="679"/>
      <c r="G128" s="680"/>
      <c r="H128" s="518" t="s">
        <v>631</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632</v>
      </c>
      <c r="AV128" s="520" t="s">
        <v>633</v>
      </c>
      <c r="AX128" s="520" t="s">
        <v>634</v>
      </c>
      <c r="AY128" s="520" t="s">
        <v>635</v>
      </c>
    </row>
    <row r="129" spans="1:51" s="500" customFormat="1" ht="12" customHeight="1">
      <c r="A129" s="668"/>
      <c r="B129" s="671"/>
      <c r="C129" s="689"/>
      <c r="D129" s="677"/>
      <c r="E129" s="521"/>
      <c r="F129" s="681"/>
      <c r="G129" s="682"/>
      <c r="H129" s="522" t="s">
        <v>636</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637</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630</v>
      </c>
      <c r="E131" s="517"/>
      <c r="F131" s="679"/>
      <c r="G131" s="680"/>
      <c r="H131" s="518" t="s">
        <v>631</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632</v>
      </c>
      <c r="AV131" s="520" t="s">
        <v>633</v>
      </c>
      <c r="AX131" s="520" t="s">
        <v>634</v>
      </c>
      <c r="AY131" s="520" t="s">
        <v>635</v>
      </c>
    </row>
    <row r="132" spans="1:51" s="500" customFormat="1" ht="12" customHeight="1">
      <c r="A132" s="668"/>
      <c r="B132" s="671"/>
      <c r="C132" s="674"/>
      <c r="D132" s="677"/>
      <c r="E132" s="521"/>
      <c r="F132" s="681"/>
      <c r="G132" s="682"/>
      <c r="H132" s="522" t="s">
        <v>636</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637</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630</v>
      </c>
      <c r="E134" s="517"/>
      <c r="F134" s="679"/>
      <c r="G134" s="680"/>
      <c r="H134" s="518" t="s">
        <v>631</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632</v>
      </c>
      <c r="AV134" s="520" t="s">
        <v>633</v>
      </c>
      <c r="AX134" s="520" t="s">
        <v>634</v>
      </c>
      <c r="AY134" s="520" t="s">
        <v>635</v>
      </c>
    </row>
    <row r="135" spans="1:51" s="500" customFormat="1" ht="12" customHeight="1">
      <c r="A135" s="668"/>
      <c r="B135" s="671"/>
      <c r="C135" s="689"/>
      <c r="D135" s="677"/>
      <c r="E135" s="521"/>
      <c r="F135" s="681"/>
      <c r="G135" s="682"/>
      <c r="H135" s="522" t="s">
        <v>636</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637</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630</v>
      </c>
      <c r="E137" s="517"/>
      <c r="F137" s="679"/>
      <c r="G137" s="680"/>
      <c r="H137" s="518" t="s">
        <v>631</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632</v>
      </c>
      <c r="AV137" s="520" t="s">
        <v>633</v>
      </c>
      <c r="AX137" s="520" t="s">
        <v>634</v>
      </c>
      <c r="AY137" s="520" t="s">
        <v>635</v>
      </c>
    </row>
    <row r="138" spans="1:51" s="500" customFormat="1" ht="12" customHeight="1">
      <c r="A138" s="668"/>
      <c r="B138" s="671"/>
      <c r="C138" s="689"/>
      <c r="D138" s="677"/>
      <c r="E138" s="521"/>
      <c r="F138" s="681"/>
      <c r="G138" s="682"/>
      <c r="H138" s="522" t="s">
        <v>636</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637</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630</v>
      </c>
      <c r="E140" s="517"/>
      <c r="F140" s="679"/>
      <c r="G140" s="680"/>
      <c r="H140" s="518" t="s">
        <v>631</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632</v>
      </c>
      <c r="AV140" s="520" t="s">
        <v>633</v>
      </c>
      <c r="AX140" s="520" t="s">
        <v>634</v>
      </c>
      <c r="AY140" s="520" t="s">
        <v>635</v>
      </c>
    </row>
    <row r="141" spans="1:51" s="500" customFormat="1" ht="12" customHeight="1">
      <c r="A141" s="668"/>
      <c r="B141" s="671"/>
      <c r="C141" s="689"/>
      <c r="D141" s="677"/>
      <c r="E141" s="521"/>
      <c r="F141" s="681"/>
      <c r="G141" s="682"/>
      <c r="H141" s="522" t="s">
        <v>636</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637</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630</v>
      </c>
      <c r="E143" s="517"/>
      <c r="F143" s="679"/>
      <c r="G143" s="680"/>
      <c r="H143" s="518" t="s">
        <v>631</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632</v>
      </c>
      <c r="AV143" s="520" t="s">
        <v>633</v>
      </c>
      <c r="AX143" s="520" t="s">
        <v>634</v>
      </c>
      <c r="AY143" s="520" t="s">
        <v>635</v>
      </c>
    </row>
    <row r="144" spans="1:51" s="500" customFormat="1" ht="12" customHeight="1">
      <c r="A144" s="668"/>
      <c r="B144" s="671"/>
      <c r="C144" s="689"/>
      <c r="D144" s="677"/>
      <c r="E144" s="521"/>
      <c r="F144" s="681"/>
      <c r="G144" s="682"/>
      <c r="H144" s="522" t="s">
        <v>636</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637</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630</v>
      </c>
      <c r="E146" s="517"/>
      <c r="F146" s="679"/>
      <c r="G146" s="680"/>
      <c r="H146" s="518" t="s">
        <v>631</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632</v>
      </c>
      <c r="AV146" s="520" t="s">
        <v>633</v>
      </c>
      <c r="AX146" s="520" t="s">
        <v>634</v>
      </c>
      <c r="AY146" s="520" t="s">
        <v>635</v>
      </c>
    </row>
    <row r="147" spans="1:51" s="500" customFormat="1" ht="12" customHeight="1">
      <c r="A147" s="668"/>
      <c r="B147" s="671"/>
      <c r="C147" s="689"/>
      <c r="D147" s="677"/>
      <c r="E147" s="521"/>
      <c r="F147" s="681"/>
      <c r="G147" s="682"/>
      <c r="H147" s="522" t="s">
        <v>636</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637</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630</v>
      </c>
      <c r="E149" s="517"/>
      <c r="F149" s="679"/>
      <c r="G149" s="680"/>
      <c r="H149" s="518" t="s">
        <v>631</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632</v>
      </c>
      <c r="AV149" s="520" t="s">
        <v>633</v>
      </c>
      <c r="AX149" s="520" t="s">
        <v>634</v>
      </c>
      <c r="AY149" s="520" t="s">
        <v>635</v>
      </c>
    </row>
    <row r="150" spans="1:51" s="500" customFormat="1" ht="12" customHeight="1">
      <c r="A150" s="668"/>
      <c r="B150" s="671"/>
      <c r="C150" s="689"/>
      <c r="D150" s="677"/>
      <c r="E150" s="521"/>
      <c r="F150" s="681"/>
      <c r="G150" s="682"/>
      <c r="H150" s="522" t="s">
        <v>636</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637</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630</v>
      </c>
      <c r="E152" s="517"/>
      <c r="F152" s="679"/>
      <c r="G152" s="680"/>
      <c r="H152" s="518" t="s">
        <v>631</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632</v>
      </c>
      <c r="AV152" s="520" t="s">
        <v>633</v>
      </c>
      <c r="AX152" s="520" t="s">
        <v>634</v>
      </c>
      <c r="AY152" s="520" t="s">
        <v>635</v>
      </c>
    </row>
    <row r="153" spans="1:51" s="500" customFormat="1" ht="12" customHeight="1">
      <c r="A153" s="668"/>
      <c r="B153" s="671"/>
      <c r="C153" s="689"/>
      <c r="D153" s="677"/>
      <c r="E153" s="521"/>
      <c r="F153" s="681"/>
      <c r="G153" s="682"/>
      <c r="H153" s="522" t="s">
        <v>636</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637</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630</v>
      </c>
      <c r="E155" s="517"/>
      <c r="F155" s="679"/>
      <c r="G155" s="680"/>
      <c r="H155" s="518" t="s">
        <v>631</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632</v>
      </c>
      <c r="AV155" s="520" t="s">
        <v>633</v>
      </c>
      <c r="AX155" s="520" t="s">
        <v>634</v>
      </c>
      <c r="AY155" s="520" t="s">
        <v>635</v>
      </c>
    </row>
    <row r="156" spans="1:51" s="500" customFormat="1" ht="12" customHeight="1">
      <c r="A156" s="668"/>
      <c r="B156" s="671"/>
      <c r="C156" s="689"/>
      <c r="D156" s="677"/>
      <c r="E156" s="521"/>
      <c r="F156" s="681"/>
      <c r="G156" s="682"/>
      <c r="H156" s="522" t="s">
        <v>636</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637</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630</v>
      </c>
      <c r="E158" s="517"/>
      <c r="F158" s="679"/>
      <c r="G158" s="680"/>
      <c r="H158" s="518" t="s">
        <v>631</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632</v>
      </c>
      <c r="AV158" s="520" t="s">
        <v>633</v>
      </c>
      <c r="AX158" s="520" t="s">
        <v>634</v>
      </c>
      <c r="AY158" s="520" t="s">
        <v>635</v>
      </c>
    </row>
    <row r="159" spans="1:51" s="500" customFormat="1" ht="12" customHeight="1">
      <c r="A159" s="668"/>
      <c r="B159" s="671"/>
      <c r="C159" s="689"/>
      <c r="D159" s="677"/>
      <c r="E159" s="521"/>
      <c r="F159" s="681"/>
      <c r="G159" s="682"/>
      <c r="H159" s="522" t="s">
        <v>636</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637</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630</v>
      </c>
      <c r="E161" s="517"/>
      <c r="F161" s="679"/>
      <c r="G161" s="680"/>
      <c r="H161" s="518" t="s">
        <v>631</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632</v>
      </c>
      <c r="AV161" s="520" t="s">
        <v>633</v>
      </c>
      <c r="AX161" s="520" t="s">
        <v>634</v>
      </c>
      <c r="AY161" s="520" t="s">
        <v>635</v>
      </c>
    </row>
    <row r="162" spans="1:51" s="500" customFormat="1" ht="12" customHeight="1">
      <c r="A162" s="668"/>
      <c r="B162" s="671"/>
      <c r="C162" s="689"/>
      <c r="D162" s="677"/>
      <c r="E162" s="521"/>
      <c r="F162" s="681"/>
      <c r="G162" s="682"/>
      <c r="H162" s="522" t="s">
        <v>636</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637</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630</v>
      </c>
      <c r="E164" s="517"/>
      <c r="F164" s="679"/>
      <c r="G164" s="680"/>
      <c r="H164" s="518" t="s">
        <v>631</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632</v>
      </c>
      <c r="AV164" s="520" t="s">
        <v>633</v>
      </c>
      <c r="AX164" s="520" t="s">
        <v>634</v>
      </c>
      <c r="AY164" s="520" t="s">
        <v>635</v>
      </c>
    </row>
    <row r="165" spans="1:51" s="500" customFormat="1" ht="12" customHeight="1">
      <c r="A165" s="668"/>
      <c r="B165" s="671"/>
      <c r="C165" s="674"/>
      <c r="D165" s="677"/>
      <c r="E165" s="521"/>
      <c r="F165" s="681"/>
      <c r="G165" s="682"/>
      <c r="H165" s="522" t="s">
        <v>636</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637</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630</v>
      </c>
      <c r="E167" s="517"/>
      <c r="F167" s="679"/>
      <c r="G167" s="680"/>
      <c r="H167" s="518" t="s">
        <v>631</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632</v>
      </c>
      <c r="AV167" s="520" t="s">
        <v>633</v>
      </c>
      <c r="AX167" s="520" t="s">
        <v>634</v>
      </c>
      <c r="AY167" s="520" t="s">
        <v>635</v>
      </c>
    </row>
    <row r="168" spans="1:51" s="500" customFormat="1" ht="12" customHeight="1">
      <c r="A168" s="668"/>
      <c r="B168" s="671"/>
      <c r="C168" s="689"/>
      <c r="D168" s="677"/>
      <c r="E168" s="521"/>
      <c r="F168" s="681"/>
      <c r="G168" s="682"/>
      <c r="H168" s="522" t="s">
        <v>636</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637</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630</v>
      </c>
      <c r="E170" s="517"/>
      <c r="F170" s="679"/>
      <c r="G170" s="680"/>
      <c r="H170" s="518" t="s">
        <v>631</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632</v>
      </c>
      <c r="AV170" s="520" t="s">
        <v>633</v>
      </c>
      <c r="AX170" s="520" t="s">
        <v>634</v>
      </c>
      <c r="AY170" s="520" t="s">
        <v>635</v>
      </c>
    </row>
    <row r="171" spans="1:51" s="500" customFormat="1" ht="12" customHeight="1">
      <c r="A171" s="668"/>
      <c r="B171" s="671"/>
      <c r="C171" s="689"/>
      <c r="D171" s="677"/>
      <c r="E171" s="521"/>
      <c r="F171" s="681"/>
      <c r="G171" s="682"/>
      <c r="H171" s="522" t="s">
        <v>636</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637</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630</v>
      </c>
      <c r="E173" s="517"/>
      <c r="F173" s="679"/>
      <c r="G173" s="680"/>
      <c r="H173" s="518" t="s">
        <v>631</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632</v>
      </c>
      <c r="AV173" s="520" t="s">
        <v>633</v>
      </c>
      <c r="AX173" s="520" t="s">
        <v>634</v>
      </c>
      <c r="AY173" s="520" t="s">
        <v>635</v>
      </c>
    </row>
    <row r="174" spans="1:51" s="500" customFormat="1" ht="12" customHeight="1">
      <c r="A174" s="668"/>
      <c r="B174" s="671"/>
      <c r="C174" s="689"/>
      <c r="D174" s="677"/>
      <c r="E174" s="521"/>
      <c r="F174" s="681"/>
      <c r="G174" s="682"/>
      <c r="H174" s="522" t="s">
        <v>636</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637</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630</v>
      </c>
      <c r="E176" s="517"/>
      <c r="F176" s="679"/>
      <c r="G176" s="680"/>
      <c r="H176" s="518" t="s">
        <v>631</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632</v>
      </c>
      <c r="AV176" s="520" t="s">
        <v>633</v>
      </c>
      <c r="AX176" s="520" t="s">
        <v>634</v>
      </c>
      <c r="AY176" s="520" t="s">
        <v>635</v>
      </c>
    </row>
    <row r="177" spans="1:51" s="500" customFormat="1" ht="12" customHeight="1">
      <c r="A177" s="668"/>
      <c r="B177" s="671"/>
      <c r="C177" s="689"/>
      <c r="D177" s="677"/>
      <c r="E177" s="521"/>
      <c r="F177" s="681"/>
      <c r="G177" s="682"/>
      <c r="H177" s="522" t="s">
        <v>636</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637</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630</v>
      </c>
      <c r="E179" s="517"/>
      <c r="F179" s="679"/>
      <c r="G179" s="680"/>
      <c r="H179" s="518" t="s">
        <v>631</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632</v>
      </c>
      <c r="AV179" s="520" t="s">
        <v>633</v>
      </c>
      <c r="AX179" s="520" t="s">
        <v>634</v>
      </c>
      <c r="AY179" s="520" t="s">
        <v>635</v>
      </c>
    </row>
    <row r="180" spans="1:51" s="500" customFormat="1" ht="12" customHeight="1">
      <c r="A180" s="668"/>
      <c r="B180" s="671"/>
      <c r="C180" s="689"/>
      <c r="D180" s="677"/>
      <c r="E180" s="521"/>
      <c r="F180" s="681"/>
      <c r="G180" s="682"/>
      <c r="H180" s="522" t="s">
        <v>636</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637</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630</v>
      </c>
      <c r="E182" s="517"/>
      <c r="F182" s="679"/>
      <c r="G182" s="680"/>
      <c r="H182" s="518" t="s">
        <v>631</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632</v>
      </c>
      <c r="AV182" s="520" t="s">
        <v>633</v>
      </c>
      <c r="AX182" s="520" t="s">
        <v>634</v>
      </c>
      <c r="AY182" s="520" t="s">
        <v>635</v>
      </c>
    </row>
    <row r="183" spans="1:51" s="500" customFormat="1" ht="12" customHeight="1">
      <c r="A183" s="668"/>
      <c r="B183" s="671"/>
      <c r="C183" s="689"/>
      <c r="D183" s="677"/>
      <c r="E183" s="521"/>
      <c r="F183" s="681"/>
      <c r="G183" s="682"/>
      <c r="H183" s="522" t="s">
        <v>636</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637</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630</v>
      </c>
      <c r="E185" s="517"/>
      <c r="F185" s="679"/>
      <c r="G185" s="680"/>
      <c r="H185" s="518" t="s">
        <v>631</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632</v>
      </c>
      <c r="AV185" s="520" t="s">
        <v>633</v>
      </c>
      <c r="AX185" s="520" t="s">
        <v>634</v>
      </c>
      <c r="AY185" s="520" t="s">
        <v>635</v>
      </c>
    </row>
    <row r="186" spans="1:51" s="500" customFormat="1" ht="12" customHeight="1">
      <c r="A186" s="668"/>
      <c r="B186" s="671"/>
      <c r="C186" s="689"/>
      <c r="D186" s="677"/>
      <c r="E186" s="521"/>
      <c r="F186" s="681"/>
      <c r="G186" s="682"/>
      <c r="H186" s="522" t="s">
        <v>636</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637</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630</v>
      </c>
      <c r="E188" s="517"/>
      <c r="F188" s="679"/>
      <c r="G188" s="680"/>
      <c r="H188" s="518" t="s">
        <v>631</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632</v>
      </c>
      <c r="AV188" s="520" t="s">
        <v>633</v>
      </c>
      <c r="AX188" s="520" t="s">
        <v>634</v>
      </c>
      <c r="AY188" s="520" t="s">
        <v>635</v>
      </c>
    </row>
    <row r="189" spans="1:51" s="500" customFormat="1" ht="12" customHeight="1">
      <c r="A189" s="668"/>
      <c r="B189" s="671"/>
      <c r="C189" s="689"/>
      <c r="D189" s="677"/>
      <c r="E189" s="521"/>
      <c r="F189" s="681"/>
      <c r="G189" s="682"/>
      <c r="H189" s="522" t="s">
        <v>636</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637</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630</v>
      </c>
      <c r="E191" s="517"/>
      <c r="F191" s="679"/>
      <c r="G191" s="680"/>
      <c r="H191" s="518" t="s">
        <v>631</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632</v>
      </c>
      <c r="AV191" s="520" t="s">
        <v>633</v>
      </c>
      <c r="AX191" s="520" t="s">
        <v>634</v>
      </c>
      <c r="AY191" s="520" t="s">
        <v>635</v>
      </c>
    </row>
    <row r="192" spans="1:51" s="500" customFormat="1" ht="12" customHeight="1">
      <c r="A192" s="668"/>
      <c r="B192" s="671"/>
      <c r="C192" s="689"/>
      <c r="D192" s="677"/>
      <c r="E192" s="521"/>
      <c r="F192" s="681"/>
      <c r="G192" s="682"/>
      <c r="H192" s="522" t="s">
        <v>636</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637</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630</v>
      </c>
      <c r="E194" s="517"/>
      <c r="F194" s="679"/>
      <c r="G194" s="680"/>
      <c r="H194" s="518" t="s">
        <v>631</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632</v>
      </c>
      <c r="AV194" s="520" t="s">
        <v>633</v>
      </c>
      <c r="AX194" s="520" t="s">
        <v>634</v>
      </c>
      <c r="AY194" s="520" t="s">
        <v>635</v>
      </c>
    </row>
    <row r="195" spans="1:51" s="500" customFormat="1" ht="12" customHeight="1">
      <c r="A195" s="668"/>
      <c r="B195" s="671"/>
      <c r="C195" s="689"/>
      <c r="D195" s="677"/>
      <c r="E195" s="521"/>
      <c r="F195" s="681"/>
      <c r="G195" s="682"/>
      <c r="H195" s="522" t="s">
        <v>636</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637</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630</v>
      </c>
      <c r="E197" s="517"/>
      <c r="F197" s="679"/>
      <c r="G197" s="680"/>
      <c r="H197" s="518" t="s">
        <v>631</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632</v>
      </c>
      <c r="AV197" s="520" t="s">
        <v>633</v>
      </c>
      <c r="AX197" s="520" t="s">
        <v>634</v>
      </c>
      <c r="AY197" s="520" t="s">
        <v>635</v>
      </c>
    </row>
    <row r="198" spans="1:51" s="500" customFormat="1" ht="12" customHeight="1">
      <c r="A198" s="668"/>
      <c r="B198" s="671"/>
      <c r="C198" s="689"/>
      <c r="D198" s="677"/>
      <c r="E198" s="521"/>
      <c r="F198" s="681"/>
      <c r="G198" s="682"/>
      <c r="H198" s="522" t="s">
        <v>636</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637</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630</v>
      </c>
      <c r="E200" s="517"/>
      <c r="F200" s="679"/>
      <c r="G200" s="680"/>
      <c r="H200" s="518" t="s">
        <v>631</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632</v>
      </c>
      <c r="AV200" s="520" t="s">
        <v>633</v>
      </c>
      <c r="AX200" s="520" t="s">
        <v>634</v>
      </c>
      <c r="AY200" s="520" t="s">
        <v>635</v>
      </c>
    </row>
    <row r="201" spans="1:51" s="500" customFormat="1" ht="12" customHeight="1">
      <c r="A201" s="668"/>
      <c r="B201" s="671"/>
      <c r="C201" s="689"/>
      <c r="D201" s="677"/>
      <c r="E201" s="521"/>
      <c r="F201" s="681"/>
      <c r="G201" s="682"/>
      <c r="H201" s="522" t="s">
        <v>636</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637</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630</v>
      </c>
      <c r="E203" s="517"/>
      <c r="F203" s="679"/>
      <c r="G203" s="680"/>
      <c r="H203" s="518" t="s">
        <v>631</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632</v>
      </c>
      <c r="AV203" s="520" t="s">
        <v>633</v>
      </c>
      <c r="AX203" s="520" t="s">
        <v>634</v>
      </c>
      <c r="AY203" s="520" t="s">
        <v>635</v>
      </c>
    </row>
    <row r="204" spans="1:51" s="500" customFormat="1" ht="12" customHeight="1">
      <c r="A204" s="668"/>
      <c r="B204" s="671"/>
      <c r="C204" s="689"/>
      <c r="D204" s="677"/>
      <c r="E204" s="521"/>
      <c r="F204" s="681"/>
      <c r="G204" s="682"/>
      <c r="H204" s="522" t="s">
        <v>636</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637</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630</v>
      </c>
      <c r="E206" s="517"/>
      <c r="F206" s="679"/>
      <c r="G206" s="680"/>
      <c r="H206" s="518" t="s">
        <v>631</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632</v>
      </c>
      <c r="AV206" s="520" t="s">
        <v>633</v>
      </c>
      <c r="AX206" s="520" t="s">
        <v>634</v>
      </c>
      <c r="AY206" s="520" t="s">
        <v>635</v>
      </c>
    </row>
    <row r="207" spans="1:51" s="500" customFormat="1" ht="12" customHeight="1">
      <c r="A207" s="668"/>
      <c r="B207" s="671"/>
      <c r="C207" s="689"/>
      <c r="D207" s="677"/>
      <c r="E207" s="521"/>
      <c r="F207" s="681"/>
      <c r="G207" s="682"/>
      <c r="H207" s="522" t="s">
        <v>636</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637</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630</v>
      </c>
      <c r="E209" s="517"/>
      <c r="F209" s="679"/>
      <c r="G209" s="680"/>
      <c r="H209" s="518" t="s">
        <v>631</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632</v>
      </c>
      <c r="AV209" s="520" t="s">
        <v>633</v>
      </c>
      <c r="AX209" s="520" t="s">
        <v>634</v>
      </c>
      <c r="AY209" s="520" t="s">
        <v>635</v>
      </c>
    </row>
    <row r="210" spans="1:51" s="500" customFormat="1" ht="12" customHeight="1">
      <c r="A210" s="668"/>
      <c r="B210" s="671"/>
      <c r="C210" s="689"/>
      <c r="D210" s="677"/>
      <c r="E210" s="521"/>
      <c r="F210" s="681"/>
      <c r="G210" s="682"/>
      <c r="H210" s="522" t="s">
        <v>636</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637</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630</v>
      </c>
      <c r="E212" s="517"/>
      <c r="F212" s="679"/>
      <c r="G212" s="680"/>
      <c r="H212" s="518" t="s">
        <v>631</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632</v>
      </c>
      <c r="AV212" s="520" t="s">
        <v>633</v>
      </c>
      <c r="AX212" s="520" t="s">
        <v>634</v>
      </c>
      <c r="AY212" s="520" t="s">
        <v>635</v>
      </c>
    </row>
    <row r="213" spans="1:51" s="500" customFormat="1" ht="12" customHeight="1">
      <c r="A213" s="668"/>
      <c r="B213" s="671"/>
      <c r="C213" s="689"/>
      <c r="D213" s="677"/>
      <c r="E213" s="521"/>
      <c r="F213" s="681"/>
      <c r="G213" s="682"/>
      <c r="H213" s="522" t="s">
        <v>636</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637</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630</v>
      </c>
      <c r="E215" s="517"/>
      <c r="F215" s="679"/>
      <c r="G215" s="680"/>
      <c r="H215" s="518" t="s">
        <v>631</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632</v>
      </c>
      <c r="AV215" s="520" t="s">
        <v>633</v>
      </c>
      <c r="AX215" s="520" t="s">
        <v>634</v>
      </c>
      <c r="AY215" s="520" t="s">
        <v>635</v>
      </c>
    </row>
    <row r="216" spans="1:51" s="500" customFormat="1" ht="12" customHeight="1">
      <c r="A216" s="668"/>
      <c r="B216" s="671"/>
      <c r="C216" s="689"/>
      <c r="D216" s="677"/>
      <c r="E216" s="521"/>
      <c r="F216" s="681"/>
      <c r="G216" s="682"/>
      <c r="H216" s="522" t="s">
        <v>636</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637</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630</v>
      </c>
      <c r="E218" s="517"/>
      <c r="F218" s="679"/>
      <c r="G218" s="680"/>
      <c r="H218" s="518" t="s">
        <v>631</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632</v>
      </c>
      <c r="AV218" s="520" t="s">
        <v>633</v>
      </c>
      <c r="AX218" s="520" t="s">
        <v>634</v>
      </c>
      <c r="AY218" s="520" t="s">
        <v>635</v>
      </c>
    </row>
    <row r="219" spans="1:51" s="500" customFormat="1" ht="12" customHeight="1">
      <c r="A219" s="668"/>
      <c r="B219" s="671"/>
      <c r="C219" s="689"/>
      <c r="D219" s="677"/>
      <c r="E219" s="521"/>
      <c r="F219" s="681"/>
      <c r="G219" s="682"/>
      <c r="H219" s="522" t="s">
        <v>636</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637</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630</v>
      </c>
      <c r="E221" s="517"/>
      <c r="F221" s="679"/>
      <c r="G221" s="680"/>
      <c r="H221" s="518" t="s">
        <v>631</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632</v>
      </c>
      <c r="AV221" s="520" t="s">
        <v>633</v>
      </c>
      <c r="AX221" s="520" t="s">
        <v>634</v>
      </c>
      <c r="AY221" s="520" t="s">
        <v>635</v>
      </c>
    </row>
    <row r="222" spans="1:51" s="500" customFormat="1" ht="12" customHeight="1">
      <c r="A222" s="668"/>
      <c r="B222" s="671"/>
      <c r="C222" s="689"/>
      <c r="D222" s="677"/>
      <c r="E222" s="521"/>
      <c r="F222" s="681"/>
      <c r="G222" s="682"/>
      <c r="H222" s="522" t="s">
        <v>636</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637</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630</v>
      </c>
      <c r="E224" s="517"/>
      <c r="F224" s="679"/>
      <c r="G224" s="680"/>
      <c r="H224" s="518" t="s">
        <v>631</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632</v>
      </c>
      <c r="AV224" s="520" t="s">
        <v>633</v>
      </c>
      <c r="AX224" s="520" t="s">
        <v>634</v>
      </c>
      <c r="AY224" s="520" t="s">
        <v>635</v>
      </c>
    </row>
    <row r="225" spans="1:51" s="500" customFormat="1" ht="12" customHeight="1">
      <c r="A225" s="668"/>
      <c r="B225" s="671"/>
      <c r="C225" s="674"/>
      <c r="D225" s="677"/>
      <c r="E225" s="521"/>
      <c r="F225" s="681"/>
      <c r="G225" s="682"/>
      <c r="H225" s="522" t="s">
        <v>636</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637</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630</v>
      </c>
      <c r="E227" s="517"/>
      <c r="F227" s="679"/>
      <c r="G227" s="680"/>
      <c r="H227" s="518" t="s">
        <v>631</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632</v>
      </c>
      <c r="AV227" s="520" t="s">
        <v>633</v>
      </c>
      <c r="AX227" s="520" t="s">
        <v>634</v>
      </c>
      <c r="AY227" s="520" t="s">
        <v>635</v>
      </c>
    </row>
    <row r="228" spans="1:51" s="500" customFormat="1" ht="12" customHeight="1">
      <c r="A228" s="668"/>
      <c r="B228" s="671"/>
      <c r="C228" s="689"/>
      <c r="D228" s="677"/>
      <c r="E228" s="521"/>
      <c r="F228" s="681"/>
      <c r="G228" s="682"/>
      <c r="H228" s="522" t="s">
        <v>636</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637</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630</v>
      </c>
      <c r="E230" s="517"/>
      <c r="F230" s="679"/>
      <c r="G230" s="680"/>
      <c r="H230" s="518" t="s">
        <v>631</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632</v>
      </c>
      <c r="AV230" s="520" t="s">
        <v>633</v>
      </c>
      <c r="AX230" s="520" t="s">
        <v>634</v>
      </c>
      <c r="AY230" s="520" t="s">
        <v>635</v>
      </c>
    </row>
    <row r="231" spans="1:51" s="500" customFormat="1" ht="12" customHeight="1">
      <c r="A231" s="668"/>
      <c r="B231" s="671"/>
      <c r="C231" s="689"/>
      <c r="D231" s="677"/>
      <c r="E231" s="521"/>
      <c r="F231" s="681"/>
      <c r="G231" s="682"/>
      <c r="H231" s="522" t="s">
        <v>636</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637</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630</v>
      </c>
      <c r="E233" s="517"/>
      <c r="F233" s="679"/>
      <c r="G233" s="680"/>
      <c r="H233" s="518" t="s">
        <v>631</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632</v>
      </c>
      <c r="AV233" s="520" t="s">
        <v>633</v>
      </c>
      <c r="AX233" s="520" t="s">
        <v>634</v>
      </c>
      <c r="AY233" s="520" t="s">
        <v>635</v>
      </c>
    </row>
    <row r="234" spans="1:51" s="500" customFormat="1" ht="12" customHeight="1">
      <c r="A234" s="668"/>
      <c r="B234" s="671"/>
      <c r="C234" s="689"/>
      <c r="D234" s="677"/>
      <c r="E234" s="521"/>
      <c r="F234" s="681"/>
      <c r="G234" s="682"/>
      <c r="H234" s="522" t="s">
        <v>636</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637</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630</v>
      </c>
      <c r="E236" s="517"/>
      <c r="F236" s="679"/>
      <c r="G236" s="680"/>
      <c r="H236" s="518" t="s">
        <v>631</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632</v>
      </c>
      <c r="AV236" s="520" t="s">
        <v>633</v>
      </c>
      <c r="AX236" s="520" t="s">
        <v>634</v>
      </c>
      <c r="AY236" s="520" t="s">
        <v>635</v>
      </c>
    </row>
    <row r="237" spans="1:51" s="500" customFormat="1" ht="12" customHeight="1">
      <c r="A237" s="668"/>
      <c r="B237" s="671"/>
      <c r="C237" s="689"/>
      <c r="D237" s="677"/>
      <c r="E237" s="521"/>
      <c r="F237" s="681"/>
      <c r="G237" s="682"/>
      <c r="H237" s="522" t="s">
        <v>636</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637</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630</v>
      </c>
      <c r="E239" s="517"/>
      <c r="F239" s="679"/>
      <c r="G239" s="680"/>
      <c r="H239" s="518" t="s">
        <v>631</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632</v>
      </c>
      <c r="AV239" s="520" t="s">
        <v>633</v>
      </c>
      <c r="AX239" s="520" t="s">
        <v>634</v>
      </c>
      <c r="AY239" s="520" t="s">
        <v>635</v>
      </c>
    </row>
    <row r="240" spans="1:51" s="500" customFormat="1" ht="12" customHeight="1">
      <c r="A240" s="668"/>
      <c r="B240" s="671"/>
      <c r="C240" s="689"/>
      <c r="D240" s="677"/>
      <c r="E240" s="521"/>
      <c r="F240" s="681"/>
      <c r="G240" s="682"/>
      <c r="H240" s="522" t="s">
        <v>636</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637</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630</v>
      </c>
      <c r="E242" s="517"/>
      <c r="F242" s="679"/>
      <c r="G242" s="680"/>
      <c r="H242" s="518" t="s">
        <v>631</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632</v>
      </c>
      <c r="AV242" s="520" t="s">
        <v>633</v>
      </c>
      <c r="AX242" s="520" t="s">
        <v>634</v>
      </c>
      <c r="AY242" s="520" t="s">
        <v>635</v>
      </c>
    </row>
    <row r="243" spans="1:51" s="500" customFormat="1" ht="12" customHeight="1">
      <c r="A243" s="668"/>
      <c r="B243" s="671"/>
      <c r="C243" s="689"/>
      <c r="D243" s="677"/>
      <c r="E243" s="521"/>
      <c r="F243" s="681"/>
      <c r="G243" s="682"/>
      <c r="H243" s="522" t="s">
        <v>636</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637</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630</v>
      </c>
      <c r="E245" s="517"/>
      <c r="F245" s="679"/>
      <c r="G245" s="680"/>
      <c r="H245" s="518" t="s">
        <v>631</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632</v>
      </c>
      <c r="AV245" s="520" t="s">
        <v>633</v>
      </c>
      <c r="AX245" s="520" t="s">
        <v>634</v>
      </c>
      <c r="AY245" s="520" t="s">
        <v>635</v>
      </c>
    </row>
    <row r="246" spans="1:51" s="500" customFormat="1" ht="12" customHeight="1">
      <c r="A246" s="668"/>
      <c r="B246" s="671"/>
      <c r="C246" s="689"/>
      <c r="D246" s="677"/>
      <c r="E246" s="521"/>
      <c r="F246" s="681"/>
      <c r="G246" s="682"/>
      <c r="H246" s="522" t="s">
        <v>636</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637</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630</v>
      </c>
      <c r="E248" s="517"/>
      <c r="F248" s="679"/>
      <c r="G248" s="680"/>
      <c r="H248" s="518" t="s">
        <v>631</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632</v>
      </c>
      <c r="AV248" s="520" t="s">
        <v>633</v>
      </c>
      <c r="AX248" s="520" t="s">
        <v>634</v>
      </c>
      <c r="AY248" s="520" t="s">
        <v>635</v>
      </c>
    </row>
    <row r="249" spans="1:51" s="500" customFormat="1" ht="12" customHeight="1">
      <c r="A249" s="668"/>
      <c r="B249" s="671"/>
      <c r="C249" s="689"/>
      <c r="D249" s="677"/>
      <c r="E249" s="521"/>
      <c r="F249" s="681"/>
      <c r="G249" s="682"/>
      <c r="H249" s="522" t="s">
        <v>636</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637</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630</v>
      </c>
      <c r="E251" s="517"/>
      <c r="F251" s="679"/>
      <c r="G251" s="680"/>
      <c r="H251" s="518" t="s">
        <v>631</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632</v>
      </c>
      <c r="AV251" s="520" t="s">
        <v>633</v>
      </c>
      <c r="AX251" s="520" t="s">
        <v>634</v>
      </c>
      <c r="AY251" s="520" t="s">
        <v>635</v>
      </c>
    </row>
    <row r="252" spans="1:51" s="500" customFormat="1" ht="12" customHeight="1">
      <c r="A252" s="668"/>
      <c r="B252" s="671"/>
      <c r="C252" s="689"/>
      <c r="D252" s="677"/>
      <c r="E252" s="521"/>
      <c r="F252" s="681"/>
      <c r="G252" s="682"/>
      <c r="H252" s="522" t="s">
        <v>636</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637</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630</v>
      </c>
      <c r="E254" s="517"/>
      <c r="F254" s="679"/>
      <c r="G254" s="680"/>
      <c r="H254" s="518" t="s">
        <v>631</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632</v>
      </c>
      <c r="AV254" s="520" t="s">
        <v>633</v>
      </c>
      <c r="AX254" s="520" t="s">
        <v>634</v>
      </c>
      <c r="AY254" s="520" t="s">
        <v>635</v>
      </c>
    </row>
    <row r="255" spans="1:51" s="500" customFormat="1" ht="12" customHeight="1">
      <c r="A255" s="668"/>
      <c r="B255" s="671"/>
      <c r="C255" s="689"/>
      <c r="D255" s="677"/>
      <c r="E255" s="521"/>
      <c r="F255" s="681"/>
      <c r="G255" s="682"/>
      <c r="H255" s="522" t="s">
        <v>636</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637</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630</v>
      </c>
      <c r="E257" s="517"/>
      <c r="F257" s="679"/>
      <c r="G257" s="680"/>
      <c r="H257" s="518" t="s">
        <v>631</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632</v>
      </c>
      <c r="AV257" s="520" t="s">
        <v>633</v>
      </c>
      <c r="AX257" s="520" t="s">
        <v>634</v>
      </c>
      <c r="AY257" s="520" t="s">
        <v>635</v>
      </c>
    </row>
    <row r="258" spans="1:51" s="500" customFormat="1" ht="12" customHeight="1">
      <c r="A258" s="668"/>
      <c r="B258" s="671"/>
      <c r="C258" s="689"/>
      <c r="D258" s="677"/>
      <c r="E258" s="521"/>
      <c r="F258" s="681"/>
      <c r="G258" s="682"/>
      <c r="H258" s="522" t="s">
        <v>636</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637</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630</v>
      </c>
      <c r="E260" s="517"/>
      <c r="F260" s="679"/>
      <c r="G260" s="680"/>
      <c r="H260" s="518" t="s">
        <v>631</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632</v>
      </c>
      <c r="AV260" s="520" t="s">
        <v>633</v>
      </c>
      <c r="AX260" s="520" t="s">
        <v>634</v>
      </c>
      <c r="AY260" s="520" t="s">
        <v>635</v>
      </c>
    </row>
    <row r="261" spans="1:51" s="500" customFormat="1" ht="12" customHeight="1">
      <c r="A261" s="668"/>
      <c r="B261" s="671"/>
      <c r="C261" s="689"/>
      <c r="D261" s="677"/>
      <c r="E261" s="521"/>
      <c r="F261" s="681"/>
      <c r="G261" s="682"/>
      <c r="H261" s="522" t="s">
        <v>636</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637</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630</v>
      </c>
      <c r="E263" s="517"/>
      <c r="F263" s="679"/>
      <c r="G263" s="680"/>
      <c r="H263" s="518" t="s">
        <v>631</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632</v>
      </c>
      <c r="AV263" s="520" t="s">
        <v>633</v>
      </c>
      <c r="AX263" s="520" t="s">
        <v>634</v>
      </c>
      <c r="AY263" s="520" t="s">
        <v>635</v>
      </c>
    </row>
    <row r="264" spans="1:51" s="500" customFormat="1" ht="12" customHeight="1">
      <c r="A264" s="668"/>
      <c r="B264" s="671"/>
      <c r="C264" s="689"/>
      <c r="D264" s="677"/>
      <c r="E264" s="521"/>
      <c r="F264" s="681"/>
      <c r="G264" s="682"/>
      <c r="H264" s="522" t="s">
        <v>636</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637</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630</v>
      </c>
      <c r="E266" s="517"/>
      <c r="F266" s="679"/>
      <c r="G266" s="680"/>
      <c r="H266" s="518" t="s">
        <v>631</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632</v>
      </c>
      <c r="AV266" s="520" t="s">
        <v>633</v>
      </c>
      <c r="AX266" s="520" t="s">
        <v>634</v>
      </c>
      <c r="AY266" s="520" t="s">
        <v>635</v>
      </c>
    </row>
    <row r="267" spans="1:51" s="500" customFormat="1" ht="12" customHeight="1">
      <c r="A267" s="668"/>
      <c r="B267" s="671"/>
      <c r="C267" s="689"/>
      <c r="D267" s="677"/>
      <c r="E267" s="521"/>
      <c r="F267" s="681"/>
      <c r="G267" s="682"/>
      <c r="H267" s="522" t="s">
        <v>636</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637</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630</v>
      </c>
      <c r="E269" s="517"/>
      <c r="F269" s="679"/>
      <c r="G269" s="680"/>
      <c r="H269" s="518" t="s">
        <v>631</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632</v>
      </c>
      <c r="AV269" s="520" t="s">
        <v>633</v>
      </c>
      <c r="AX269" s="520" t="s">
        <v>634</v>
      </c>
      <c r="AY269" s="520" t="s">
        <v>635</v>
      </c>
    </row>
    <row r="270" spans="1:51" s="500" customFormat="1" ht="12" customHeight="1">
      <c r="A270" s="668"/>
      <c r="B270" s="671"/>
      <c r="C270" s="689"/>
      <c r="D270" s="677"/>
      <c r="E270" s="521"/>
      <c r="F270" s="681"/>
      <c r="G270" s="682"/>
      <c r="H270" s="522" t="s">
        <v>636</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637</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630</v>
      </c>
      <c r="E272" s="517"/>
      <c r="F272" s="679"/>
      <c r="G272" s="680"/>
      <c r="H272" s="518" t="s">
        <v>631</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632</v>
      </c>
      <c r="AV272" s="520" t="s">
        <v>633</v>
      </c>
      <c r="AX272" s="520" t="s">
        <v>634</v>
      </c>
      <c r="AY272" s="520" t="s">
        <v>635</v>
      </c>
    </row>
    <row r="273" spans="1:51" s="500" customFormat="1" ht="12" customHeight="1">
      <c r="A273" s="668"/>
      <c r="B273" s="671"/>
      <c r="C273" s="689"/>
      <c r="D273" s="677"/>
      <c r="E273" s="521"/>
      <c r="F273" s="681"/>
      <c r="G273" s="682"/>
      <c r="H273" s="522" t="s">
        <v>636</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637</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630</v>
      </c>
      <c r="E275" s="517"/>
      <c r="F275" s="679"/>
      <c r="G275" s="680"/>
      <c r="H275" s="518" t="s">
        <v>631</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632</v>
      </c>
      <c r="AV275" s="520" t="s">
        <v>633</v>
      </c>
      <c r="AX275" s="520" t="s">
        <v>634</v>
      </c>
      <c r="AY275" s="520" t="s">
        <v>635</v>
      </c>
    </row>
    <row r="276" spans="1:51" s="500" customFormat="1" ht="12" customHeight="1">
      <c r="A276" s="668"/>
      <c r="B276" s="671"/>
      <c r="C276" s="689"/>
      <c r="D276" s="677"/>
      <c r="E276" s="521"/>
      <c r="F276" s="681"/>
      <c r="G276" s="682"/>
      <c r="H276" s="522" t="s">
        <v>636</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637</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630</v>
      </c>
      <c r="E278" s="517"/>
      <c r="F278" s="679"/>
      <c r="G278" s="680"/>
      <c r="H278" s="518" t="s">
        <v>631</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632</v>
      </c>
      <c r="AV278" s="520" t="s">
        <v>633</v>
      </c>
      <c r="AX278" s="520" t="s">
        <v>634</v>
      </c>
      <c r="AY278" s="520" t="s">
        <v>635</v>
      </c>
    </row>
    <row r="279" spans="1:51" s="500" customFormat="1" ht="12" customHeight="1">
      <c r="A279" s="668"/>
      <c r="B279" s="671"/>
      <c r="C279" s="689"/>
      <c r="D279" s="677"/>
      <c r="E279" s="521"/>
      <c r="F279" s="681"/>
      <c r="G279" s="682"/>
      <c r="H279" s="522" t="s">
        <v>636</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637</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630</v>
      </c>
      <c r="E281" s="517"/>
      <c r="F281" s="679"/>
      <c r="G281" s="680"/>
      <c r="H281" s="518" t="s">
        <v>631</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632</v>
      </c>
      <c r="AV281" s="520" t="s">
        <v>633</v>
      </c>
      <c r="AX281" s="520" t="s">
        <v>634</v>
      </c>
      <c r="AY281" s="520" t="s">
        <v>635</v>
      </c>
    </row>
    <row r="282" spans="1:51" s="500" customFormat="1" ht="12" customHeight="1">
      <c r="A282" s="668"/>
      <c r="B282" s="671"/>
      <c r="C282" s="689"/>
      <c r="D282" s="677"/>
      <c r="E282" s="521"/>
      <c r="F282" s="681"/>
      <c r="G282" s="682"/>
      <c r="H282" s="522" t="s">
        <v>636</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637</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630</v>
      </c>
      <c r="E284" s="517"/>
      <c r="F284" s="679"/>
      <c r="G284" s="680"/>
      <c r="H284" s="518" t="s">
        <v>631</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632</v>
      </c>
      <c r="AV284" s="520" t="s">
        <v>633</v>
      </c>
      <c r="AX284" s="520" t="s">
        <v>634</v>
      </c>
      <c r="AY284" s="520" t="s">
        <v>635</v>
      </c>
    </row>
    <row r="285" spans="1:51" s="500" customFormat="1" ht="12" customHeight="1">
      <c r="A285" s="668"/>
      <c r="B285" s="671"/>
      <c r="C285" s="674"/>
      <c r="D285" s="677"/>
      <c r="E285" s="521"/>
      <c r="F285" s="681"/>
      <c r="G285" s="682"/>
      <c r="H285" s="522" t="s">
        <v>636</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637</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630</v>
      </c>
      <c r="E287" s="517"/>
      <c r="F287" s="679"/>
      <c r="G287" s="680"/>
      <c r="H287" s="518" t="s">
        <v>631</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632</v>
      </c>
      <c r="AV287" s="520" t="s">
        <v>633</v>
      </c>
      <c r="AX287" s="520" t="s">
        <v>634</v>
      </c>
      <c r="AY287" s="520" t="s">
        <v>635</v>
      </c>
    </row>
    <row r="288" spans="1:51" s="500" customFormat="1" ht="12" customHeight="1">
      <c r="A288" s="668"/>
      <c r="B288" s="671"/>
      <c r="C288" s="689"/>
      <c r="D288" s="677"/>
      <c r="E288" s="521"/>
      <c r="F288" s="681"/>
      <c r="G288" s="682"/>
      <c r="H288" s="522" t="s">
        <v>636</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637</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630</v>
      </c>
      <c r="E290" s="517"/>
      <c r="F290" s="679"/>
      <c r="G290" s="680"/>
      <c r="H290" s="518" t="s">
        <v>631</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632</v>
      </c>
      <c r="AV290" s="520" t="s">
        <v>633</v>
      </c>
      <c r="AX290" s="520" t="s">
        <v>634</v>
      </c>
      <c r="AY290" s="520" t="s">
        <v>635</v>
      </c>
    </row>
    <row r="291" spans="1:51" s="500" customFormat="1" ht="12" customHeight="1">
      <c r="A291" s="668"/>
      <c r="B291" s="671"/>
      <c r="C291" s="689"/>
      <c r="D291" s="677"/>
      <c r="E291" s="521"/>
      <c r="F291" s="681"/>
      <c r="G291" s="682"/>
      <c r="H291" s="522" t="s">
        <v>636</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637</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630</v>
      </c>
      <c r="E293" s="517"/>
      <c r="F293" s="679"/>
      <c r="G293" s="680"/>
      <c r="H293" s="518" t="s">
        <v>631</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632</v>
      </c>
      <c r="AV293" s="520" t="s">
        <v>633</v>
      </c>
      <c r="AX293" s="520" t="s">
        <v>634</v>
      </c>
      <c r="AY293" s="520" t="s">
        <v>635</v>
      </c>
    </row>
    <row r="294" spans="1:51" s="500" customFormat="1" ht="12" customHeight="1">
      <c r="A294" s="668"/>
      <c r="B294" s="671"/>
      <c r="C294" s="689"/>
      <c r="D294" s="677"/>
      <c r="E294" s="521"/>
      <c r="F294" s="681"/>
      <c r="G294" s="682"/>
      <c r="H294" s="522" t="s">
        <v>636</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637</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630</v>
      </c>
      <c r="E296" s="517"/>
      <c r="F296" s="679"/>
      <c r="G296" s="680"/>
      <c r="H296" s="518" t="s">
        <v>631</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632</v>
      </c>
      <c r="AV296" s="520" t="s">
        <v>633</v>
      </c>
      <c r="AX296" s="520" t="s">
        <v>634</v>
      </c>
      <c r="AY296" s="520" t="s">
        <v>635</v>
      </c>
    </row>
    <row r="297" spans="1:51" s="500" customFormat="1" ht="12" customHeight="1">
      <c r="A297" s="668"/>
      <c r="B297" s="671"/>
      <c r="C297" s="689"/>
      <c r="D297" s="677"/>
      <c r="E297" s="521"/>
      <c r="F297" s="681"/>
      <c r="G297" s="682"/>
      <c r="H297" s="522" t="s">
        <v>636</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637</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630</v>
      </c>
      <c r="E299" s="517"/>
      <c r="F299" s="679"/>
      <c r="G299" s="680"/>
      <c r="H299" s="518" t="s">
        <v>631</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632</v>
      </c>
      <c r="AV299" s="520" t="s">
        <v>633</v>
      </c>
      <c r="AX299" s="520" t="s">
        <v>634</v>
      </c>
      <c r="AY299" s="520" t="s">
        <v>635</v>
      </c>
    </row>
    <row r="300" spans="1:51" s="500" customFormat="1" ht="12" customHeight="1">
      <c r="A300" s="668"/>
      <c r="B300" s="671"/>
      <c r="C300" s="689"/>
      <c r="D300" s="677"/>
      <c r="E300" s="521"/>
      <c r="F300" s="681"/>
      <c r="G300" s="682"/>
      <c r="H300" s="522" t="s">
        <v>636</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637</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630</v>
      </c>
      <c r="E302" s="517"/>
      <c r="F302" s="679"/>
      <c r="G302" s="680"/>
      <c r="H302" s="518" t="s">
        <v>631</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632</v>
      </c>
      <c r="AV302" s="520" t="s">
        <v>633</v>
      </c>
      <c r="AX302" s="520" t="s">
        <v>634</v>
      </c>
      <c r="AY302" s="520" t="s">
        <v>635</v>
      </c>
    </row>
    <row r="303" spans="1:51" s="500" customFormat="1" ht="12" customHeight="1">
      <c r="A303" s="668"/>
      <c r="B303" s="671"/>
      <c r="C303" s="689"/>
      <c r="D303" s="677"/>
      <c r="E303" s="521"/>
      <c r="F303" s="681"/>
      <c r="G303" s="682"/>
      <c r="H303" s="522" t="s">
        <v>636</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637</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630</v>
      </c>
      <c r="E305" s="517"/>
      <c r="F305" s="679"/>
      <c r="G305" s="680"/>
      <c r="H305" s="518" t="s">
        <v>631</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632</v>
      </c>
      <c r="AV305" s="520" t="s">
        <v>633</v>
      </c>
      <c r="AX305" s="520" t="s">
        <v>634</v>
      </c>
      <c r="AY305" s="520" t="s">
        <v>635</v>
      </c>
    </row>
    <row r="306" spans="1:51" s="500" customFormat="1" ht="12" customHeight="1">
      <c r="A306" s="668"/>
      <c r="B306" s="671"/>
      <c r="C306" s="689"/>
      <c r="D306" s="677"/>
      <c r="E306" s="521"/>
      <c r="F306" s="681"/>
      <c r="G306" s="682"/>
      <c r="H306" s="522" t="s">
        <v>636</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637</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630</v>
      </c>
      <c r="E308" s="517"/>
      <c r="F308" s="679"/>
      <c r="G308" s="680"/>
      <c r="H308" s="518" t="s">
        <v>631</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632</v>
      </c>
      <c r="AV308" s="520" t="s">
        <v>633</v>
      </c>
      <c r="AX308" s="520" t="s">
        <v>634</v>
      </c>
      <c r="AY308" s="520" t="s">
        <v>635</v>
      </c>
    </row>
    <row r="309" spans="1:51" s="500" customFormat="1" ht="12" customHeight="1">
      <c r="A309" s="668"/>
      <c r="B309" s="671"/>
      <c r="C309" s="689"/>
      <c r="D309" s="677"/>
      <c r="E309" s="521"/>
      <c r="F309" s="681"/>
      <c r="G309" s="682"/>
      <c r="H309" s="522" t="s">
        <v>636</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637</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630</v>
      </c>
      <c r="E311" s="517"/>
      <c r="F311" s="679"/>
      <c r="G311" s="680"/>
      <c r="H311" s="518" t="s">
        <v>631</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632</v>
      </c>
      <c r="AV311" s="520" t="s">
        <v>633</v>
      </c>
      <c r="AX311" s="520" t="s">
        <v>634</v>
      </c>
      <c r="AY311" s="520" t="s">
        <v>635</v>
      </c>
    </row>
    <row r="312" spans="1:51" s="500" customFormat="1" ht="12" customHeight="1">
      <c r="A312" s="668"/>
      <c r="B312" s="671"/>
      <c r="C312" s="689"/>
      <c r="D312" s="677"/>
      <c r="E312" s="521"/>
      <c r="F312" s="681"/>
      <c r="G312" s="682"/>
      <c r="H312" s="522" t="s">
        <v>636</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637</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630</v>
      </c>
      <c r="E314" s="517"/>
      <c r="F314" s="679"/>
      <c r="G314" s="680"/>
      <c r="H314" s="518" t="s">
        <v>631</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632</v>
      </c>
      <c r="AV314" s="520" t="s">
        <v>633</v>
      </c>
      <c r="AX314" s="520" t="s">
        <v>634</v>
      </c>
      <c r="AY314" s="520" t="s">
        <v>635</v>
      </c>
    </row>
    <row r="315" spans="1:51" s="500" customFormat="1" ht="12" customHeight="1">
      <c r="A315" s="668"/>
      <c r="B315" s="671"/>
      <c r="C315" s="689"/>
      <c r="D315" s="677"/>
      <c r="E315" s="521"/>
      <c r="F315" s="681"/>
      <c r="G315" s="682"/>
      <c r="H315" s="522" t="s">
        <v>636</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637</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630</v>
      </c>
      <c r="E317" s="517"/>
      <c r="F317" s="679"/>
      <c r="G317" s="680"/>
      <c r="H317" s="518" t="s">
        <v>631</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632</v>
      </c>
      <c r="AV317" s="520" t="s">
        <v>633</v>
      </c>
      <c r="AX317" s="520" t="s">
        <v>634</v>
      </c>
      <c r="AY317" s="520" t="s">
        <v>635</v>
      </c>
    </row>
    <row r="318" spans="1:51" s="500" customFormat="1" ht="12" customHeight="1">
      <c r="A318" s="668"/>
      <c r="B318" s="671"/>
      <c r="C318" s="674"/>
      <c r="D318" s="677"/>
      <c r="E318" s="521"/>
      <c r="F318" s="681"/>
      <c r="G318" s="682"/>
      <c r="H318" s="522" t="s">
        <v>636</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637</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638</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639</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640</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641</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642</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643</v>
      </c>
      <c r="B326" s="552"/>
      <c r="C326" s="540"/>
      <c r="D326" s="540"/>
      <c r="E326" s="540"/>
      <c r="F326" s="540"/>
      <c r="G326" s="540"/>
      <c r="H326" s="540"/>
      <c r="I326" s="540"/>
      <c r="J326" s="540"/>
    </row>
    <row r="327" spans="1:46" ht="15" customHeight="1">
      <c r="A327" s="540" t="s">
        <v>644</v>
      </c>
      <c r="B327" s="552"/>
      <c r="C327" s="540"/>
      <c r="D327" s="540"/>
      <c r="E327" s="540"/>
      <c r="F327" s="540"/>
      <c r="G327" s="540"/>
      <c r="H327" s="540"/>
      <c r="I327" s="540"/>
      <c r="J327" s="540"/>
    </row>
    <row r="328" spans="1:46" ht="15" customHeight="1">
      <c r="A328" s="540"/>
      <c r="B328" s="553" t="s">
        <v>645</v>
      </c>
      <c r="C328" s="654" t="s">
        <v>646</v>
      </c>
      <c r="D328" s="655"/>
      <c r="E328" s="656"/>
      <c r="F328" s="536"/>
      <c r="G328" s="536"/>
      <c r="H328" s="540"/>
      <c r="I328" s="540"/>
      <c r="AS328" s="540"/>
    </row>
    <row r="329" spans="1:46" ht="15" customHeight="1">
      <c r="A329" s="540"/>
      <c r="B329" s="554" t="s">
        <v>647</v>
      </c>
      <c r="C329" s="654" t="s">
        <v>648</v>
      </c>
      <c r="D329" s="655"/>
      <c r="E329" s="656"/>
      <c r="F329" s="540"/>
      <c r="G329" s="540"/>
      <c r="H329" s="540"/>
      <c r="I329" s="540"/>
      <c r="AS329" s="540"/>
    </row>
    <row r="330" spans="1:46" ht="15" customHeight="1">
      <c r="A330" s="540"/>
      <c r="B330" s="554" t="s">
        <v>649</v>
      </c>
      <c r="C330" s="654" t="s">
        <v>650</v>
      </c>
      <c r="D330" s="655"/>
      <c r="E330" s="656"/>
      <c r="F330" s="540"/>
      <c r="G330" s="540"/>
      <c r="H330" s="540"/>
      <c r="I330" s="540"/>
      <c r="AS330" s="540"/>
    </row>
    <row r="331" spans="1:46" ht="15" customHeight="1">
      <c r="A331" s="540"/>
      <c r="B331" s="554" t="s">
        <v>651</v>
      </c>
      <c r="C331" s="654" t="s">
        <v>652</v>
      </c>
      <c r="D331" s="655"/>
      <c r="E331" s="656"/>
      <c r="F331" s="540"/>
      <c r="G331" s="540"/>
      <c r="H331" s="540"/>
      <c r="I331" s="540"/>
      <c r="AS331" s="540"/>
    </row>
    <row r="332" spans="1:46" ht="15" customHeight="1">
      <c r="A332" s="540"/>
      <c r="B332" s="554" t="s">
        <v>653</v>
      </c>
      <c r="C332" s="654" t="s">
        <v>654</v>
      </c>
      <c r="D332" s="655"/>
      <c r="E332" s="656"/>
      <c r="F332" s="540"/>
      <c r="G332" s="540"/>
      <c r="H332" s="540"/>
      <c r="I332" s="540"/>
      <c r="AS332" s="540"/>
    </row>
    <row r="333" spans="1:46" ht="15" customHeight="1">
      <c r="A333" s="540"/>
      <c r="B333" s="540" t="s">
        <v>655</v>
      </c>
      <c r="C333" s="540"/>
      <c r="D333" s="540"/>
      <c r="E333" s="540"/>
      <c r="F333" s="540"/>
      <c r="G333" s="540"/>
      <c r="H333" s="540"/>
      <c r="I333" s="540"/>
      <c r="J333" s="540"/>
    </row>
    <row r="334" spans="1:46" ht="15" customHeight="1">
      <c r="A334" s="540"/>
      <c r="B334" s="540" t="s">
        <v>656</v>
      </c>
      <c r="C334" s="540"/>
      <c r="D334" s="540"/>
      <c r="E334" s="540"/>
      <c r="F334" s="540"/>
      <c r="G334" s="540"/>
      <c r="H334" s="540"/>
      <c r="I334" s="540"/>
      <c r="J334" s="540"/>
    </row>
    <row r="335" spans="1:46" ht="15" customHeight="1">
      <c r="A335" s="540"/>
      <c r="B335" s="540" t="s">
        <v>657</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658</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659</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660</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661</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662</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663</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664</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665</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666</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667</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668</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669</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670</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E10" sqref="E10:F10"/>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777</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593</v>
      </c>
      <c r="AM1" s="499"/>
      <c r="AN1" s="750" t="s">
        <v>122</v>
      </c>
      <c r="AO1" s="751"/>
      <c r="AP1" s="751"/>
      <c r="AQ1" s="752"/>
      <c r="AT1" s="501"/>
      <c r="AZ1" s="136">
        <v>2023</v>
      </c>
      <c r="BA1" s="136">
        <v>5</v>
      </c>
    </row>
    <row r="2" spans="1:53" s="500" customFormat="1" ht="18" customHeight="1">
      <c r="A2" s="497" t="s">
        <v>595</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MONTH(EOMONTH(DATE(2024,【共通】!P9,【共通】!R9),-4))</f>
        <v>7</v>
      </c>
      <c r="W2" s="753"/>
      <c r="X2" s="754" t="s">
        <v>310</v>
      </c>
      <c r="Y2" s="754"/>
      <c r="Z2" s="502"/>
      <c r="AA2" s="502"/>
      <c r="AB2" s="502"/>
      <c r="AC2" s="497"/>
      <c r="AD2" s="497"/>
      <c r="AE2" s="503"/>
      <c r="AF2" s="499"/>
      <c r="AG2" s="502"/>
      <c r="AH2" s="502"/>
      <c r="AI2" s="502"/>
      <c r="AJ2" s="502"/>
      <c r="AK2" s="502"/>
      <c r="AL2" s="499" t="s">
        <v>596</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597</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598</v>
      </c>
      <c r="AM4" s="499"/>
      <c r="AN4" s="745" t="s">
        <v>672</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599</v>
      </c>
      <c r="AK6" s="748"/>
      <c r="AL6" s="748"/>
      <c r="AM6" s="748"/>
      <c r="AN6" s="505" t="s">
        <v>600</v>
      </c>
      <c r="AO6" s="507"/>
      <c r="AP6" s="505" t="s">
        <v>601</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602</v>
      </c>
      <c r="AK8" s="748"/>
      <c r="AL8" s="748"/>
      <c r="AM8" s="748"/>
      <c r="AN8" s="505" t="s">
        <v>600</v>
      </c>
      <c r="AO8" s="507"/>
      <c r="AP8" s="505" t="s">
        <v>601</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603</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604</v>
      </c>
      <c r="F12" s="509" t="s">
        <v>605</v>
      </c>
      <c r="G12" s="510" t="s">
        <v>606</v>
      </c>
      <c r="H12" s="737" t="s">
        <v>607</v>
      </c>
      <c r="I12" s="737"/>
      <c r="J12" s="733" t="s">
        <v>608</v>
      </c>
      <c r="K12" s="734"/>
      <c r="L12" s="735"/>
      <c r="M12" s="733" t="s">
        <v>609</v>
      </c>
      <c r="N12" s="734"/>
      <c r="O12" s="735"/>
      <c r="P12" s="733" t="s">
        <v>608</v>
      </c>
      <c r="Q12" s="734"/>
      <c r="R12" s="735"/>
      <c r="S12" s="733" t="s">
        <v>609</v>
      </c>
      <c r="T12" s="734"/>
      <c r="U12" s="735"/>
      <c r="V12" s="733" t="s">
        <v>608</v>
      </c>
      <c r="W12" s="734"/>
      <c r="X12" s="735"/>
      <c r="Y12" s="733" t="s">
        <v>609</v>
      </c>
      <c r="Z12" s="734"/>
      <c r="AA12" s="735"/>
      <c r="AB12" s="733" t="s">
        <v>608</v>
      </c>
      <c r="AC12" s="734"/>
      <c r="AD12" s="735"/>
      <c r="AE12" s="733" t="s">
        <v>609</v>
      </c>
      <c r="AF12" s="734"/>
      <c r="AG12" s="735"/>
      <c r="AH12" s="733" t="s">
        <v>608</v>
      </c>
      <c r="AI12" s="734"/>
      <c r="AJ12" s="735"/>
      <c r="AK12" s="733" t="s">
        <v>609</v>
      </c>
      <c r="AL12" s="734"/>
      <c r="AM12" s="735"/>
      <c r="AN12" s="509" t="s">
        <v>604</v>
      </c>
      <c r="AO12" s="509" t="s">
        <v>605</v>
      </c>
      <c r="AP12" s="509" t="s">
        <v>604</v>
      </c>
      <c r="AQ12" s="509" t="s">
        <v>605</v>
      </c>
      <c r="AR12" s="509" t="s">
        <v>604</v>
      </c>
      <c r="AS12" s="509" t="s">
        <v>605</v>
      </c>
      <c r="AT12" s="508"/>
    </row>
    <row r="13" spans="1:53" s="503" customFormat="1" ht="18" customHeight="1">
      <c r="A13" s="497"/>
      <c r="B13" s="511" t="s">
        <v>610</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611</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612</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613</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614</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615</v>
      </c>
      <c r="AO18" s="502"/>
      <c r="AP18" s="497"/>
      <c r="AQ18" s="497"/>
      <c r="AR18" s="502"/>
      <c r="AS18" s="502"/>
      <c r="AT18" s="501"/>
    </row>
    <row r="19" spans="1:51" s="500" customFormat="1" ht="15" customHeight="1">
      <c r="A19" s="703" t="s">
        <v>26</v>
      </c>
      <c r="B19" s="702" t="s">
        <v>616</v>
      </c>
      <c r="C19" s="704" t="s">
        <v>617</v>
      </c>
      <c r="D19" s="705"/>
      <c r="E19" s="702" t="s">
        <v>618</v>
      </c>
      <c r="F19" s="710" t="s">
        <v>619</v>
      </c>
      <c r="G19" s="711"/>
      <c r="H19" s="712"/>
      <c r="I19" s="719" t="s">
        <v>620</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621</v>
      </c>
      <c r="AO19" s="694" t="s">
        <v>622</v>
      </c>
      <c r="AP19" s="695" t="s">
        <v>623</v>
      </c>
      <c r="AQ19" s="696"/>
      <c r="AR19" s="694" t="s">
        <v>624</v>
      </c>
      <c r="AS19" s="694"/>
      <c r="AT19" s="501"/>
    </row>
    <row r="20" spans="1:51" s="500" customFormat="1" ht="15" customHeight="1">
      <c r="A20" s="703"/>
      <c r="B20" s="702"/>
      <c r="C20" s="706"/>
      <c r="D20" s="707"/>
      <c r="E20" s="702"/>
      <c r="F20" s="713"/>
      <c r="G20" s="714"/>
      <c r="H20" s="715"/>
      <c r="I20" s="691" t="s">
        <v>625</v>
      </c>
      <c r="J20" s="701"/>
      <c r="K20" s="701"/>
      <c r="L20" s="701"/>
      <c r="M20" s="701"/>
      <c r="N20" s="701"/>
      <c r="O20" s="692"/>
      <c r="P20" s="702" t="s">
        <v>626</v>
      </c>
      <c r="Q20" s="702"/>
      <c r="R20" s="702"/>
      <c r="S20" s="702"/>
      <c r="T20" s="702"/>
      <c r="U20" s="702"/>
      <c r="V20" s="702"/>
      <c r="W20" s="702" t="s">
        <v>627</v>
      </c>
      <c r="X20" s="702"/>
      <c r="Y20" s="702"/>
      <c r="Z20" s="702"/>
      <c r="AA20" s="702"/>
      <c r="AB20" s="702"/>
      <c r="AC20" s="702"/>
      <c r="AD20" s="702" t="s">
        <v>628</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45474</v>
      </c>
      <c r="J21" s="515">
        <f>DATE($P$2,$V$2,2)</f>
        <v>45475</v>
      </c>
      <c r="K21" s="515">
        <f>DATE($P$2,$V$2,3)</f>
        <v>45476</v>
      </c>
      <c r="L21" s="515">
        <f>DATE($P$2,$V$2,4)</f>
        <v>45477</v>
      </c>
      <c r="M21" s="515">
        <f>DATE($P$2,$V$2,5)</f>
        <v>45478</v>
      </c>
      <c r="N21" s="515">
        <f>DATE($P$2,$V$2,6)</f>
        <v>45479</v>
      </c>
      <c r="O21" s="515">
        <f>DATE($P$2,$V$2,7)</f>
        <v>45480</v>
      </c>
      <c r="P21" s="515">
        <f>DATE($P$2,$V$2,8)</f>
        <v>45481</v>
      </c>
      <c r="Q21" s="515">
        <f>DATE($P$2,$V$2,9)</f>
        <v>45482</v>
      </c>
      <c r="R21" s="515">
        <f>DATE($P$2,$V$2,10)</f>
        <v>45483</v>
      </c>
      <c r="S21" s="515">
        <f>DATE($P$2,$V$2,11)</f>
        <v>45484</v>
      </c>
      <c r="T21" s="515">
        <f>DATE($P$2,$V$2,12)</f>
        <v>45485</v>
      </c>
      <c r="U21" s="515">
        <f>DATE($P$2,$V$2,13)</f>
        <v>45486</v>
      </c>
      <c r="V21" s="515">
        <f>DATE($P$2,$V$2,14)</f>
        <v>45487</v>
      </c>
      <c r="W21" s="515">
        <f>DATE($P$2,$V$2,15)</f>
        <v>45488</v>
      </c>
      <c r="X21" s="515">
        <f>DATE($P$2,$V$2,16)</f>
        <v>45489</v>
      </c>
      <c r="Y21" s="515">
        <f>DATE($P$2,$V$2,17)</f>
        <v>45490</v>
      </c>
      <c r="Z21" s="515">
        <f>DATE($P$2,$V$2,18)</f>
        <v>45491</v>
      </c>
      <c r="AA21" s="515">
        <f>DATE($P$2,$V$2,19)</f>
        <v>45492</v>
      </c>
      <c r="AB21" s="515">
        <f>DATE($P$2,$V$2,20)</f>
        <v>45493</v>
      </c>
      <c r="AC21" s="515">
        <f>DATE($P$2,$V$2,21)</f>
        <v>45494</v>
      </c>
      <c r="AD21" s="515">
        <f>DATE($P$2,$V$2,22)</f>
        <v>45495</v>
      </c>
      <c r="AE21" s="515">
        <f>DATE($P$2,$V$2,23)</f>
        <v>45496</v>
      </c>
      <c r="AF21" s="515">
        <f>DATE($P$2,$V$2,24)</f>
        <v>45497</v>
      </c>
      <c r="AG21" s="515">
        <f>DATE($P$2,$V$2,25)</f>
        <v>45498</v>
      </c>
      <c r="AH21" s="515">
        <f>DATE($P$2,$V$2,26)</f>
        <v>45499</v>
      </c>
      <c r="AI21" s="515">
        <f>DATE($P$2,$V$2,27)</f>
        <v>45500</v>
      </c>
      <c r="AJ21" s="515">
        <f>DATE($P$2,$V$2,28)</f>
        <v>45501</v>
      </c>
      <c r="AK21" s="515">
        <f>IF(AN3="暦月",IF(DAY(EOMONTH(I21,0))&lt;29,"",DATE($P$2,$V$2,29)),"")</f>
        <v>45502</v>
      </c>
      <c r="AL21" s="515">
        <f>IF(AN3="暦月",IF(DAY(EOMONTH(I21,0))&lt;30,"",DATE($P$2,$V$2,30)),"")</f>
        <v>45503</v>
      </c>
      <c r="AM21" s="515">
        <f>IF(AN3="暦月",IF(DAY(EOMONTH(I21,0))&lt;31,"",DATE($P$2,$V$2,31)),"")</f>
        <v>45504</v>
      </c>
      <c r="AN21" s="693"/>
      <c r="AO21" s="694"/>
      <c r="AP21" s="697"/>
      <c r="AQ21" s="698"/>
      <c r="AR21" s="694"/>
      <c r="AS21" s="694"/>
      <c r="AT21" s="501"/>
    </row>
    <row r="22" spans="1:51" s="500" customFormat="1" ht="15" customHeight="1">
      <c r="A22" s="703"/>
      <c r="B22" s="702"/>
      <c r="C22" s="708"/>
      <c r="D22" s="709"/>
      <c r="E22" s="702"/>
      <c r="F22" s="716"/>
      <c r="G22" s="717"/>
      <c r="H22" s="718"/>
      <c r="I22" s="516">
        <f>DATE($P$2,$V$2,1)</f>
        <v>45474</v>
      </c>
      <c r="J22" s="516">
        <f>DATE($P$2,$V$2,2)</f>
        <v>45475</v>
      </c>
      <c r="K22" s="516">
        <f>DATE($P$2,$V$2,3)</f>
        <v>45476</v>
      </c>
      <c r="L22" s="516">
        <f>DATE($P$2,$V$2,4)</f>
        <v>45477</v>
      </c>
      <c r="M22" s="516">
        <f>DATE($P$2,$V$2,5)</f>
        <v>45478</v>
      </c>
      <c r="N22" s="516">
        <f>DATE($P$2,$V$2,6)</f>
        <v>45479</v>
      </c>
      <c r="O22" s="516">
        <f>DATE($P$2,$V$2,7)</f>
        <v>45480</v>
      </c>
      <c r="P22" s="516">
        <f>DATE($P$2,$V$2,8)</f>
        <v>45481</v>
      </c>
      <c r="Q22" s="516">
        <f>DATE($P$2,$V$2,9)</f>
        <v>45482</v>
      </c>
      <c r="R22" s="516">
        <f>DATE($P$2,$V$2,10)</f>
        <v>45483</v>
      </c>
      <c r="S22" s="516">
        <f>DATE($P$2,$V$2,11)</f>
        <v>45484</v>
      </c>
      <c r="T22" s="516">
        <f>DATE($P$2,$V$2,12)</f>
        <v>45485</v>
      </c>
      <c r="U22" s="516">
        <f>DATE($P$2,$V$2,13)</f>
        <v>45486</v>
      </c>
      <c r="V22" s="516">
        <f>DATE($P$2,$V$2,14)</f>
        <v>45487</v>
      </c>
      <c r="W22" s="516">
        <f>DATE($P$2,$V$2,15)</f>
        <v>45488</v>
      </c>
      <c r="X22" s="516">
        <f>DATE($P$2,$V$2,16)</f>
        <v>45489</v>
      </c>
      <c r="Y22" s="516">
        <f>DATE($P$2,$V$2,17)</f>
        <v>45490</v>
      </c>
      <c r="Z22" s="516">
        <f>DATE($P$2,$V$2,18)</f>
        <v>45491</v>
      </c>
      <c r="AA22" s="516">
        <f>DATE($P$2,$V$2,19)</f>
        <v>45492</v>
      </c>
      <c r="AB22" s="516">
        <f>DATE($P$2,$V$2,20)</f>
        <v>45493</v>
      </c>
      <c r="AC22" s="516">
        <f>DATE($P$2,$V$2,21)</f>
        <v>45494</v>
      </c>
      <c r="AD22" s="516">
        <f>DATE($P$2,$V$2,22)</f>
        <v>45495</v>
      </c>
      <c r="AE22" s="516">
        <f>DATE($P$2,$V$2,23)</f>
        <v>45496</v>
      </c>
      <c r="AF22" s="516">
        <f>DATE($P$2,$V$2,24)</f>
        <v>45497</v>
      </c>
      <c r="AG22" s="516">
        <f>DATE($P$2,$V$2,25)</f>
        <v>45498</v>
      </c>
      <c r="AH22" s="516">
        <f>DATE($P$2,$V$2,26)</f>
        <v>45499</v>
      </c>
      <c r="AI22" s="516">
        <f>DATE($P$2,$V$2,27)</f>
        <v>45500</v>
      </c>
      <c r="AJ22" s="516">
        <f>DATE($P$2,$V$2,28)</f>
        <v>45501</v>
      </c>
      <c r="AK22" s="516">
        <f>IF(AN3="暦月",IF(DAY(EOMONTH(I22,0))&lt;29,"",DATE($P$2,$V$2,29)),"")</f>
        <v>45502</v>
      </c>
      <c r="AL22" s="516">
        <f>IF(AN3="暦月",IF(DAY(EOMONTH(I22,0))&lt;30,"",DATE($P$2,$V$2,30)),"")</f>
        <v>45503</v>
      </c>
      <c r="AM22" s="516">
        <f>IF(AN3="暦月",IF(DAY(EOMONTH(I22,0))&lt;31,"",DATE($P$2,$V$2,31)),"")</f>
        <v>45504</v>
      </c>
      <c r="AN22" s="693"/>
      <c r="AO22" s="694"/>
      <c r="AP22" s="699"/>
      <c r="AQ22" s="700"/>
      <c r="AR22" s="694"/>
      <c r="AS22" s="694"/>
      <c r="AT22" s="501"/>
      <c r="AU22" s="691" t="s">
        <v>612</v>
      </c>
      <c r="AV22" s="692"/>
      <c r="AX22" s="691" t="s">
        <v>629</v>
      </c>
      <c r="AY22" s="692"/>
    </row>
    <row r="23" spans="1:51" s="500" customFormat="1" ht="12" customHeight="1">
      <c r="A23" s="667">
        <v>1</v>
      </c>
      <c r="B23" s="670" t="s">
        <v>684</v>
      </c>
      <c r="C23" s="688"/>
      <c r="D23" s="676" t="s">
        <v>630</v>
      </c>
      <c r="E23" s="517"/>
      <c r="F23" s="679"/>
      <c r="G23" s="680"/>
      <c r="H23" s="518" t="s">
        <v>631</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632</v>
      </c>
      <c r="AV23" s="520" t="s">
        <v>633</v>
      </c>
      <c r="AX23" s="520" t="s">
        <v>634</v>
      </c>
      <c r="AY23" s="520" t="s">
        <v>635</v>
      </c>
    </row>
    <row r="24" spans="1:51" s="500" customFormat="1" ht="12" customHeight="1">
      <c r="A24" s="668"/>
      <c r="B24" s="671"/>
      <c r="C24" s="689"/>
      <c r="D24" s="677"/>
      <c r="E24" s="521"/>
      <c r="F24" s="681"/>
      <c r="G24" s="682"/>
      <c r="H24" s="522" t="s">
        <v>636</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637</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690</v>
      </c>
      <c r="C26" s="688"/>
      <c r="D26" s="676" t="s">
        <v>630</v>
      </c>
      <c r="E26" s="517"/>
      <c r="F26" s="679"/>
      <c r="G26" s="680"/>
      <c r="H26" s="518" t="s">
        <v>631</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632</v>
      </c>
      <c r="AV26" s="520" t="s">
        <v>633</v>
      </c>
      <c r="AX26" s="520" t="s">
        <v>634</v>
      </c>
      <c r="AY26" s="520" t="s">
        <v>635</v>
      </c>
    </row>
    <row r="27" spans="1:51" s="500" customFormat="1" ht="12" customHeight="1">
      <c r="A27" s="668"/>
      <c r="B27" s="671"/>
      <c r="C27" s="689"/>
      <c r="D27" s="677"/>
      <c r="E27" s="521"/>
      <c r="F27" s="681"/>
      <c r="G27" s="682"/>
      <c r="H27" s="522" t="s">
        <v>636</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637</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630</v>
      </c>
      <c r="E29" s="517"/>
      <c r="F29" s="679"/>
      <c r="G29" s="680"/>
      <c r="H29" s="518" t="s">
        <v>631</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632</v>
      </c>
      <c r="AV29" s="520" t="s">
        <v>633</v>
      </c>
      <c r="AX29" s="520" t="s">
        <v>634</v>
      </c>
      <c r="AY29" s="520" t="s">
        <v>635</v>
      </c>
    </row>
    <row r="30" spans="1:51" s="500" customFormat="1" ht="12" customHeight="1">
      <c r="A30" s="668"/>
      <c r="B30" s="671"/>
      <c r="C30" s="689"/>
      <c r="D30" s="677"/>
      <c r="E30" s="521"/>
      <c r="F30" s="681"/>
      <c r="G30" s="682"/>
      <c r="H30" s="522" t="s">
        <v>636</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637</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630</v>
      </c>
      <c r="E32" s="517"/>
      <c r="F32" s="679"/>
      <c r="G32" s="680"/>
      <c r="H32" s="518" t="s">
        <v>631</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632</v>
      </c>
      <c r="AV32" s="520" t="s">
        <v>633</v>
      </c>
      <c r="AX32" s="520" t="s">
        <v>634</v>
      </c>
      <c r="AY32" s="520" t="s">
        <v>635</v>
      </c>
    </row>
    <row r="33" spans="1:51" s="500" customFormat="1" ht="12" customHeight="1">
      <c r="A33" s="668"/>
      <c r="B33" s="671"/>
      <c r="C33" s="689"/>
      <c r="D33" s="677"/>
      <c r="E33" s="521"/>
      <c r="F33" s="681"/>
      <c r="G33" s="682"/>
      <c r="H33" s="522" t="s">
        <v>636</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637</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630</v>
      </c>
      <c r="E35" s="517"/>
      <c r="F35" s="679"/>
      <c r="G35" s="680"/>
      <c r="H35" s="518" t="s">
        <v>631</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632</v>
      </c>
      <c r="AV35" s="520" t="s">
        <v>633</v>
      </c>
      <c r="AX35" s="520" t="s">
        <v>634</v>
      </c>
      <c r="AY35" s="520" t="s">
        <v>635</v>
      </c>
    </row>
    <row r="36" spans="1:51" s="500" customFormat="1" ht="12" customHeight="1">
      <c r="A36" s="668"/>
      <c r="B36" s="671"/>
      <c r="C36" s="689"/>
      <c r="D36" s="677"/>
      <c r="E36" s="521"/>
      <c r="F36" s="681"/>
      <c r="G36" s="682"/>
      <c r="H36" s="522" t="s">
        <v>636</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637</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630</v>
      </c>
      <c r="E38" s="517"/>
      <c r="F38" s="679"/>
      <c r="G38" s="680"/>
      <c r="H38" s="518" t="s">
        <v>631</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632</v>
      </c>
      <c r="AV38" s="520" t="s">
        <v>633</v>
      </c>
      <c r="AX38" s="520" t="s">
        <v>634</v>
      </c>
      <c r="AY38" s="520" t="s">
        <v>635</v>
      </c>
    </row>
    <row r="39" spans="1:51" s="500" customFormat="1" ht="12" customHeight="1">
      <c r="A39" s="668"/>
      <c r="B39" s="671"/>
      <c r="C39" s="689"/>
      <c r="D39" s="677"/>
      <c r="E39" s="521"/>
      <c r="F39" s="681"/>
      <c r="G39" s="682"/>
      <c r="H39" s="522" t="s">
        <v>636</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637</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630</v>
      </c>
      <c r="E41" s="517"/>
      <c r="F41" s="679"/>
      <c r="G41" s="680"/>
      <c r="H41" s="518" t="s">
        <v>631</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632</v>
      </c>
      <c r="AV41" s="520" t="s">
        <v>633</v>
      </c>
      <c r="AX41" s="520" t="s">
        <v>634</v>
      </c>
      <c r="AY41" s="520" t="s">
        <v>635</v>
      </c>
    </row>
    <row r="42" spans="1:51" s="500" customFormat="1" ht="12" customHeight="1">
      <c r="A42" s="668"/>
      <c r="B42" s="671"/>
      <c r="C42" s="689"/>
      <c r="D42" s="677"/>
      <c r="E42" s="521"/>
      <c r="F42" s="681"/>
      <c r="G42" s="682"/>
      <c r="H42" s="522" t="s">
        <v>636</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637</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630</v>
      </c>
      <c r="E44" s="517"/>
      <c r="F44" s="679"/>
      <c r="G44" s="680"/>
      <c r="H44" s="518" t="s">
        <v>631</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632</v>
      </c>
      <c r="AV44" s="520" t="s">
        <v>633</v>
      </c>
      <c r="AX44" s="520" t="s">
        <v>634</v>
      </c>
      <c r="AY44" s="520" t="s">
        <v>635</v>
      </c>
    </row>
    <row r="45" spans="1:51" s="500" customFormat="1" ht="12" customHeight="1">
      <c r="A45" s="668"/>
      <c r="B45" s="671"/>
      <c r="C45" s="689"/>
      <c r="D45" s="677"/>
      <c r="E45" s="521"/>
      <c r="F45" s="681"/>
      <c r="G45" s="682"/>
      <c r="H45" s="522" t="s">
        <v>636</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637</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630</v>
      </c>
      <c r="E47" s="517"/>
      <c r="F47" s="679"/>
      <c r="G47" s="680"/>
      <c r="H47" s="518" t="s">
        <v>631</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632</v>
      </c>
      <c r="AV47" s="520" t="s">
        <v>633</v>
      </c>
      <c r="AX47" s="520" t="s">
        <v>634</v>
      </c>
      <c r="AY47" s="520" t="s">
        <v>635</v>
      </c>
    </row>
    <row r="48" spans="1:51" s="500" customFormat="1" ht="12" customHeight="1">
      <c r="A48" s="668"/>
      <c r="B48" s="671"/>
      <c r="C48" s="689"/>
      <c r="D48" s="677"/>
      <c r="E48" s="521"/>
      <c r="F48" s="681"/>
      <c r="G48" s="682"/>
      <c r="H48" s="522" t="s">
        <v>636</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637</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630</v>
      </c>
      <c r="E50" s="517"/>
      <c r="F50" s="679"/>
      <c r="G50" s="680"/>
      <c r="H50" s="518" t="s">
        <v>631</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632</v>
      </c>
      <c r="AV50" s="520" t="s">
        <v>633</v>
      </c>
      <c r="AX50" s="520" t="s">
        <v>634</v>
      </c>
      <c r="AY50" s="520" t="s">
        <v>635</v>
      </c>
    </row>
    <row r="51" spans="1:51" s="500" customFormat="1" ht="12" customHeight="1">
      <c r="A51" s="668"/>
      <c r="B51" s="671"/>
      <c r="C51" s="689"/>
      <c r="D51" s="677"/>
      <c r="E51" s="521"/>
      <c r="F51" s="681"/>
      <c r="G51" s="682"/>
      <c r="H51" s="522" t="s">
        <v>636</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637</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630</v>
      </c>
      <c r="E53" s="517"/>
      <c r="F53" s="679"/>
      <c r="G53" s="680"/>
      <c r="H53" s="518" t="s">
        <v>631</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632</v>
      </c>
      <c r="AV53" s="520" t="s">
        <v>633</v>
      </c>
      <c r="AX53" s="520" t="s">
        <v>634</v>
      </c>
      <c r="AY53" s="520" t="s">
        <v>635</v>
      </c>
    </row>
    <row r="54" spans="1:51" s="500" customFormat="1" ht="12" customHeight="1">
      <c r="A54" s="668"/>
      <c r="B54" s="671"/>
      <c r="C54" s="689"/>
      <c r="D54" s="677"/>
      <c r="E54" s="521"/>
      <c r="F54" s="681"/>
      <c r="G54" s="682"/>
      <c r="H54" s="522" t="s">
        <v>636</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637</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630</v>
      </c>
      <c r="E56" s="517"/>
      <c r="F56" s="679"/>
      <c r="G56" s="680"/>
      <c r="H56" s="518" t="s">
        <v>631</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632</v>
      </c>
      <c r="AV56" s="520" t="s">
        <v>633</v>
      </c>
      <c r="AX56" s="520" t="s">
        <v>634</v>
      </c>
      <c r="AY56" s="520" t="s">
        <v>635</v>
      </c>
    </row>
    <row r="57" spans="1:51" s="500" customFormat="1" ht="12" customHeight="1">
      <c r="A57" s="668"/>
      <c r="B57" s="671"/>
      <c r="C57" s="689"/>
      <c r="D57" s="677"/>
      <c r="E57" s="521"/>
      <c r="F57" s="681"/>
      <c r="G57" s="682"/>
      <c r="H57" s="522" t="s">
        <v>636</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637</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630</v>
      </c>
      <c r="E59" s="517"/>
      <c r="F59" s="679"/>
      <c r="G59" s="680"/>
      <c r="H59" s="518" t="s">
        <v>631</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632</v>
      </c>
      <c r="AV59" s="520" t="s">
        <v>633</v>
      </c>
      <c r="AX59" s="520" t="s">
        <v>634</v>
      </c>
      <c r="AY59" s="520" t="s">
        <v>635</v>
      </c>
    </row>
    <row r="60" spans="1:51" s="500" customFormat="1" ht="12" customHeight="1">
      <c r="A60" s="668"/>
      <c r="B60" s="671"/>
      <c r="C60" s="689"/>
      <c r="D60" s="677"/>
      <c r="E60" s="521"/>
      <c r="F60" s="681"/>
      <c r="G60" s="682"/>
      <c r="H60" s="522" t="s">
        <v>636</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637</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630</v>
      </c>
      <c r="E62" s="517"/>
      <c r="F62" s="679"/>
      <c r="G62" s="680"/>
      <c r="H62" s="518" t="s">
        <v>631</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632</v>
      </c>
      <c r="AV62" s="520" t="s">
        <v>633</v>
      </c>
      <c r="AX62" s="520" t="s">
        <v>634</v>
      </c>
      <c r="AY62" s="520" t="s">
        <v>635</v>
      </c>
    </row>
    <row r="63" spans="1:51" s="500" customFormat="1" ht="12" customHeight="1">
      <c r="A63" s="668"/>
      <c r="B63" s="671"/>
      <c r="C63" s="689"/>
      <c r="D63" s="677"/>
      <c r="E63" s="521"/>
      <c r="F63" s="681"/>
      <c r="G63" s="682"/>
      <c r="H63" s="522" t="s">
        <v>636</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637</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630</v>
      </c>
      <c r="E65" s="517"/>
      <c r="F65" s="679"/>
      <c r="G65" s="680"/>
      <c r="H65" s="518" t="s">
        <v>631</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632</v>
      </c>
      <c r="AV65" s="520" t="s">
        <v>633</v>
      </c>
      <c r="AX65" s="520" t="s">
        <v>634</v>
      </c>
      <c r="AY65" s="520" t="s">
        <v>635</v>
      </c>
    </row>
    <row r="66" spans="1:51" s="500" customFormat="1" ht="12" customHeight="1">
      <c r="A66" s="668"/>
      <c r="B66" s="671"/>
      <c r="C66" s="689"/>
      <c r="D66" s="677"/>
      <c r="E66" s="521"/>
      <c r="F66" s="681"/>
      <c r="G66" s="682"/>
      <c r="H66" s="522" t="s">
        <v>636</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637</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630</v>
      </c>
      <c r="E68" s="517"/>
      <c r="F68" s="679"/>
      <c r="G68" s="680"/>
      <c r="H68" s="518" t="s">
        <v>631</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632</v>
      </c>
      <c r="AV68" s="520" t="s">
        <v>633</v>
      </c>
      <c r="AX68" s="520" t="s">
        <v>634</v>
      </c>
      <c r="AY68" s="520" t="s">
        <v>635</v>
      </c>
    </row>
    <row r="69" spans="1:51" s="500" customFormat="1" ht="12" customHeight="1">
      <c r="A69" s="668"/>
      <c r="B69" s="671"/>
      <c r="C69" s="689"/>
      <c r="D69" s="677"/>
      <c r="E69" s="521"/>
      <c r="F69" s="681"/>
      <c r="G69" s="682"/>
      <c r="H69" s="522" t="s">
        <v>636</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637</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630</v>
      </c>
      <c r="E71" s="517"/>
      <c r="F71" s="679"/>
      <c r="G71" s="680"/>
      <c r="H71" s="518" t="s">
        <v>631</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632</v>
      </c>
      <c r="AV71" s="520" t="s">
        <v>633</v>
      </c>
      <c r="AX71" s="520" t="s">
        <v>634</v>
      </c>
      <c r="AY71" s="520" t="s">
        <v>635</v>
      </c>
    </row>
    <row r="72" spans="1:51" s="500" customFormat="1" ht="12" customHeight="1">
      <c r="A72" s="668"/>
      <c r="B72" s="671"/>
      <c r="C72" s="674"/>
      <c r="D72" s="677"/>
      <c r="E72" s="521"/>
      <c r="F72" s="681"/>
      <c r="G72" s="682"/>
      <c r="H72" s="522" t="s">
        <v>636</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637</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630</v>
      </c>
      <c r="E74" s="517"/>
      <c r="F74" s="679"/>
      <c r="G74" s="680"/>
      <c r="H74" s="518" t="s">
        <v>631</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632</v>
      </c>
      <c r="AV74" s="520" t="s">
        <v>633</v>
      </c>
      <c r="AX74" s="520" t="s">
        <v>634</v>
      </c>
      <c r="AY74" s="520" t="s">
        <v>635</v>
      </c>
    </row>
    <row r="75" spans="1:51" s="500" customFormat="1" ht="12" customHeight="1">
      <c r="A75" s="668"/>
      <c r="B75" s="671"/>
      <c r="C75" s="689"/>
      <c r="D75" s="677"/>
      <c r="E75" s="521"/>
      <c r="F75" s="681"/>
      <c r="G75" s="682"/>
      <c r="H75" s="522" t="s">
        <v>636</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637</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630</v>
      </c>
      <c r="E77" s="517"/>
      <c r="F77" s="679"/>
      <c r="G77" s="680"/>
      <c r="H77" s="518" t="s">
        <v>631</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632</v>
      </c>
      <c r="AV77" s="520" t="s">
        <v>633</v>
      </c>
      <c r="AX77" s="520" t="s">
        <v>634</v>
      </c>
      <c r="AY77" s="520" t="s">
        <v>635</v>
      </c>
    </row>
    <row r="78" spans="1:51" s="500" customFormat="1" ht="12" customHeight="1">
      <c r="A78" s="668"/>
      <c r="B78" s="671"/>
      <c r="C78" s="689"/>
      <c r="D78" s="677"/>
      <c r="E78" s="521"/>
      <c r="F78" s="681"/>
      <c r="G78" s="682"/>
      <c r="H78" s="522" t="s">
        <v>636</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637</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630</v>
      </c>
      <c r="E80" s="517"/>
      <c r="F80" s="679"/>
      <c r="G80" s="680"/>
      <c r="H80" s="518" t="s">
        <v>631</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632</v>
      </c>
      <c r="AV80" s="520" t="s">
        <v>633</v>
      </c>
      <c r="AX80" s="520" t="s">
        <v>634</v>
      </c>
      <c r="AY80" s="520" t="s">
        <v>635</v>
      </c>
    </row>
    <row r="81" spans="1:51" s="500" customFormat="1" ht="12" customHeight="1">
      <c r="A81" s="668"/>
      <c r="B81" s="671"/>
      <c r="C81" s="689"/>
      <c r="D81" s="677"/>
      <c r="E81" s="521"/>
      <c r="F81" s="681"/>
      <c r="G81" s="682"/>
      <c r="H81" s="522" t="s">
        <v>636</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637</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630</v>
      </c>
      <c r="E83" s="517"/>
      <c r="F83" s="679"/>
      <c r="G83" s="680"/>
      <c r="H83" s="518" t="s">
        <v>631</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632</v>
      </c>
      <c r="AV83" s="520" t="s">
        <v>633</v>
      </c>
      <c r="AX83" s="520" t="s">
        <v>634</v>
      </c>
      <c r="AY83" s="520" t="s">
        <v>635</v>
      </c>
    </row>
    <row r="84" spans="1:51" s="500" customFormat="1" ht="12" customHeight="1">
      <c r="A84" s="668"/>
      <c r="B84" s="671"/>
      <c r="C84" s="689"/>
      <c r="D84" s="677"/>
      <c r="E84" s="521"/>
      <c r="F84" s="681"/>
      <c r="G84" s="682"/>
      <c r="H84" s="522" t="s">
        <v>636</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637</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630</v>
      </c>
      <c r="E86" s="517"/>
      <c r="F86" s="679"/>
      <c r="G86" s="680"/>
      <c r="H86" s="518" t="s">
        <v>631</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632</v>
      </c>
      <c r="AV86" s="520" t="s">
        <v>633</v>
      </c>
      <c r="AX86" s="520" t="s">
        <v>634</v>
      </c>
      <c r="AY86" s="520" t="s">
        <v>635</v>
      </c>
    </row>
    <row r="87" spans="1:51" s="500" customFormat="1" ht="12" customHeight="1">
      <c r="A87" s="668"/>
      <c r="B87" s="671"/>
      <c r="C87" s="689"/>
      <c r="D87" s="677"/>
      <c r="E87" s="521"/>
      <c r="F87" s="681"/>
      <c r="G87" s="682"/>
      <c r="H87" s="522" t="s">
        <v>636</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637</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630</v>
      </c>
      <c r="E89" s="517"/>
      <c r="F89" s="679"/>
      <c r="G89" s="680"/>
      <c r="H89" s="518" t="s">
        <v>631</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632</v>
      </c>
      <c r="AV89" s="520" t="s">
        <v>633</v>
      </c>
      <c r="AX89" s="520" t="s">
        <v>634</v>
      </c>
      <c r="AY89" s="520" t="s">
        <v>635</v>
      </c>
    </row>
    <row r="90" spans="1:51" s="500" customFormat="1" ht="12" customHeight="1">
      <c r="A90" s="668"/>
      <c r="B90" s="671"/>
      <c r="C90" s="689"/>
      <c r="D90" s="677"/>
      <c r="E90" s="521"/>
      <c r="F90" s="681"/>
      <c r="G90" s="682"/>
      <c r="H90" s="522" t="s">
        <v>636</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637</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630</v>
      </c>
      <c r="E92" s="517"/>
      <c r="F92" s="679"/>
      <c r="G92" s="680"/>
      <c r="H92" s="518" t="s">
        <v>631</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632</v>
      </c>
      <c r="AV92" s="520" t="s">
        <v>633</v>
      </c>
      <c r="AX92" s="520" t="s">
        <v>634</v>
      </c>
      <c r="AY92" s="520" t="s">
        <v>635</v>
      </c>
    </row>
    <row r="93" spans="1:51" s="500" customFormat="1" ht="12" customHeight="1">
      <c r="A93" s="668"/>
      <c r="B93" s="671"/>
      <c r="C93" s="689"/>
      <c r="D93" s="677"/>
      <c r="E93" s="521"/>
      <c r="F93" s="681"/>
      <c r="G93" s="682"/>
      <c r="H93" s="522" t="s">
        <v>636</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637</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630</v>
      </c>
      <c r="E95" s="517"/>
      <c r="F95" s="679"/>
      <c r="G95" s="680"/>
      <c r="H95" s="518" t="s">
        <v>631</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632</v>
      </c>
      <c r="AV95" s="520" t="s">
        <v>633</v>
      </c>
      <c r="AX95" s="520" t="s">
        <v>634</v>
      </c>
      <c r="AY95" s="520" t="s">
        <v>635</v>
      </c>
    </row>
    <row r="96" spans="1:51" s="500" customFormat="1" ht="12" customHeight="1">
      <c r="A96" s="668"/>
      <c r="B96" s="671"/>
      <c r="C96" s="689"/>
      <c r="D96" s="677"/>
      <c r="E96" s="521"/>
      <c r="F96" s="681"/>
      <c r="G96" s="682"/>
      <c r="H96" s="522" t="s">
        <v>636</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637</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630</v>
      </c>
      <c r="E98" s="517"/>
      <c r="F98" s="679"/>
      <c r="G98" s="680"/>
      <c r="H98" s="518" t="s">
        <v>631</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632</v>
      </c>
      <c r="AV98" s="520" t="s">
        <v>633</v>
      </c>
      <c r="AX98" s="520" t="s">
        <v>634</v>
      </c>
      <c r="AY98" s="520" t="s">
        <v>635</v>
      </c>
    </row>
    <row r="99" spans="1:51" s="500" customFormat="1" ht="12" customHeight="1">
      <c r="A99" s="668"/>
      <c r="B99" s="671"/>
      <c r="C99" s="689"/>
      <c r="D99" s="677"/>
      <c r="E99" s="521"/>
      <c r="F99" s="681"/>
      <c r="G99" s="682"/>
      <c r="H99" s="522" t="s">
        <v>636</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637</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630</v>
      </c>
      <c r="E101" s="517"/>
      <c r="F101" s="679"/>
      <c r="G101" s="680"/>
      <c r="H101" s="518" t="s">
        <v>631</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632</v>
      </c>
      <c r="AV101" s="520" t="s">
        <v>633</v>
      </c>
      <c r="AX101" s="520" t="s">
        <v>634</v>
      </c>
      <c r="AY101" s="520" t="s">
        <v>635</v>
      </c>
    </row>
    <row r="102" spans="1:51" s="500" customFormat="1" ht="12" customHeight="1">
      <c r="A102" s="668"/>
      <c r="B102" s="671"/>
      <c r="C102" s="689"/>
      <c r="D102" s="677"/>
      <c r="E102" s="521"/>
      <c r="F102" s="681"/>
      <c r="G102" s="682"/>
      <c r="H102" s="522" t="s">
        <v>636</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637</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630</v>
      </c>
      <c r="E104" s="517"/>
      <c r="F104" s="679"/>
      <c r="G104" s="680"/>
      <c r="H104" s="518" t="s">
        <v>631</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632</v>
      </c>
      <c r="AV104" s="520" t="s">
        <v>633</v>
      </c>
      <c r="AX104" s="520" t="s">
        <v>634</v>
      </c>
      <c r="AY104" s="520" t="s">
        <v>635</v>
      </c>
    </row>
    <row r="105" spans="1:51" s="500" customFormat="1" ht="12" customHeight="1">
      <c r="A105" s="668"/>
      <c r="B105" s="671"/>
      <c r="C105" s="689"/>
      <c r="D105" s="677"/>
      <c r="E105" s="521"/>
      <c r="F105" s="681"/>
      <c r="G105" s="682"/>
      <c r="H105" s="522" t="s">
        <v>636</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637</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630</v>
      </c>
      <c r="E107" s="517"/>
      <c r="F107" s="679"/>
      <c r="G107" s="680"/>
      <c r="H107" s="518" t="s">
        <v>631</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632</v>
      </c>
      <c r="AV107" s="520" t="s">
        <v>633</v>
      </c>
      <c r="AX107" s="520" t="s">
        <v>634</v>
      </c>
      <c r="AY107" s="520" t="s">
        <v>635</v>
      </c>
    </row>
    <row r="108" spans="1:51" s="500" customFormat="1" ht="12" customHeight="1">
      <c r="A108" s="668"/>
      <c r="B108" s="671"/>
      <c r="C108" s="689"/>
      <c r="D108" s="677"/>
      <c r="E108" s="521"/>
      <c r="F108" s="681"/>
      <c r="G108" s="682"/>
      <c r="H108" s="522" t="s">
        <v>636</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637</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630</v>
      </c>
      <c r="E110" s="517"/>
      <c r="F110" s="679"/>
      <c r="G110" s="680"/>
      <c r="H110" s="518" t="s">
        <v>631</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632</v>
      </c>
      <c r="AV110" s="520" t="s">
        <v>633</v>
      </c>
      <c r="AX110" s="520" t="s">
        <v>634</v>
      </c>
      <c r="AY110" s="520" t="s">
        <v>635</v>
      </c>
    </row>
    <row r="111" spans="1:51" s="500" customFormat="1" ht="12" customHeight="1">
      <c r="A111" s="668"/>
      <c r="B111" s="671"/>
      <c r="C111" s="689"/>
      <c r="D111" s="677"/>
      <c r="E111" s="521"/>
      <c r="F111" s="681"/>
      <c r="G111" s="682"/>
      <c r="H111" s="522" t="s">
        <v>636</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637</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630</v>
      </c>
      <c r="E113" s="517"/>
      <c r="F113" s="679"/>
      <c r="G113" s="680"/>
      <c r="H113" s="518" t="s">
        <v>631</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632</v>
      </c>
      <c r="AV113" s="520" t="s">
        <v>633</v>
      </c>
      <c r="AX113" s="520" t="s">
        <v>634</v>
      </c>
      <c r="AY113" s="520" t="s">
        <v>635</v>
      </c>
    </row>
    <row r="114" spans="1:51" s="500" customFormat="1" ht="12" customHeight="1">
      <c r="A114" s="668"/>
      <c r="B114" s="671"/>
      <c r="C114" s="689"/>
      <c r="D114" s="677"/>
      <c r="E114" s="521"/>
      <c r="F114" s="681"/>
      <c r="G114" s="682"/>
      <c r="H114" s="522" t="s">
        <v>636</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637</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630</v>
      </c>
      <c r="E116" s="517"/>
      <c r="F116" s="679"/>
      <c r="G116" s="680"/>
      <c r="H116" s="518" t="s">
        <v>631</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632</v>
      </c>
      <c r="AV116" s="520" t="s">
        <v>633</v>
      </c>
      <c r="AX116" s="520" t="s">
        <v>634</v>
      </c>
      <c r="AY116" s="520" t="s">
        <v>635</v>
      </c>
    </row>
    <row r="117" spans="1:51" s="500" customFormat="1" ht="12" customHeight="1">
      <c r="A117" s="668"/>
      <c r="B117" s="671"/>
      <c r="C117" s="689"/>
      <c r="D117" s="677"/>
      <c r="E117" s="521"/>
      <c r="F117" s="681"/>
      <c r="G117" s="682"/>
      <c r="H117" s="522" t="s">
        <v>636</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637</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630</v>
      </c>
      <c r="E119" s="517"/>
      <c r="F119" s="679"/>
      <c r="G119" s="680"/>
      <c r="H119" s="518" t="s">
        <v>631</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632</v>
      </c>
      <c r="AV119" s="520" t="s">
        <v>633</v>
      </c>
      <c r="AX119" s="520" t="s">
        <v>634</v>
      </c>
      <c r="AY119" s="520" t="s">
        <v>635</v>
      </c>
    </row>
    <row r="120" spans="1:51" s="500" customFormat="1" ht="12" customHeight="1">
      <c r="A120" s="668"/>
      <c r="B120" s="671"/>
      <c r="C120" s="689"/>
      <c r="D120" s="677"/>
      <c r="E120" s="521"/>
      <c r="F120" s="681"/>
      <c r="G120" s="682"/>
      <c r="H120" s="522" t="s">
        <v>636</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637</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630</v>
      </c>
      <c r="E122" s="517"/>
      <c r="F122" s="679"/>
      <c r="G122" s="680"/>
      <c r="H122" s="518" t="s">
        <v>631</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632</v>
      </c>
      <c r="AV122" s="520" t="s">
        <v>633</v>
      </c>
      <c r="AX122" s="520" t="s">
        <v>634</v>
      </c>
      <c r="AY122" s="520" t="s">
        <v>635</v>
      </c>
    </row>
    <row r="123" spans="1:51" s="500" customFormat="1" ht="12" customHeight="1">
      <c r="A123" s="668"/>
      <c r="B123" s="671"/>
      <c r="C123" s="689"/>
      <c r="D123" s="677"/>
      <c r="E123" s="521"/>
      <c r="F123" s="681"/>
      <c r="G123" s="682"/>
      <c r="H123" s="522" t="s">
        <v>636</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637</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630</v>
      </c>
      <c r="E125" s="517"/>
      <c r="F125" s="679"/>
      <c r="G125" s="680"/>
      <c r="H125" s="518" t="s">
        <v>631</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632</v>
      </c>
      <c r="AV125" s="520" t="s">
        <v>633</v>
      </c>
      <c r="AX125" s="520" t="s">
        <v>634</v>
      </c>
      <c r="AY125" s="520" t="s">
        <v>635</v>
      </c>
    </row>
    <row r="126" spans="1:51" s="500" customFormat="1" ht="12" customHeight="1">
      <c r="A126" s="668"/>
      <c r="B126" s="671"/>
      <c r="C126" s="689"/>
      <c r="D126" s="677"/>
      <c r="E126" s="521"/>
      <c r="F126" s="681"/>
      <c r="G126" s="682"/>
      <c r="H126" s="522" t="s">
        <v>636</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637</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630</v>
      </c>
      <c r="E128" s="517"/>
      <c r="F128" s="679"/>
      <c r="G128" s="680"/>
      <c r="H128" s="518" t="s">
        <v>631</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632</v>
      </c>
      <c r="AV128" s="520" t="s">
        <v>633</v>
      </c>
      <c r="AX128" s="520" t="s">
        <v>634</v>
      </c>
      <c r="AY128" s="520" t="s">
        <v>635</v>
      </c>
    </row>
    <row r="129" spans="1:51" s="500" customFormat="1" ht="12" customHeight="1">
      <c r="A129" s="668"/>
      <c r="B129" s="671"/>
      <c r="C129" s="689"/>
      <c r="D129" s="677"/>
      <c r="E129" s="521"/>
      <c r="F129" s="681"/>
      <c r="G129" s="682"/>
      <c r="H129" s="522" t="s">
        <v>636</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637</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630</v>
      </c>
      <c r="E131" s="517"/>
      <c r="F131" s="679"/>
      <c r="G131" s="680"/>
      <c r="H131" s="518" t="s">
        <v>631</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632</v>
      </c>
      <c r="AV131" s="520" t="s">
        <v>633</v>
      </c>
      <c r="AX131" s="520" t="s">
        <v>634</v>
      </c>
      <c r="AY131" s="520" t="s">
        <v>635</v>
      </c>
    </row>
    <row r="132" spans="1:51" s="500" customFormat="1" ht="12" customHeight="1">
      <c r="A132" s="668"/>
      <c r="B132" s="671"/>
      <c r="C132" s="674"/>
      <c r="D132" s="677"/>
      <c r="E132" s="521"/>
      <c r="F132" s="681"/>
      <c r="G132" s="682"/>
      <c r="H132" s="522" t="s">
        <v>636</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637</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630</v>
      </c>
      <c r="E134" s="517"/>
      <c r="F134" s="679"/>
      <c r="G134" s="680"/>
      <c r="H134" s="518" t="s">
        <v>631</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632</v>
      </c>
      <c r="AV134" s="520" t="s">
        <v>633</v>
      </c>
      <c r="AX134" s="520" t="s">
        <v>634</v>
      </c>
      <c r="AY134" s="520" t="s">
        <v>635</v>
      </c>
    </row>
    <row r="135" spans="1:51" s="500" customFormat="1" ht="12" customHeight="1">
      <c r="A135" s="668"/>
      <c r="B135" s="671"/>
      <c r="C135" s="689"/>
      <c r="D135" s="677"/>
      <c r="E135" s="521"/>
      <c r="F135" s="681"/>
      <c r="G135" s="682"/>
      <c r="H135" s="522" t="s">
        <v>636</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637</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630</v>
      </c>
      <c r="E137" s="517"/>
      <c r="F137" s="679"/>
      <c r="G137" s="680"/>
      <c r="H137" s="518" t="s">
        <v>631</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632</v>
      </c>
      <c r="AV137" s="520" t="s">
        <v>633</v>
      </c>
      <c r="AX137" s="520" t="s">
        <v>634</v>
      </c>
      <c r="AY137" s="520" t="s">
        <v>635</v>
      </c>
    </row>
    <row r="138" spans="1:51" s="500" customFormat="1" ht="12" customHeight="1">
      <c r="A138" s="668"/>
      <c r="B138" s="671"/>
      <c r="C138" s="689"/>
      <c r="D138" s="677"/>
      <c r="E138" s="521"/>
      <c r="F138" s="681"/>
      <c r="G138" s="682"/>
      <c r="H138" s="522" t="s">
        <v>636</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637</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630</v>
      </c>
      <c r="E140" s="517"/>
      <c r="F140" s="679"/>
      <c r="G140" s="680"/>
      <c r="H140" s="518" t="s">
        <v>631</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632</v>
      </c>
      <c r="AV140" s="520" t="s">
        <v>633</v>
      </c>
      <c r="AX140" s="520" t="s">
        <v>634</v>
      </c>
      <c r="AY140" s="520" t="s">
        <v>635</v>
      </c>
    </row>
    <row r="141" spans="1:51" s="500" customFormat="1" ht="12" customHeight="1">
      <c r="A141" s="668"/>
      <c r="B141" s="671"/>
      <c r="C141" s="689"/>
      <c r="D141" s="677"/>
      <c r="E141" s="521"/>
      <c r="F141" s="681"/>
      <c r="G141" s="682"/>
      <c r="H141" s="522" t="s">
        <v>636</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637</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630</v>
      </c>
      <c r="E143" s="517"/>
      <c r="F143" s="679"/>
      <c r="G143" s="680"/>
      <c r="H143" s="518" t="s">
        <v>631</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632</v>
      </c>
      <c r="AV143" s="520" t="s">
        <v>633</v>
      </c>
      <c r="AX143" s="520" t="s">
        <v>634</v>
      </c>
      <c r="AY143" s="520" t="s">
        <v>635</v>
      </c>
    </row>
    <row r="144" spans="1:51" s="500" customFormat="1" ht="12" customHeight="1">
      <c r="A144" s="668"/>
      <c r="B144" s="671"/>
      <c r="C144" s="689"/>
      <c r="D144" s="677"/>
      <c r="E144" s="521"/>
      <c r="F144" s="681"/>
      <c r="G144" s="682"/>
      <c r="H144" s="522" t="s">
        <v>636</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637</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630</v>
      </c>
      <c r="E146" s="517"/>
      <c r="F146" s="679"/>
      <c r="G146" s="680"/>
      <c r="H146" s="518" t="s">
        <v>631</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632</v>
      </c>
      <c r="AV146" s="520" t="s">
        <v>633</v>
      </c>
      <c r="AX146" s="520" t="s">
        <v>634</v>
      </c>
      <c r="AY146" s="520" t="s">
        <v>635</v>
      </c>
    </row>
    <row r="147" spans="1:51" s="500" customFormat="1" ht="12" customHeight="1">
      <c r="A147" s="668"/>
      <c r="B147" s="671"/>
      <c r="C147" s="689"/>
      <c r="D147" s="677"/>
      <c r="E147" s="521"/>
      <c r="F147" s="681"/>
      <c r="G147" s="682"/>
      <c r="H147" s="522" t="s">
        <v>636</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637</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630</v>
      </c>
      <c r="E149" s="517"/>
      <c r="F149" s="679"/>
      <c r="G149" s="680"/>
      <c r="H149" s="518" t="s">
        <v>631</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632</v>
      </c>
      <c r="AV149" s="520" t="s">
        <v>633</v>
      </c>
      <c r="AX149" s="520" t="s">
        <v>634</v>
      </c>
      <c r="AY149" s="520" t="s">
        <v>635</v>
      </c>
    </row>
    <row r="150" spans="1:51" s="500" customFormat="1" ht="12" customHeight="1">
      <c r="A150" s="668"/>
      <c r="B150" s="671"/>
      <c r="C150" s="689"/>
      <c r="D150" s="677"/>
      <c r="E150" s="521"/>
      <c r="F150" s="681"/>
      <c r="G150" s="682"/>
      <c r="H150" s="522" t="s">
        <v>636</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637</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630</v>
      </c>
      <c r="E152" s="517"/>
      <c r="F152" s="679"/>
      <c r="G152" s="680"/>
      <c r="H152" s="518" t="s">
        <v>631</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632</v>
      </c>
      <c r="AV152" s="520" t="s">
        <v>633</v>
      </c>
      <c r="AX152" s="520" t="s">
        <v>634</v>
      </c>
      <c r="AY152" s="520" t="s">
        <v>635</v>
      </c>
    </row>
    <row r="153" spans="1:51" s="500" customFormat="1" ht="12" customHeight="1">
      <c r="A153" s="668"/>
      <c r="B153" s="671"/>
      <c r="C153" s="689"/>
      <c r="D153" s="677"/>
      <c r="E153" s="521"/>
      <c r="F153" s="681"/>
      <c r="G153" s="682"/>
      <c r="H153" s="522" t="s">
        <v>636</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637</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630</v>
      </c>
      <c r="E155" s="517"/>
      <c r="F155" s="679"/>
      <c r="G155" s="680"/>
      <c r="H155" s="518" t="s">
        <v>631</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632</v>
      </c>
      <c r="AV155" s="520" t="s">
        <v>633</v>
      </c>
      <c r="AX155" s="520" t="s">
        <v>634</v>
      </c>
      <c r="AY155" s="520" t="s">
        <v>635</v>
      </c>
    </row>
    <row r="156" spans="1:51" s="500" customFormat="1" ht="12" customHeight="1">
      <c r="A156" s="668"/>
      <c r="B156" s="671"/>
      <c r="C156" s="689"/>
      <c r="D156" s="677"/>
      <c r="E156" s="521"/>
      <c r="F156" s="681"/>
      <c r="G156" s="682"/>
      <c r="H156" s="522" t="s">
        <v>636</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637</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630</v>
      </c>
      <c r="E158" s="517"/>
      <c r="F158" s="679"/>
      <c r="G158" s="680"/>
      <c r="H158" s="518" t="s">
        <v>631</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632</v>
      </c>
      <c r="AV158" s="520" t="s">
        <v>633</v>
      </c>
      <c r="AX158" s="520" t="s">
        <v>634</v>
      </c>
      <c r="AY158" s="520" t="s">
        <v>635</v>
      </c>
    </row>
    <row r="159" spans="1:51" s="500" customFormat="1" ht="12" customHeight="1">
      <c r="A159" s="668"/>
      <c r="B159" s="671"/>
      <c r="C159" s="689"/>
      <c r="D159" s="677"/>
      <c r="E159" s="521"/>
      <c r="F159" s="681"/>
      <c r="G159" s="682"/>
      <c r="H159" s="522" t="s">
        <v>636</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637</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630</v>
      </c>
      <c r="E161" s="517"/>
      <c r="F161" s="679"/>
      <c r="G161" s="680"/>
      <c r="H161" s="518" t="s">
        <v>631</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632</v>
      </c>
      <c r="AV161" s="520" t="s">
        <v>633</v>
      </c>
      <c r="AX161" s="520" t="s">
        <v>634</v>
      </c>
      <c r="AY161" s="520" t="s">
        <v>635</v>
      </c>
    </row>
    <row r="162" spans="1:51" s="500" customFormat="1" ht="12" customHeight="1">
      <c r="A162" s="668"/>
      <c r="B162" s="671"/>
      <c r="C162" s="689"/>
      <c r="D162" s="677"/>
      <c r="E162" s="521"/>
      <c r="F162" s="681"/>
      <c r="G162" s="682"/>
      <c r="H162" s="522" t="s">
        <v>636</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637</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630</v>
      </c>
      <c r="E164" s="517"/>
      <c r="F164" s="679"/>
      <c r="G164" s="680"/>
      <c r="H164" s="518" t="s">
        <v>631</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632</v>
      </c>
      <c r="AV164" s="520" t="s">
        <v>633</v>
      </c>
      <c r="AX164" s="520" t="s">
        <v>634</v>
      </c>
      <c r="AY164" s="520" t="s">
        <v>635</v>
      </c>
    </row>
    <row r="165" spans="1:51" s="500" customFormat="1" ht="12" customHeight="1">
      <c r="A165" s="668"/>
      <c r="B165" s="671"/>
      <c r="C165" s="674"/>
      <c r="D165" s="677"/>
      <c r="E165" s="521"/>
      <c r="F165" s="681"/>
      <c r="G165" s="682"/>
      <c r="H165" s="522" t="s">
        <v>636</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637</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630</v>
      </c>
      <c r="E167" s="517"/>
      <c r="F167" s="679"/>
      <c r="G167" s="680"/>
      <c r="H167" s="518" t="s">
        <v>631</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632</v>
      </c>
      <c r="AV167" s="520" t="s">
        <v>633</v>
      </c>
      <c r="AX167" s="520" t="s">
        <v>634</v>
      </c>
      <c r="AY167" s="520" t="s">
        <v>635</v>
      </c>
    </row>
    <row r="168" spans="1:51" s="500" customFormat="1" ht="12" customHeight="1">
      <c r="A168" s="668"/>
      <c r="B168" s="671"/>
      <c r="C168" s="689"/>
      <c r="D168" s="677"/>
      <c r="E168" s="521"/>
      <c r="F168" s="681"/>
      <c r="G168" s="682"/>
      <c r="H168" s="522" t="s">
        <v>636</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637</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630</v>
      </c>
      <c r="E170" s="517"/>
      <c r="F170" s="679"/>
      <c r="G170" s="680"/>
      <c r="H170" s="518" t="s">
        <v>631</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632</v>
      </c>
      <c r="AV170" s="520" t="s">
        <v>633</v>
      </c>
      <c r="AX170" s="520" t="s">
        <v>634</v>
      </c>
      <c r="AY170" s="520" t="s">
        <v>635</v>
      </c>
    </row>
    <row r="171" spans="1:51" s="500" customFormat="1" ht="12" customHeight="1">
      <c r="A171" s="668"/>
      <c r="B171" s="671"/>
      <c r="C171" s="689"/>
      <c r="D171" s="677"/>
      <c r="E171" s="521"/>
      <c r="F171" s="681"/>
      <c r="G171" s="682"/>
      <c r="H171" s="522" t="s">
        <v>636</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637</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630</v>
      </c>
      <c r="E173" s="517"/>
      <c r="F173" s="679"/>
      <c r="G173" s="680"/>
      <c r="H173" s="518" t="s">
        <v>631</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632</v>
      </c>
      <c r="AV173" s="520" t="s">
        <v>633</v>
      </c>
      <c r="AX173" s="520" t="s">
        <v>634</v>
      </c>
      <c r="AY173" s="520" t="s">
        <v>635</v>
      </c>
    </row>
    <row r="174" spans="1:51" s="500" customFormat="1" ht="12" customHeight="1">
      <c r="A174" s="668"/>
      <c r="B174" s="671"/>
      <c r="C174" s="689"/>
      <c r="D174" s="677"/>
      <c r="E174" s="521"/>
      <c r="F174" s="681"/>
      <c r="G174" s="682"/>
      <c r="H174" s="522" t="s">
        <v>636</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637</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630</v>
      </c>
      <c r="E176" s="517"/>
      <c r="F176" s="679"/>
      <c r="G176" s="680"/>
      <c r="H176" s="518" t="s">
        <v>631</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632</v>
      </c>
      <c r="AV176" s="520" t="s">
        <v>633</v>
      </c>
      <c r="AX176" s="520" t="s">
        <v>634</v>
      </c>
      <c r="AY176" s="520" t="s">
        <v>635</v>
      </c>
    </row>
    <row r="177" spans="1:51" s="500" customFormat="1" ht="12" customHeight="1">
      <c r="A177" s="668"/>
      <c r="B177" s="671"/>
      <c r="C177" s="689"/>
      <c r="D177" s="677"/>
      <c r="E177" s="521"/>
      <c r="F177" s="681"/>
      <c r="G177" s="682"/>
      <c r="H177" s="522" t="s">
        <v>636</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637</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630</v>
      </c>
      <c r="E179" s="517"/>
      <c r="F179" s="679"/>
      <c r="G179" s="680"/>
      <c r="H179" s="518" t="s">
        <v>631</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632</v>
      </c>
      <c r="AV179" s="520" t="s">
        <v>633</v>
      </c>
      <c r="AX179" s="520" t="s">
        <v>634</v>
      </c>
      <c r="AY179" s="520" t="s">
        <v>635</v>
      </c>
    </row>
    <row r="180" spans="1:51" s="500" customFormat="1" ht="12" customHeight="1">
      <c r="A180" s="668"/>
      <c r="B180" s="671"/>
      <c r="C180" s="689"/>
      <c r="D180" s="677"/>
      <c r="E180" s="521"/>
      <c r="F180" s="681"/>
      <c r="G180" s="682"/>
      <c r="H180" s="522" t="s">
        <v>636</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637</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630</v>
      </c>
      <c r="E182" s="517"/>
      <c r="F182" s="679"/>
      <c r="G182" s="680"/>
      <c r="H182" s="518" t="s">
        <v>631</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632</v>
      </c>
      <c r="AV182" s="520" t="s">
        <v>633</v>
      </c>
      <c r="AX182" s="520" t="s">
        <v>634</v>
      </c>
      <c r="AY182" s="520" t="s">
        <v>635</v>
      </c>
    </row>
    <row r="183" spans="1:51" s="500" customFormat="1" ht="12" customHeight="1">
      <c r="A183" s="668"/>
      <c r="B183" s="671"/>
      <c r="C183" s="689"/>
      <c r="D183" s="677"/>
      <c r="E183" s="521"/>
      <c r="F183" s="681"/>
      <c r="G183" s="682"/>
      <c r="H183" s="522" t="s">
        <v>636</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637</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630</v>
      </c>
      <c r="E185" s="517"/>
      <c r="F185" s="679"/>
      <c r="G185" s="680"/>
      <c r="H185" s="518" t="s">
        <v>631</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632</v>
      </c>
      <c r="AV185" s="520" t="s">
        <v>633</v>
      </c>
      <c r="AX185" s="520" t="s">
        <v>634</v>
      </c>
      <c r="AY185" s="520" t="s">
        <v>635</v>
      </c>
    </row>
    <row r="186" spans="1:51" s="500" customFormat="1" ht="12" customHeight="1">
      <c r="A186" s="668"/>
      <c r="B186" s="671"/>
      <c r="C186" s="689"/>
      <c r="D186" s="677"/>
      <c r="E186" s="521"/>
      <c r="F186" s="681"/>
      <c r="G186" s="682"/>
      <c r="H186" s="522" t="s">
        <v>636</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637</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630</v>
      </c>
      <c r="E188" s="517"/>
      <c r="F188" s="679"/>
      <c r="G188" s="680"/>
      <c r="H188" s="518" t="s">
        <v>631</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632</v>
      </c>
      <c r="AV188" s="520" t="s">
        <v>633</v>
      </c>
      <c r="AX188" s="520" t="s">
        <v>634</v>
      </c>
      <c r="AY188" s="520" t="s">
        <v>635</v>
      </c>
    </row>
    <row r="189" spans="1:51" s="500" customFormat="1" ht="12" customHeight="1">
      <c r="A189" s="668"/>
      <c r="B189" s="671"/>
      <c r="C189" s="689"/>
      <c r="D189" s="677"/>
      <c r="E189" s="521"/>
      <c r="F189" s="681"/>
      <c r="G189" s="682"/>
      <c r="H189" s="522" t="s">
        <v>636</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637</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630</v>
      </c>
      <c r="E191" s="517"/>
      <c r="F191" s="679"/>
      <c r="G191" s="680"/>
      <c r="H191" s="518" t="s">
        <v>631</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632</v>
      </c>
      <c r="AV191" s="520" t="s">
        <v>633</v>
      </c>
      <c r="AX191" s="520" t="s">
        <v>634</v>
      </c>
      <c r="AY191" s="520" t="s">
        <v>635</v>
      </c>
    </row>
    <row r="192" spans="1:51" s="500" customFormat="1" ht="12" customHeight="1">
      <c r="A192" s="668"/>
      <c r="B192" s="671"/>
      <c r="C192" s="689"/>
      <c r="D192" s="677"/>
      <c r="E192" s="521"/>
      <c r="F192" s="681"/>
      <c r="G192" s="682"/>
      <c r="H192" s="522" t="s">
        <v>636</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637</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630</v>
      </c>
      <c r="E194" s="517"/>
      <c r="F194" s="679"/>
      <c r="G194" s="680"/>
      <c r="H194" s="518" t="s">
        <v>631</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632</v>
      </c>
      <c r="AV194" s="520" t="s">
        <v>633</v>
      </c>
      <c r="AX194" s="520" t="s">
        <v>634</v>
      </c>
      <c r="AY194" s="520" t="s">
        <v>635</v>
      </c>
    </row>
    <row r="195" spans="1:51" s="500" customFormat="1" ht="12" customHeight="1">
      <c r="A195" s="668"/>
      <c r="B195" s="671"/>
      <c r="C195" s="689"/>
      <c r="D195" s="677"/>
      <c r="E195" s="521"/>
      <c r="F195" s="681"/>
      <c r="G195" s="682"/>
      <c r="H195" s="522" t="s">
        <v>636</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637</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630</v>
      </c>
      <c r="E197" s="517"/>
      <c r="F197" s="679"/>
      <c r="G197" s="680"/>
      <c r="H197" s="518" t="s">
        <v>631</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632</v>
      </c>
      <c r="AV197" s="520" t="s">
        <v>633</v>
      </c>
      <c r="AX197" s="520" t="s">
        <v>634</v>
      </c>
      <c r="AY197" s="520" t="s">
        <v>635</v>
      </c>
    </row>
    <row r="198" spans="1:51" s="500" customFormat="1" ht="12" customHeight="1">
      <c r="A198" s="668"/>
      <c r="B198" s="671"/>
      <c r="C198" s="689"/>
      <c r="D198" s="677"/>
      <c r="E198" s="521"/>
      <c r="F198" s="681"/>
      <c r="G198" s="682"/>
      <c r="H198" s="522" t="s">
        <v>636</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637</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630</v>
      </c>
      <c r="E200" s="517"/>
      <c r="F200" s="679"/>
      <c r="G200" s="680"/>
      <c r="H200" s="518" t="s">
        <v>631</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632</v>
      </c>
      <c r="AV200" s="520" t="s">
        <v>633</v>
      </c>
      <c r="AX200" s="520" t="s">
        <v>634</v>
      </c>
      <c r="AY200" s="520" t="s">
        <v>635</v>
      </c>
    </row>
    <row r="201" spans="1:51" s="500" customFormat="1" ht="12" customHeight="1">
      <c r="A201" s="668"/>
      <c r="B201" s="671"/>
      <c r="C201" s="689"/>
      <c r="D201" s="677"/>
      <c r="E201" s="521"/>
      <c r="F201" s="681"/>
      <c r="G201" s="682"/>
      <c r="H201" s="522" t="s">
        <v>636</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637</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630</v>
      </c>
      <c r="E203" s="517"/>
      <c r="F203" s="679"/>
      <c r="G203" s="680"/>
      <c r="H203" s="518" t="s">
        <v>631</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632</v>
      </c>
      <c r="AV203" s="520" t="s">
        <v>633</v>
      </c>
      <c r="AX203" s="520" t="s">
        <v>634</v>
      </c>
      <c r="AY203" s="520" t="s">
        <v>635</v>
      </c>
    </row>
    <row r="204" spans="1:51" s="500" customFormat="1" ht="12" customHeight="1">
      <c r="A204" s="668"/>
      <c r="B204" s="671"/>
      <c r="C204" s="689"/>
      <c r="D204" s="677"/>
      <c r="E204" s="521"/>
      <c r="F204" s="681"/>
      <c r="G204" s="682"/>
      <c r="H204" s="522" t="s">
        <v>636</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637</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630</v>
      </c>
      <c r="E206" s="517"/>
      <c r="F206" s="679"/>
      <c r="G206" s="680"/>
      <c r="H206" s="518" t="s">
        <v>631</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632</v>
      </c>
      <c r="AV206" s="520" t="s">
        <v>633</v>
      </c>
      <c r="AX206" s="520" t="s">
        <v>634</v>
      </c>
      <c r="AY206" s="520" t="s">
        <v>635</v>
      </c>
    </row>
    <row r="207" spans="1:51" s="500" customFormat="1" ht="12" customHeight="1">
      <c r="A207" s="668"/>
      <c r="B207" s="671"/>
      <c r="C207" s="689"/>
      <c r="D207" s="677"/>
      <c r="E207" s="521"/>
      <c r="F207" s="681"/>
      <c r="G207" s="682"/>
      <c r="H207" s="522" t="s">
        <v>636</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637</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630</v>
      </c>
      <c r="E209" s="517"/>
      <c r="F209" s="679"/>
      <c r="G209" s="680"/>
      <c r="H209" s="518" t="s">
        <v>631</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632</v>
      </c>
      <c r="AV209" s="520" t="s">
        <v>633</v>
      </c>
      <c r="AX209" s="520" t="s">
        <v>634</v>
      </c>
      <c r="AY209" s="520" t="s">
        <v>635</v>
      </c>
    </row>
    <row r="210" spans="1:51" s="500" customFormat="1" ht="12" customHeight="1">
      <c r="A210" s="668"/>
      <c r="B210" s="671"/>
      <c r="C210" s="689"/>
      <c r="D210" s="677"/>
      <c r="E210" s="521"/>
      <c r="F210" s="681"/>
      <c r="G210" s="682"/>
      <c r="H210" s="522" t="s">
        <v>636</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637</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630</v>
      </c>
      <c r="E212" s="517"/>
      <c r="F212" s="679"/>
      <c r="G212" s="680"/>
      <c r="H212" s="518" t="s">
        <v>631</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632</v>
      </c>
      <c r="AV212" s="520" t="s">
        <v>633</v>
      </c>
      <c r="AX212" s="520" t="s">
        <v>634</v>
      </c>
      <c r="AY212" s="520" t="s">
        <v>635</v>
      </c>
    </row>
    <row r="213" spans="1:51" s="500" customFormat="1" ht="12" customHeight="1">
      <c r="A213" s="668"/>
      <c r="B213" s="671"/>
      <c r="C213" s="689"/>
      <c r="D213" s="677"/>
      <c r="E213" s="521"/>
      <c r="F213" s="681"/>
      <c r="G213" s="682"/>
      <c r="H213" s="522" t="s">
        <v>636</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637</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630</v>
      </c>
      <c r="E215" s="517"/>
      <c r="F215" s="679"/>
      <c r="G215" s="680"/>
      <c r="H215" s="518" t="s">
        <v>631</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632</v>
      </c>
      <c r="AV215" s="520" t="s">
        <v>633</v>
      </c>
      <c r="AX215" s="520" t="s">
        <v>634</v>
      </c>
      <c r="AY215" s="520" t="s">
        <v>635</v>
      </c>
    </row>
    <row r="216" spans="1:51" s="500" customFormat="1" ht="12" customHeight="1">
      <c r="A216" s="668"/>
      <c r="B216" s="671"/>
      <c r="C216" s="689"/>
      <c r="D216" s="677"/>
      <c r="E216" s="521"/>
      <c r="F216" s="681"/>
      <c r="G216" s="682"/>
      <c r="H216" s="522" t="s">
        <v>636</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637</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630</v>
      </c>
      <c r="E218" s="517"/>
      <c r="F218" s="679"/>
      <c r="G218" s="680"/>
      <c r="H218" s="518" t="s">
        <v>631</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632</v>
      </c>
      <c r="AV218" s="520" t="s">
        <v>633</v>
      </c>
      <c r="AX218" s="520" t="s">
        <v>634</v>
      </c>
      <c r="AY218" s="520" t="s">
        <v>635</v>
      </c>
    </row>
    <row r="219" spans="1:51" s="500" customFormat="1" ht="12" customHeight="1">
      <c r="A219" s="668"/>
      <c r="B219" s="671"/>
      <c r="C219" s="689"/>
      <c r="D219" s="677"/>
      <c r="E219" s="521"/>
      <c r="F219" s="681"/>
      <c r="G219" s="682"/>
      <c r="H219" s="522" t="s">
        <v>636</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637</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630</v>
      </c>
      <c r="E221" s="517"/>
      <c r="F221" s="679"/>
      <c r="G221" s="680"/>
      <c r="H221" s="518" t="s">
        <v>631</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632</v>
      </c>
      <c r="AV221" s="520" t="s">
        <v>633</v>
      </c>
      <c r="AX221" s="520" t="s">
        <v>634</v>
      </c>
      <c r="AY221" s="520" t="s">
        <v>635</v>
      </c>
    </row>
    <row r="222" spans="1:51" s="500" customFormat="1" ht="12" customHeight="1">
      <c r="A222" s="668"/>
      <c r="B222" s="671"/>
      <c r="C222" s="689"/>
      <c r="D222" s="677"/>
      <c r="E222" s="521"/>
      <c r="F222" s="681"/>
      <c r="G222" s="682"/>
      <c r="H222" s="522" t="s">
        <v>636</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637</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630</v>
      </c>
      <c r="E224" s="517"/>
      <c r="F224" s="679"/>
      <c r="G224" s="680"/>
      <c r="H224" s="518" t="s">
        <v>631</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632</v>
      </c>
      <c r="AV224" s="520" t="s">
        <v>633</v>
      </c>
      <c r="AX224" s="520" t="s">
        <v>634</v>
      </c>
      <c r="AY224" s="520" t="s">
        <v>635</v>
      </c>
    </row>
    <row r="225" spans="1:51" s="500" customFormat="1" ht="12" customHeight="1">
      <c r="A225" s="668"/>
      <c r="B225" s="671"/>
      <c r="C225" s="674"/>
      <c r="D225" s="677"/>
      <c r="E225" s="521"/>
      <c r="F225" s="681"/>
      <c r="G225" s="682"/>
      <c r="H225" s="522" t="s">
        <v>636</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637</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630</v>
      </c>
      <c r="E227" s="517"/>
      <c r="F227" s="679"/>
      <c r="G227" s="680"/>
      <c r="H227" s="518" t="s">
        <v>631</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632</v>
      </c>
      <c r="AV227" s="520" t="s">
        <v>633</v>
      </c>
      <c r="AX227" s="520" t="s">
        <v>634</v>
      </c>
      <c r="AY227" s="520" t="s">
        <v>635</v>
      </c>
    </row>
    <row r="228" spans="1:51" s="500" customFormat="1" ht="12" customHeight="1">
      <c r="A228" s="668"/>
      <c r="B228" s="671"/>
      <c r="C228" s="689"/>
      <c r="D228" s="677"/>
      <c r="E228" s="521"/>
      <c r="F228" s="681"/>
      <c r="G228" s="682"/>
      <c r="H228" s="522" t="s">
        <v>636</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637</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630</v>
      </c>
      <c r="E230" s="517"/>
      <c r="F230" s="679"/>
      <c r="G230" s="680"/>
      <c r="H230" s="518" t="s">
        <v>631</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632</v>
      </c>
      <c r="AV230" s="520" t="s">
        <v>633</v>
      </c>
      <c r="AX230" s="520" t="s">
        <v>634</v>
      </c>
      <c r="AY230" s="520" t="s">
        <v>635</v>
      </c>
    </row>
    <row r="231" spans="1:51" s="500" customFormat="1" ht="12" customHeight="1">
      <c r="A231" s="668"/>
      <c r="B231" s="671"/>
      <c r="C231" s="689"/>
      <c r="D231" s="677"/>
      <c r="E231" s="521"/>
      <c r="F231" s="681"/>
      <c r="G231" s="682"/>
      <c r="H231" s="522" t="s">
        <v>636</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637</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630</v>
      </c>
      <c r="E233" s="517"/>
      <c r="F233" s="679"/>
      <c r="G233" s="680"/>
      <c r="H233" s="518" t="s">
        <v>631</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632</v>
      </c>
      <c r="AV233" s="520" t="s">
        <v>633</v>
      </c>
      <c r="AX233" s="520" t="s">
        <v>634</v>
      </c>
      <c r="AY233" s="520" t="s">
        <v>635</v>
      </c>
    </row>
    <row r="234" spans="1:51" s="500" customFormat="1" ht="12" customHeight="1">
      <c r="A234" s="668"/>
      <c r="B234" s="671"/>
      <c r="C234" s="689"/>
      <c r="D234" s="677"/>
      <c r="E234" s="521"/>
      <c r="F234" s="681"/>
      <c r="G234" s="682"/>
      <c r="H234" s="522" t="s">
        <v>636</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637</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630</v>
      </c>
      <c r="E236" s="517"/>
      <c r="F236" s="679"/>
      <c r="G236" s="680"/>
      <c r="H236" s="518" t="s">
        <v>631</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632</v>
      </c>
      <c r="AV236" s="520" t="s">
        <v>633</v>
      </c>
      <c r="AX236" s="520" t="s">
        <v>634</v>
      </c>
      <c r="AY236" s="520" t="s">
        <v>635</v>
      </c>
    </row>
    <row r="237" spans="1:51" s="500" customFormat="1" ht="12" customHeight="1">
      <c r="A237" s="668"/>
      <c r="B237" s="671"/>
      <c r="C237" s="689"/>
      <c r="D237" s="677"/>
      <c r="E237" s="521"/>
      <c r="F237" s="681"/>
      <c r="G237" s="682"/>
      <c r="H237" s="522" t="s">
        <v>636</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637</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630</v>
      </c>
      <c r="E239" s="517"/>
      <c r="F239" s="679"/>
      <c r="G239" s="680"/>
      <c r="H239" s="518" t="s">
        <v>631</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632</v>
      </c>
      <c r="AV239" s="520" t="s">
        <v>633</v>
      </c>
      <c r="AX239" s="520" t="s">
        <v>634</v>
      </c>
      <c r="AY239" s="520" t="s">
        <v>635</v>
      </c>
    </row>
    <row r="240" spans="1:51" s="500" customFormat="1" ht="12" customHeight="1">
      <c r="A240" s="668"/>
      <c r="B240" s="671"/>
      <c r="C240" s="689"/>
      <c r="D240" s="677"/>
      <c r="E240" s="521"/>
      <c r="F240" s="681"/>
      <c r="G240" s="682"/>
      <c r="H240" s="522" t="s">
        <v>636</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637</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630</v>
      </c>
      <c r="E242" s="517"/>
      <c r="F242" s="679"/>
      <c r="G242" s="680"/>
      <c r="H242" s="518" t="s">
        <v>631</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632</v>
      </c>
      <c r="AV242" s="520" t="s">
        <v>633</v>
      </c>
      <c r="AX242" s="520" t="s">
        <v>634</v>
      </c>
      <c r="AY242" s="520" t="s">
        <v>635</v>
      </c>
    </row>
    <row r="243" spans="1:51" s="500" customFormat="1" ht="12" customHeight="1">
      <c r="A243" s="668"/>
      <c r="B243" s="671"/>
      <c r="C243" s="689"/>
      <c r="D243" s="677"/>
      <c r="E243" s="521"/>
      <c r="F243" s="681"/>
      <c r="G243" s="682"/>
      <c r="H243" s="522" t="s">
        <v>636</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637</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630</v>
      </c>
      <c r="E245" s="517"/>
      <c r="F245" s="679"/>
      <c r="G245" s="680"/>
      <c r="H245" s="518" t="s">
        <v>631</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632</v>
      </c>
      <c r="AV245" s="520" t="s">
        <v>633</v>
      </c>
      <c r="AX245" s="520" t="s">
        <v>634</v>
      </c>
      <c r="AY245" s="520" t="s">
        <v>635</v>
      </c>
    </row>
    <row r="246" spans="1:51" s="500" customFormat="1" ht="12" customHeight="1">
      <c r="A246" s="668"/>
      <c r="B246" s="671"/>
      <c r="C246" s="689"/>
      <c r="D246" s="677"/>
      <c r="E246" s="521"/>
      <c r="F246" s="681"/>
      <c r="G246" s="682"/>
      <c r="H246" s="522" t="s">
        <v>636</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637</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630</v>
      </c>
      <c r="E248" s="517"/>
      <c r="F248" s="679"/>
      <c r="G248" s="680"/>
      <c r="H248" s="518" t="s">
        <v>631</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632</v>
      </c>
      <c r="AV248" s="520" t="s">
        <v>633</v>
      </c>
      <c r="AX248" s="520" t="s">
        <v>634</v>
      </c>
      <c r="AY248" s="520" t="s">
        <v>635</v>
      </c>
    </row>
    <row r="249" spans="1:51" s="500" customFormat="1" ht="12" customHeight="1">
      <c r="A249" s="668"/>
      <c r="B249" s="671"/>
      <c r="C249" s="689"/>
      <c r="D249" s="677"/>
      <c r="E249" s="521"/>
      <c r="F249" s="681"/>
      <c r="G249" s="682"/>
      <c r="H249" s="522" t="s">
        <v>636</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637</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630</v>
      </c>
      <c r="E251" s="517"/>
      <c r="F251" s="679"/>
      <c r="G251" s="680"/>
      <c r="H251" s="518" t="s">
        <v>631</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632</v>
      </c>
      <c r="AV251" s="520" t="s">
        <v>633</v>
      </c>
      <c r="AX251" s="520" t="s">
        <v>634</v>
      </c>
      <c r="AY251" s="520" t="s">
        <v>635</v>
      </c>
    </row>
    <row r="252" spans="1:51" s="500" customFormat="1" ht="12" customHeight="1">
      <c r="A252" s="668"/>
      <c r="B252" s="671"/>
      <c r="C252" s="689"/>
      <c r="D252" s="677"/>
      <c r="E252" s="521"/>
      <c r="F252" s="681"/>
      <c r="G252" s="682"/>
      <c r="H252" s="522" t="s">
        <v>636</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637</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630</v>
      </c>
      <c r="E254" s="517"/>
      <c r="F254" s="679"/>
      <c r="G254" s="680"/>
      <c r="H254" s="518" t="s">
        <v>631</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632</v>
      </c>
      <c r="AV254" s="520" t="s">
        <v>633</v>
      </c>
      <c r="AX254" s="520" t="s">
        <v>634</v>
      </c>
      <c r="AY254" s="520" t="s">
        <v>635</v>
      </c>
    </row>
    <row r="255" spans="1:51" s="500" customFormat="1" ht="12" customHeight="1">
      <c r="A255" s="668"/>
      <c r="B255" s="671"/>
      <c r="C255" s="689"/>
      <c r="D255" s="677"/>
      <c r="E255" s="521"/>
      <c r="F255" s="681"/>
      <c r="G255" s="682"/>
      <c r="H255" s="522" t="s">
        <v>636</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637</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630</v>
      </c>
      <c r="E257" s="517"/>
      <c r="F257" s="679"/>
      <c r="G257" s="680"/>
      <c r="H257" s="518" t="s">
        <v>631</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632</v>
      </c>
      <c r="AV257" s="520" t="s">
        <v>633</v>
      </c>
      <c r="AX257" s="520" t="s">
        <v>634</v>
      </c>
      <c r="AY257" s="520" t="s">
        <v>635</v>
      </c>
    </row>
    <row r="258" spans="1:51" s="500" customFormat="1" ht="12" customHeight="1">
      <c r="A258" s="668"/>
      <c r="B258" s="671"/>
      <c r="C258" s="689"/>
      <c r="D258" s="677"/>
      <c r="E258" s="521"/>
      <c r="F258" s="681"/>
      <c r="G258" s="682"/>
      <c r="H258" s="522" t="s">
        <v>636</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637</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630</v>
      </c>
      <c r="E260" s="517"/>
      <c r="F260" s="679"/>
      <c r="G260" s="680"/>
      <c r="H260" s="518" t="s">
        <v>631</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632</v>
      </c>
      <c r="AV260" s="520" t="s">
        <v>633</v>
      </c>
      <c r="AX260" s="520" t="s">
        <v>634</v>
      </c>
      <c r="AY260" s="520" t="s">
        <v>635</v>
      </c>
    </row>
    <row r="261" spans="1:51" s="500" customFormat="1" ht="12" customHeight="1">
      <c r="A261" s="668"/>
      <c r="B261" s="671"/>
      <c r="C261" s="689"/>
      <c r="D261" s="677"/>
      <c r="E261" s="521"/>
      <c r="F261" s="681"/>
      <c r="G261" s="682"/>
      <c r="H261" s="522" t="s">
        <v>636</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637</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630</v>
      </c>
      <c r="E263" s="517"/>
      <c r="F263" s="679"/>
      <c r="G263" s="680"/>
      <c r="H263" s="518" t="s">
        <v>631</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632</v>
      </c>
      <c r="AV263" s="520" t="s">
        <v>633</v>
      </c>
      <c r="AX263" s="520" t="s">
        <v>634</v>
      </c>
      <c r="AY263" s="520" t="s">
        <v>635</v>
      </c>
    </row>
    <row r="264" spans="1:51" s="500" customFormat="1" ht="12" customHeight="1">
      <c r="A264" s="668"/>
      <c r="B264" s="671"/>
      <c r="C264" s="689"/>
      <c r="D264" s="677"/>
      <c r="E264" s="521"/>
      <c r="F264" s="681"/>
      <c r="G264" s="682"/>
      <c r="H264" s="522" t="s">
        <v>636</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637</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630</v>
      </c>
      <c r="E266" s="517"/>
      <c r="F266" s="679"/>
      <c r="G266" s="680"/>
      <c r="H266" s="518" t="s">
        <v>631</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632</v>
      </c>
      <c r="AV266" s="520" t="s">
        <v>633</v>
      </c>
      <c r="AX266" s="520" t="s">
        <v>634</v>
      </c>
      <c r="AY266" s="520" t="s">
        <v>635</v>
      </c>
    </row>
    <row r="267" spans="1:51" s="500" customFormat="1" ht="12" customHeight="1">
      <c r="A267" s="668"/>
      <c r="B267" s="671"/>
      <c r="C267" s="689"/>
      <c r="D267" s="677"/>
      <c r="E267" s="521"/>
      <c r="F267" s="681"/>
      <c r="G267" s="682"/>
      <c r="H267" s="522" t="s">
        <v>636</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637</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630</v>
      </c>
      <c r="E269" s="517"/>
      <c r="F269" s="679"/>
      <c r="G269" s="680"/>
      <c r="H269" s="518" t="s">
        <v>631</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632</v>
      </c>
      <c r="AV269" s="520" t="s">
        <v>633</v>
      </c>
      <c r="AX269" s="520" t="s">
        <v>634</v>
      </c>
      <c r="AY269" s="520" t="s">
        <v>635</v>
      </c>
    </row>
    <row r="270" spans="1:51" s="500" customFormat="1" ht="12" customHeight="1">
      <c r="A270" s="668"/>
      <c r="B270" s="671"/>
      <c r="C270" s="689"/>
      <c r="D270" s="677"/>
      <c r="E270" s="521"/>
      <c r="F270" s="681"/>
      <c r="G270" s="682"/>
      <c r="H270" s="522" t="s">
        <v>636</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637</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630</v>
      </c>
      <c r="E272" s="517"/>
      <c r="F272" s="679"/>
      <c r="G272" s="680"/>
      <c r="H272" s="518" t="s">
        <v>631</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632</v>
      </c>
      <c r="AV272" s="520" t="s">
        <v>633</v>
      </c>
      <c r="AX272" s="520" t="s">
        <v>634</v>
      </c>
      <c r="AY272" s="520" t="s">
        <v>635</v>
      </c>
    </row>
    <row r="273" spans="1:51" s="500" customFormat="1" ht="12" customHeight="1">
      <c r="A273" s="668"/>
      <c r="B273" s="671"/>
      <c r="C273" s="689"/>
      <c r="D273" s="677"/>
      <c r="E273" s="521"/>
      <c r="F273" s="681"/>
      <c r="G273" s="682"/>
      <c r="H273" s="522" t="s">
        <v>636</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637</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630</v>
      </c>
      <c r="E275" s="517"/>
      <c r="F275" s="679"/>
      <c r="G275" s="680"/>
      <c r="H275" s="518" t="s">
        <v>631</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632</v>
      </c>
      <c r="AV275" s="520" t="s">
        <v>633</v>
      </c>
      <c r="AX275" s="520" t="s">
        <v>634</v>
      </c>
      <c r="AY275" s="520" t="s">
        <v>635</v>
      </c>
    </row>
    <row r="276" spans="1:51" s="500" customFormat="1" ht="12" customHeight="1">
      <c r="A276" s="668"/>
      <c r="B276" s="671"/>
      <c r="C276" s="689"/>
      <c r="D276" s="677"/>
      <c r="E276" s="521"/>
      <c r="F276" s="681"/>
      <c r="G276" s="682"/>
      <c r="H276" s="522" t="s">
        <v>636</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637</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630</v>
      </c>
      <c r="E278" s="517"/>
      <c r="F278" s="679"/>
      <c r="G278" s="680"/>
      <c r="H278" s="518" t="s">
        <v>631</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632</v>
      </c>
      <c r="AV278" s="520" t="s">
        <v>633</v>
      </c>
      <c r="AX278" s="520" t="s">
        <v>634</v>
      </c>
      <c r="AY278" s="520" t="s">
        <v>635</v>
      </c>
    </row>
    <row r="279" spans="1:51" s="500" customFormat="1" ht="12" customHeight="1">
      <c r="A279" s="668"/>
      <c r="B279" s="671"/>
      <c r="C279" s="689"/>
      <c r="D279" s="677"/>
      <c r="E279" s="521"/>
      <c r="F279" s="681"/>
      <c r="G279" s="682"/>
      <c r="H279" s="522" t="s">
        <v>636</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637</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630</v>
      </c>
      <c r="E281" s="517"/>
      <c r="F281" s="679"/>
      <c r="G281" s="680"/>
      <c r="H281" s="518" t="s">
        <v>631</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632</v>
      </c>
      <c r="AV281" s="520" t="s">
        <v>633</v>
      </c>
      <c r="AX281" s="520" t="s">
        <v>634</v>
      </c>
      <c r="AY281" s="520" t="s">
        <v>635</v>
      </c>
    </row>
    <row r="282" spans="1:51" s="500" customFormat="1" ht="12" customHeight="1">
      <c r="A282" s="668"/>
      <c r="B282" s="671"/>
      <c r="C282" s="689"/>
      <c r="D282" s="677"/>
      <c r="E282" s="521"/>
      <c r="F282" s="681"/>
      <c r="G282" s="682"/>
      <c r="H282" s="522" t="s">
        <v>636</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637</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630</v>
      </c>
      <c r="E284" s="517"/>
      <c r="F284" s="679"/>
      <c r="G284" s="680"/>
      <c r="H284" s="518" t="s">
        <v>631</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632</v>
      </c>
      <c r="AV284" s="520" t="s">
        <v>633</v>
      </c>
      <c r="AX284" s="520" t="s">
        <v>634</v>
      </c>
      <c r="AY284" s="520" t="s">
        <v>635</v>
      </c>
    </row>
    <row r="285" spans="1:51" s="500" customFormat="1" ht="12" customHeight="1">
      <c r="A285" s="668"/>
      <c r="B285" s="671"/>
      <c r="C285" s="674"/>
      <c r="D285" s="677"/>
      <c r="E285" s="521"/>
      <c r="F285" s="681"/>
      <c r="G285" s="682"/>
      <c r="H285" s="522" t="s">
        <v>636</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637</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630</v>
      </c>
      <c r="E287" s="517"/>
      <c r="F287" s="679"/>
      <c r="G287" s="680"/>
      <c r="H287" s="518" t="s">
        <v>631</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632</v>
      </c>
      <c r="AV287" s="520" t="s">
        <v>633</v>
      </c>
      <c r="AX287" s="520" t="s">
        <v>634</v>
      </c>
      <c r="AY287" s="520" t="s">
        <v>635</v>
      </c>
    </row>
    <row r="288" spans="1:51" s="500" customFormat="1" ht="12" customHeight="1">
      <c r="A288" s="668"/>
      <c r="B288" s="671"/>
      <c r="C288" s="689"/>
      <c r="D288" s="677"/>
      <c r="E288" s="521"/>
      <c r="F288" s="681"/>
      <c r="G288" s="682"/>
      <c r="H288" s="522" t="s">
        <v>636</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637</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630</v>
      </c>
      <c r="E290" s="517"/>
      <c r="F290" s="679"/>
      <c r="G290" s="680"/>
      <c r="H290" s="518" t="s">
        <v>631</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632</v>
      </c>
      <c r="AV290" s="520" t="s">
        <v>633</v>
      </c>
      <c r="AX290" s="520" t="s">
        <v>634</v>
      </c>
      <c r="AY290" s="520" t="s">
        <v>635</v>
      </c>
    </row>
    <row r="291" spans="1:51" s="500" customFormat="1" ht="12" customHeight="1">
      <c r="A291" s="668"/>
      <c r="B291" s="671"/>
      <c r="C291" s="689"/>
      <c r="D291" s="677"/>
      <c r="E291" s="521"/>
      <c r="F291" s="681"/>
      <c r="G291" s="682"/>
      <c r="H291" s="522" t="s">
        <v>636</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637</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630</v>
      </c>
      <c r="E293" s="517"/>
      <c r="F293" s="679"/>
      <c r="G293" s="680"/>
      <c r="H293" s="518" t="s">
        <v>631</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632</v>
      </c>
      <c r="AV293" s="520" t="s">
        <v>633</v>
      </c>
      <c r="AX293" s="520" t="s">
        <v>634</v>
      </c>
      <c r="AY293" s="520" t="s">
        <v>635</v>
      </c>
    </row>
    <row r="294" spans="1:51" s="500" customFormat="1" ht="12" customHeight="1">
      <c r="A294" s="668"/>
      <c r="B294" s="671"/>
      <c r="C294" s="689"/>
      <c r="D294" s="677"/>
      <c r="E294" s="521"/>
      <c r="F294" s="681"/>
      <c r="G294" s="682"/>
      <c r="H294" s="522" t="s">
        <v>636</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637</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630</v>
      </c>
      <c r="E296" s="517"/>
      <c r="F296" s="679"/>
      <c r="G296" s="680"/>
      <c r="H296" s="518" t="s">
        <v>631</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632</v>
      </c>
      <c r="AV296" s="520" t="s">
        <v>633</v>
      </c>
      <c r="AX296" s="520" t="s">
        <v>634</v>
      </c>
      <c r="AY296" s="520" t="s">
        <v>635</v>
      </c>
    </row>
    <row r="297" spans="1:51" s="500" customFormat="1" ht="12" customHeight="1">
      <c r="A297" s="668"/>
      <c r="B297" s="671"/>
      <c r="C297" s="689"/>
      <c r="D297" s="677"/>
      <c r="E297" s="521"/>
      <c r="F297" s="681"/>
      <c r="G297" s="682"/>
      <c r="H297" s="522" t="s">
        <v>636</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637</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630</v>
      </c>
      <c r="E299" s="517"/>
      <c r="F299" s="679"/>
      <c r="G299" s="680"/>
      <c r="H299" s="518" t="s">
        <v>631</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632</v>
      </c>
      <c r="AV299" s="520" t="s">
        <v>633</v>
      </c>
      <c r="AX299" s="520" t="s">
        <v>634</v>
      </c>
      <c r="AY299" s="520" t="s">
        <v>635</v>
      </c>
    </row>
    <row r="300" spans="1:51" s="500" customFormat="1" ht="12" customHeight="1">
      <c r="A300" s="668"/>
      <c r="B300" s="671"/>
      <c r="C300" s="689"/>
      <c r="D300" s="677"/>
      <c r="E300" s="521"/>
      <c r="F300" s="681"/>
      <c r="G300" s="682"/>
      <c r="H300" s="522" t="s">
        <v>636</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637</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630</v>
      </c>
      <c r="E302" s="517"/>
      <c r="F302" s="679"/>
      <c r="G302" s="680"/>
      <c r="H302" s="518" t="s">
        <v>631</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632</v>
      </c>
      <c r="AV302" s="520" t="s">
        <v>633</v>
      </c>
      <c r="AX302" s="520" t="s">
        <v>634</v>
      </c>
      <c r="AY302" s="520" t="s">
        <v>635</v>
      </c>
    </row>
    <row r="303" spans="1:51" s="500" customFormat="1" ht="12" customHeight="1">
      <c r="A303" s="668"/>
      <c r="B303" s="671"/>
      <c r="C303" s="689"/>
      <c r="D303" s="677"/>
      <c r="E303" s="521"/>
      <c r="F303" s="681"/>
      <c r="G303" s="682"/>
      <c r="H303" s="522" t="s">
        <v>636</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637</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630</v>
      </c>
      <c r="E305" s="517"/>
      <c r="F305" s="679"/>
      <c r="G305" s="680"/>
      <c r="H305" s="518" t="s">
        <v>631</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632</v>
      </c>
      <c r="AV305" s="520" t="s">
        <v>633</v>
      </c>
      <c r="AX305" s="520" t="s">
        <v>634</v>
      </c>
      <c r="AY305" s="520" t="s">
        <v>635</v>
      </c>
    </row>
    <row r="306" spans="1:51" s="500" customFormat="1" ht="12" customHeight="1">
      <c r="A306" s="668"/>
      <c r="B306" s="671"/>
      <c r="C306" s="689"/>
      <c r="D306" s="677"/>
      <c r="E306" s="521"/>
      <c r="F306" s="681"/>
      <c r="G306" s="682"/>
      <c r="H306" s="522" t="s">
        <v>636</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637</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630</v>
      </c>
      <c r="E308" s="517"/>
      <c r="F308" s="679"/>
      <c r="G308" s="680"/>
      <c r="H308" s="518" t="s">
        <v>631</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632</v>
      </c>
      <c r="AV308" s="520" t="s">
        <v>633</v>
      </c>
      <c r="AX308" s="520" t="s">
        <v>634</v>
      </c>
      <c r="AY308" s="520" t="s">
        <v>635</v>
      </c>
    </row>
    <row r="309" spans="1:51" s="500" customFormat="1" ht="12" customHeight="1">
      <c r="A309" s="668"/>
      <c r="B309" s="671"/>
      <c r="C309" s="689"/>
      <c r="D309" s="677"/>
      <c r="E309" s="521"/>
      <c r="F309" s="681"/>
      <c r="G309" s="682"/>
      <c r="H309" s="522" t="s">
        <v>636</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637</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630</v>
      </c>
      <c r="E311" s="517"/>
      <c r="F311" s="679"/>
      <c r="G311" s="680"/>
      <c r="H311" s="518" t="s">
        <v>631</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632</v>
      </c>
      <c r="AV311" s="520" t="s">
        <v>633</v>
      </c>
      <c r="AX311" s="520" t="s">
        <v>634</v>
      </c>
      <c r="AY311" s="520" t="s">
        <v>635</v>
      </c>
    </row>
    <row r="312" spans="1:51" s="500" customFormat="1" ht="12" customHeight="1">
      <c r="A312" s="668"/>
      <c r="B312" s="671"/>
      <c r="C312" s="689"/>
      <c r="D312" s="677"/>
      <c r="E312" s="521"/>
      <c r="F312" s="681"/>
      <c r="G312" s="682"/>
      <c r="H312" s="522" t="s">
        <v>636</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637</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630</v>
      </c>
      <c r="E314" s="517"/>
      <c r="F314" s="679"/>
      <c r="G314" s="680"/>
      <c r="H314" s="518" t="s">
        <v>631</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632</v>
      </c>
      <c r="AV314" s="520" t="s">
        <v>633</v>
      </c>
      <c r="AX314" s="520" t="s">
        <v>634</v>
      </c>
      <c r="AY314" s="520" t="s">
        <v>635</v>
      </c>
    </row>
    <row r="315" spans="1:51" s="500" customFormat="1" ht="12" customHeight="1">
      <c r="A315" s="668"/>
      <c r="B315" s="671"/>
      <c r="C315" s="689"/>
      <c r="D315" s="677"/>
      <c r="E315" s="521"/>
      <c r="F315" s="681"/>
      <c r="G315" s="682"/>
      <c r="H315" s="522" t="s">
        <v>636</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637</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630</v>
      </c>
      <c r="E317" s="517"/>
      <c r="F317" s="679"/>
      <c r="G317" s="680"/>
      <c r="H317" s="518" t="s">
        <v>631</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632</v>
      </c>
      <c r="AV317" s="520" t="s">
        <v>633</v>
      </c>
      <c r="AX317" s="520" t="s">
        <v>634</v>
      </c>
      <c r="AY317" s="520" t="s">
        <v>635</v>
      </c>
    </row>
    <row r="318" spans="1:51" s="500" customFormat="1" ht="12" customHeight="1">
      <c r="A318" s="668"/>
      <c r="B318" s="671"/>
      <c r="C318" s="674"/>
      <c r="D318" s="677"/>
      <c r="E318" s="521"/>
      <c r="F318" s="681"/>
      <c r="G318" s="682"/>
      <c r="H318" s="522" t="s">
        <v>636</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637</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638</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639</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640</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641</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642</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643</v>
      </c>
      <c r="B326" s="552"/>
      <c r="C326" s="540"/>
      <c r="D326" s="540"/>
      <c r="E326" s="540"/>
      <c r="F326" s="540"/>
      <c r="G326" s="540"/>
      <c r="H326" s="540"/>
      <c r="I326" s="540"/>
      <c r="J326" s="540"/>
    </row>
    <row r="327" spans="1:46" ht="15" customHeight="1">
      <c r="A327" s="540" t="s">
        <v>644</v>
      </c>
      <c r="B327" s="552"/>
      <c r="C327" s="540"/>
      <c r="D327" s="540"/>
      <c r="E327" s="540"/>
      <c r="F327" s="540"/>
      <c r="G327" s="540"/>
      <c r="H327" s="540"/>
      <c r="I327" s="540"/>
      <c r="J327" s="540"/>
    </row>
    <row r="328" spans="1:46" ht="15" customHeight="1">
      <c r="A328" s="540"/>
      <c r="B328" s="553" t="s">
        <v>645</v>
      </c>
      <c r="C328" s="654" t="s">
        <v>646</v>
      </c>
      <c r="D328" s="655"/>
      <c r="E328" s="656"/>
      <c r="F328" s="536"/>
      <c r="G328" s="536"/>
      <c r="H328" s="540"/>
      <c r="I328" s="540"/>
      <c r="AS328" s="540"/>
    </row>
    <row r="329" spans="1:46" ht="15" customHeight="1">
      <c r="A329" s="540"/>
      <c r="B329" s="554" t="s">
        <v>647</v>
      </c>
      <c r="C329" s="654" t="s">
        <v>648</v>
      </c>
      <c r="D329" s="655"/>
      <c r="E329" s="656"/>
      <c r="F329" s="540"/>
      <c r="G329" s="540"/>
      <c r="H329" s="540"/>
      <c r="I329" s="540"/>
      <c r="AS329" s="540"/>
    </row>
    <row r="330" spans="1:46" ht="15" customHeight="1">
      <c r="A330" s="540"/>
      <c r="B330" s="554" t="s">
        <v>649</v>
      </c>
      <c r="C330" s="654" t="s">
        <v>650</v>
      </c>
      <c r="D330" s="655"/>
      <c r="E330" s="656"/>
      <c r="F330" s="540"/>
      <c r="G330" s="540"/>
      <c r="H330" s="540"/>
      <c r="I330" s="540"/>
      <c r="AS330" s="540"/>
    </row>
    <row r="331" spans="1:46" ht="15" customHeight="1">
      <c r="A331" s="540"/>
      <c r="B331" s="554" t="s">
        <v>651</v>
      </c>
      <c r="C331" s="654" t="s">
        <v>652</v>
      </c>
      <c r="D331" s="655"/>
      <c r="E331" s="656"/>
      <c r="F331" s="540"/>
      <c r="G331" s="540"/>
      <c r="H331" s="540"/>
      <c r="I331" s="540"/>
      <c r="AS331" s="540"/>
    </row>
    <row r="332" spans="1:46" ht="15" customHeight="1">
      <c r="A332" s="540"/>
      <c r="B332" s="554" t="s">
        <v>653</v>
      </c>
      <c r="C332" s="654" t="s">
        <v>654</v>
      </c>
      <c r="D332" s="655"/>
      <c r="E332" s="656"/>
      <c r="F332" s="540"/>
      <c r="G332" s="540"/>
      <c r="H332" s="540"/>
      <c r="I332" s="540"/>
      <c r="AS332" s="540"/>
    </row>
    <row r="333" spans="1:46" ht="15" customHeight="1">
      <c r="A333" s="540"/>
      <c r="B333" s="540" t="s">
        <v>655</v>
      </c>
      <c r="C333" s="540"/>
      <c r="D333" s="540"/>
      <c r="E333" s="540"/>
      <c r="F333" s="540"/>
      <c r="G333" s="540"/>
      <c r="H333" s="540"/>
      <c r="I333" s="540"/>
      <c r="J333" s="540"/>
    </row>
    <row r="334" spans="1:46" ht="15" customHeight="1">
      <c r="A334" s="540"/>
      <c r="B334" s="540" t="s">
        <v>656</v>
      </c>
      <c r="C334" s="540"/>
      <c r="D334" s="540"/>
      <c r="E334" s="540"/>
      <c r="F334" s="540"/>
      <c r="G334" s="540"/>
      <c r="H334" s="540"/>
      <c r="I334" s="540"/>
      <c r="J334" s="540"/>
    </row>
    <row r="335" spans="1:46" ht="15" customHeight="1">
      <c r="A335" s="540"/>
      <c r="B335" s="540" t="s">
        <v>657</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658</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659</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660</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661</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662</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663</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664</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665</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666</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667</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668</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669</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670</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heetViews>
  <sheetFormatPr defaultRowHeight="13.5"/>
  <cols>
    <col min="1" max="1" width="3.125" style="339" customWidth="1"/>
    <col min="2" max="2" width="16" style="339" customWidth="1"/>
    <col min="3" max="4" width="18.625" style="339" customWidth="1"/>
    <col min="5" max="6" width="13.625" style="339" customWidth="1"/>
    <col min="7" max="9" width="17.625" style="339" customWidth="1"/>
    <col min="10" max="11" width="13.625" style="339" customWidth="1"/>
    <col min="12" max="12" width="9" style="339" bestFit="1" customWidth="1"/>
    <col min="13" max="16384" width="9" style="339"/>
  </cols>
  <sheetData>
    <row r="1" spans="1:10" ht="15.75" customHeight="1">
      <c r="A1" s="416" t="s">
        <v>543</v>
      </c>
      <c r="B1" s="342"/>
      <c r="C1" s="342"/>
      <c r="D1" s="342"/>
      <c r="E1" s="342"/>
    </row>
    <row r="2" spans="1:10" ht="21.75" customHeight="1">
      <c r="A2" s="1123" t="s">
        <v>776</v>
      </c>
      <c r="E2" s="340"/>
      <c r="F2" s="341"/>
      <c r="G2" s="340"/>
      <c r="H2" s="343"/>
    </row>
    <row r="3" spans="1:10" ht="21" customHeight="1">
      <c r="B3" s="344" t="s">
        <v>429</v>
      </c>
      <c r="C3" s="345" t="s">
        <v>430</v>
      </c>
      <c r="D3" s="345" t="s">
        <v>431</v>
      </c>
      <c r="E3" s="345" t="s">
        <v>432</v>
      </c>
      <c r="F3" s="346"/>
      <c r="G3" s="342"/>
      <c r="I3" s="342"/>
      <c r="J3" s="342"/>
    </row>
    <row r="4" spans="1:10" ht="21" customHeight="1">
      <c r="B4" s="344" t="s">
        <v>433</v>
      </c>
      <c r="C4" s="351"/>
      <c r="D4" s="365"/>
      <c r="E4" s="351">
        <f>C4*D4</f>
        <v>0</v>
      </c>
      <c r="F4" s="347"/>
    </row>
    <row r="5" spans="1:10" ht="21" customHeight="1">
      <c r="B5" s="348" t="s">
        <v>434</v>
      </c>
      <c r="C5" s="351"/>
      <c r="D5" s="365"/>
      <c r="E5" s="351">
        <f t="shared" ref="E5:E7" si="0">C5*D5</f>
        <v>0</v>
      </c>
      <c r="F5" s="347"/>
    </row>
    <row r="6" spans="1:10" ht="21" customHeight="1">
      <c r="B6" s="344" t="s">
        <v>435</v>
      </c>
      <c r="C6" s="351"/>
      <c r="D6" s="365"/>
      <c r="E6" s="351">
        <f t="shared" si="0"/>
        <v>0</v>
      </c>
      <c r="F6" s="347"/>
    </row>
    <row r="7" spans="1:10" ht="21" customHeight="1">
      <c r="B7" s="349" t="s">
        <v>436</v>
      </c>
      <c r="C7" s="351"/>
      <c r="D7" s="365"/>
      <c r="E7" s="351">
        <f t="shared" si="0"/>
        <v>0</v>
      </c>
      <c r="F7" s="347"/>
    </row>
    <row r="8" spans="1:10" ht="21" customHeight="1">
      <c r="B8" s="344"/>
      <c r="C8" s="351"/>
      <c r="D8" s="365"/>
      <c r="E8" s="351"/>
      <c r="F8" s="347"/>
    </row>
    <row r="9" spans="1:10">
      <c r="A9" s="343"/>
      <c r="B9" s="339" t="s">
        <v>437</v>
      </c>
    </row>
    <row r="10" spans="1:10" ht="21.75" customHeight="1">
      <c r="B10" s="342"/>
      <c r="C10" s="350"/>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B1" sqref="B1"/>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108"/>
      <c r="B1" s="146" t="s">
        <v>205</v>
      </c>
      <c r="C1" s="80"/>
      <c r="D1" s="108"/>
      <c r="E1" s="295"/>
      <c r="F1" s="295"/>
      <c r="G1" s="108"/>
      <c r="H1" s="108"/>
      <c r="I1" s="108"/>
      <c r="J1" s="108"/>
      <c r="K1" s="108"/>
      <c r="L1" s="760" t="s">
        <v>332</v>
      </c>
      <c r="M1" s="760"/>
      <c r="N1" s="758" t="s">
        <v>331</v>
      </c>
      <c r="O1" s="759"/>
    </row>
    <row r="2" spans="1:18" ht="4.5" customHeight="1" thickBot="1">
      <c r="A2" s="108"/>
      <c r="B2" s="146"/>
      <c r="C2" s="80"/>
      <c r="D2" s="108"/>
      <c r="E2" s="108"/>
      <c r="F2" s="108"/>
      <c r="G2" s="108"/>
      <c r="H2" s="108"/>
      <c r="I2" s="108"/>
      <c r="J2" s="108"/>
      <c r="K2" s="108"/>
      <c r="L2" s="108"/>
      <c r="M2" s="108"/>
      <c r="N2" s="108"/>
      <c r="O2" s="108"/>
    </row>
    <row r="3" spans="1:18" ht="18" customHeight="1" thickBot="1">
      <c r="A3" s="150"/>
      <c r="B3" s="761" t="s">
        <v>206</v>
      </c>
      <c r="C3" s="762"/>
      <c r="D3" s="213"/>
      <c r="E3" s="291" t="s">
        <v>328</v>
      </c>
      <c r="F3" s="80"/>
      <c r="G3" s="80"/>
      <c r="H3" s="80"/>
      <c r="I3" s="80"/>
      <c r="J3" s="80"/>
      <c r="K3" s="80"/>
      <c r="L3" s="80"/>
      <c r="M3" s="80"/>
      <c r="N3" s="80"/>
      <c r="O3" s="80"/>
      <c r="P3" s="108"/>
    </row>
    <row r="4" spans="1:18" ht="18" customHeight="1" thickBot="1">
      <c r="A4" s="150"/>
      <c r="B4" s="774" t="s">
        <v>207</v>
      </c>
      <c r="C4" s="775"/>
      <c r="D4" s="776"/>
      <c r="E4" s="153"/>
      <c r="F4" s="145"/>
      <c r="G4" s="144"/>
      <c r="H4" s="144"/>
      <c r="I4" s="144"/>
      <c r="J4" s="144"/>
      <c r="K4" s="144"/>
      <c r="L4" s="144"/>
      <c r="M4" s="144"/>
      <c r="N4" s="144"/>
      <c r="O4" s="143"/>
      <c r="P4" s="108"/>
    </row>
    <row r="5" spans="1:18" ht="18" customHeight="1">
      <c r="A5" s="150"/>
      <c r="B5" s="777" t="s">
        <v>208</v>
      </c>
      <c r="C5" s="771"/>
      <c r="D5" s="772"/>
      <c r="E5" s="772"/>
      <c r="F5" s="772"/>
      <c r="G5" s="772"/>
      <c r="H5" s="772"/>
      <c r="I5" s="772"/>
      <c r="J5" s="772"/>
      <c r="K5" s="772"/>
      <c r="L5" s="772"/>
      <c r="M5" s="772"/>
      <c r="N5" s="772"/>
      <c r="O5" s="773"/>
      <c r="P5" s="108"/>
      <c r="R5" s="148" t="s">
        <v>237</v>
      </c>
    </row>
    <row r="6" spans="1:18" ht="18" customHeight="1" thickBot="1">
      <c r="A6" s="80"/>
      <c r="B6" s="778"/>
      <c r="C6" s="768"/>
      <c r="D6" s="769"/>
      <c r="E6" s="769"/>
      <c r="F6" s="769"/>
      <c r="G6" s="769"/>
      <c r="H6" s="769"/>
      <c r="I6" s="769"/>
      <c r="J6" s="769"/>
      <c r="K6" s="769"/>
      <c r="L6" s="769"/>
      <c r="M6" s="769"/>
      <c r="N6" s="769"/>
      <c r="O6" s="770"/>
      <c r="P6" s="108"/>
      <c r="R6" s="148" t="s">
        <v>245</v>
      </c>
    </row>
    <row r="7" spans="1:18" ht="18" customHeight="1">
      <c r="A7" s="80"/>
      <c r="B7" s="777" t="s">
        <v>209</v>
      </c>
      <c r="C7" s="765"/>
      <c r="D7" s="766"/>
      <c r="E7" s="766"/>
      <c r="F7" s="766"/>
      <c r="G7" s="766"/>
      <c r="H7" s="766"/>
      <c r="I7" s="766"/>
      <c r="J7" s="766"/>
      <c r="K7" s="766"/>
      <c r="L7" s="766"/>
      <c r="M7" s="766"/>
      <c r="N7" s="766"/>
      <c r="O7" s="767"/>
      <c r="P7" s="108"/>
      <c r="R7" s="148" t="s">
        <v>234</v>
      </c>
    </row>
    <row r="8" spans="1:18" ht="18" customHeight="1" thickBot="1">
      <c r="A8" s="80"/>
      <c r="B8" s="778"/>
      <c r="C8" s="768"/>
      <c r="D8" s="769"/>
      <c r="E8" s="769"/>
      <c r="F8" s="769"/>
      <c r="G8" s="769"/>
      <c r="H8" s="769"/>
      <c r="I8" s="769"/>
      <c r="J8" s="769"/>
      <c r="K8" s="769"/>
      <c r="L8" s="769"/>
      <c r="M8" s="769"/>
      <c r="N8" s="769"/>
      <c r="O8" s="770"/>
      <c r="P8" s="108"/>
      <c r="R8" s="148" t="s">
        <v>204</v>
      </c>
    </row>
    <row r="9" spans="1:18" ht="18" customHeight="1" thickBot="1">
      <c r="A9" s="108"/>
      <c r="B9" s="779" t="s">
        <v>210</v>
      </c>
      <c r="C9" s="780"/>
      <c r="D9" s="780"/>
      <c r="E9" s="781"/>
      <c r="F9" s="782"/>
      <c r="G9" s="783"/>
      <c r="H9" s="784" t="s">
        <v>211</v>
      </c>
      <c r="I9" s="785"/>
      <c r="J9" s="766" t="s">
        <v>212</v>
      </c>
      <c r="K9" s="766"/>
      <c r="L9" s="766" t="s">
        <v>213</v>
      </c>
      <c r="M9" s="766"/>
      <c r="N9" s="144"/>
      <c r="O9" s="143"/>
      <c r="P9" s="108"/>
    </row>
    <row r="10" spans="1:18" ht="18" customHeight="1" thickBot="1">
      <c r="A10" s="108"/>
      <c r="B10" s="154" t="s">
        <v>214</v>
      </c>
      <c r="C10" s="155"/>
      <c r="D10" s="155"/>
      <c r="E10" s="155"/>
      <c r="F10" s="156"/>
      <c r="G10" s="156"/>
      <c r="H10" s="156"/>
      <c r="I10" s="157" t="s">
        <v>215</v>
      </c>
      <c r="J10" s="772" t="s">
        <v>216</v>
      </c>
      <c r="K10" s="772"/>
      <c r="L10" s="772" t="s">
        <v>217</v>
      </c>
      <c r="M10" s="772"/>
      <c r="N10" s="142"/>
      <c r="O10" s="137"/>
      <c r="P10" s="108"/>
    </row>
    <row r="11" spans="1:18" ht="18" customHeight="1" thickBot="1">
      <c r="A11" s="108"/>
      <c r="B11" s="823" t="s">
        <v>218</v>
      </c>
      <c r="C11" s="824"/>
      <c r="D11" s="159" t="s">
        <v>219</v>
      </c>
      <c r="E11" s="627"/>
      <c r="F11" s="627"/>
      <c r="G11" s="627"/>
      <c r="H11" s="160" t="s">
        <v>220</v>
      </c>
      <c r="I11" s="142"/>
      <c r="J11" s="142"/>
      <c r="K11" s="142"/>
      <c r="L11" s="142"/>
      <c r="M11" s="142"/>
      <c r="N11" s="142"/>
      <c r="O11" s="137"/>
      <c r="P11" s="108"/>
    </row>
    <row r="12" spans="1:18" ht="18" customHeight="1">
      <c r="A12" s="108"/>
      <c r="B12" s="790" t="s">
        <v>221</v>
      </c>
      <c r="C12" s="791"/>
      <c r="D12" s="142"/>
      <c r="E12" s="142"/>
      <c r="F12" s="142"/>
      <c r="G12" s="142"/>
      <c r="H12" s="142"/>
      <c r="I12" s="142"/>
      <c r="J12" s="142"/>
      <c r="K12" s="142"/>
      <c r="L12" s="142"/>
      <c r="M12" s="142"/>
      <c r="N12" s="142"/>
      <c r="O12" s="137"/>
      <c r="P12" s="108"/>
    </row>
    <row r="13" spans="1:18" ht="18" customHeight="1">
      <c r="A13" s="108"/>
      <c r="B13" s="777" t="s">
        <v>208</v>
      </c>
      <c r="C13" s="614"/>
      <c r="D13" s="615"/>
      <c r="E13" s="615"/>
      <c r="F13" s="615"/>
      <c r="G13" s="615"/>
      <c r="H13" s="615"/>
      <c r="I13" s="615"/>
      <c r="J13" s="615"/>
      <c r="K13" s="615"/>
      <c r="L13" s="615"/>
      <c r="M13" s="615"/>
      <c r="N13" s="615"/>
      <c r="O13" s="616"/>
      <c r="P13" s="108"/>
    </row>
    <row r="14" spans="1:18" ht="18" customHeight="1">
      <c r="A14" s="108"/>
      <c r="B14" s="786"/>
      <c r="C14" s="832"/>
      <c r="D14" s="612"/>
      <c r="E14" s="612"/>
      <c r="F14" s="612"/>
      <c r="G14" s="612"/>
      <c r="H14" s="612"/>
      <c r="I14" s="612"/>
      <c r="J14" s="612"/>
      <c r="K14" s="612"/>
      <c r="L14" s="612"/>
      <c r="M14" s="612"/>
      <c r="N14" s="612"/>
      <c r="O14" s="613"/>
      <c r="P14" s="108"/>
    </row>
    <row r="15" spans="1:18" ht="18" customHeight="1">
      <c r="A15" s="108"/>
      <c r="B15" s="786" t="s">
        <v>209</v>
      </c>
      <c r="C15" s="614"/>
      <c r="D15" s="615"/>
      <c r="E15" s="615"/>
      <c r="F15" s="615"/>
      <c r="G15" s="615"/>
      <c r="H15" s="615"/>
      <c r="I15" s="615"/>
      <c r="J15" s="615"/>
      <c r="K15" s="615"/>
      <c r="L15" s="615"/>
      <c r="M15" s="615"/>
      <c r="N15" s="615"/>
      <c r="O15" s="828"/>
      <c r="P15" s="108"/>
    </row>
    <row r="16" spans="1:18" ht="18" customHeight="1" thickBot="1">
      <c r="A16" s="108"/>
      <c r="B16" s="798"/>
      <c r="C16" s="771"/>
      <c r="D16" s="772"/>
      <c r="E16" s="772"/>
      <c r="F16" s="772"/>
      <c r="G16" s="772"/>
      <c r="H16" s="772"/>
      <c r="I16" s="772"/>
      <c r="J16" s="772"/>
      <c r="K16" s="772"/>
      <c r="L16" s="772"/>
      <c r="M16" s="772"/>
      <c r="N16" s="772"/>
      <c r="O16" s="773"/>
      <c r="P16" s="108"/>
    </row>
    <row r="17" spans="1:16" ht="18" customHeight="1" thickBot="1">
      <c r="A17" s="108"/>
      <c r="B17" s="774" t="s">
        <v>222</v>
      </c>
      <c r="C17" s="776"/>
      <c r="D17" s="353" t="s">
        <v>219</v>
      </c>
      <c r="E17" s="799"/>
      <c r="F17" s="799"/>
      <c r="G17" s="799"/>
      <c r="H17" s="352" t="s">
        <v>220</v>
      </c>
      <c r="I17" s="214"/>
      <c r="J17" s="214"/>
      <c r="K17" s="214"/>
      <c r="L17" s="214"/>
      <c r="M17" s="214"/>
      <c r="N17" s="214"/>
      <c r="O17" s="215"/>
      <c r="P17" s="108"/>
    </row>
    <row r="18" spans="1:16" ht="18" customHeight="1" thickBot="1">
      <c r="A18" s="108"/>
      <c r="B18" s="779" t="s">
        <v>223</v>
      </c>
      <c r="C18" s="780"/>
      <c r="D18" s="781"/>
      <c r="E18" s="800"/>
      <c r="F18" s="801"/>
      <c r="G18" s="801"/>
      <c r="H18" s="161" t="s">
        <v>220</v>
      </c>
      <c r="I18" s="142"/>
      <c r="J18" s="142"/>
      <c r="K18" s="142"/>
      <c r="L18" s="142"/>
      <c r="M18" s="142"/>
      <c r="N18" s="142"/>
      <c r="O18" s="137"/>
      <c r="P18" s="108"/>
    </row>
    <row r="19" spans="1:16" ht="18" customHeight="1">
      <c r="A19" s="108"/>
      <c r="B19" s="763" t="s">
        <v>224</v>
      </c>
      <c r="C19" s="764"/>
      <c r="D19" s="764"/>
      <c r="E19" s="140"/>
      <c r="F19" s="142"/>
      <c r="G19" s="142"/>
      <c r="H19" s="142"/>
      <c r="I19" s="142"/>
      <c r="J19" s="142"/>
      <c r="K19" s="142"/>
      <c r="L19" s="142"/>
      <c r="M19" s="142"/>
      <c r="N19" s="142"/>
      <c r="O19" s="137"/>
      <c r="P19" s="142"/>
    </row>
    <row r="20" spans="1:16" ht="18" customHeight="1">
      <c r="A20" s="108"/>
      <c r="B20" s="162" t="s">
        <v>225</v>
      </c>
      <c r="C20" s="163"/>
      <c r="D20" s="164" t="s">
        <v>219</v>
      </c>
      <c r="E20" s="627"/>
      <c r="F20" s="627"/>
      <c r="G20" s="627"/>
      <c r="H20" s="160" t="s">
        <v>220</v>
      </c>
      <c r="I20" s="142"/>
      <c r="J20" s="142"/>
      <c r="K20" s="142"/>
      <c r="L20" s="142"/>
      <c r="M20" s="142"/>
      <c r="N20" s="142"/>
      <c r="O20" s="137"/>
      <c r="P20" s="142"/>
    </row>
    <row r="21" spans="1:16" ht="18" customHeight="1">
      <c r="A21" s="108"/>
      <c r="B21" s="165" t="s">
        <v>226</v>
      </c>
      <c r="C21" s="166"/>
      <c r="D21" s="167" t="s">
        <v>219</v>
      </c>
      <c r="E21" s="627"/>
      <c r="F21" s="627"/>
      <c r="G21" s="627"/>
      <c r="H21" s="160" t="s">
        <v>220</v>
      </c>
      <c r="I21" s="142"/>
      <c r="J21" s="142"/>
      <c r="K21" s="142"/>
      <c r="L21" s="142"/>
      <c r="M21" s="142"/>
      <c r="N21" s="142"/>
      <c r="O21" s="137"/>
      <c r="P21" s="142"/>
    </row>
    <row r="22" spans="1:16" ht="18" customHeight="1">
      <c r="A22" s="108"/>
      <c r="B22" s="168" t="s">
        <v>227</v>
      </c>
      <c r="C22" s="169"/>
      <c r="D22" s="164" t="s">
        <v>219</v>
      </c>
      <c r="E22" s="627"/>
      <c r="F22" s="627"/>
      <c r="G22" s="627"/>
      <c r="H22" s="160" t="s">
        <v>220</v>
      </c>
      <c r="I22" s="825" t="s">
        <v>228</v>
      </c>
      <c r="J22" s="826"/>
      <c r="K22" s="826"/>
      <c r="L22" s="826"/>
      <c r="M22" s="826"/>
      <c r="N22" s="826"/>
      <c r="O22" s="827"/>
      <c r="P22" s="142"/>
    </row>
    <row r="23" spans="1:16" ht="18" customHeight="1">
      <c r="A23" s="108"/>
      <c r="B23" s="170" t="s">
        <v>229</v>
      </c>
      <c r="C23" s="171"/>
      <c r="D23" s="172" t="s">
        <v>219</v>
      </c>
      <c r="E23" s="615"/>
      <c r="F23" s="615"/>
      <c r="G23" s="615"/>
      <c r="H23" s="173" t="s">
        <v>220</v>
      </c>
      <c r="I23" s="139"/>
      <c r="J23" s="142"/>
      <c r="K23" s="142"/>
      <c r="L23" s="142"/>
      <c r="M23" s="142"/>
      <c r="N23" s="142"/>
      <c r="O23" s="137"/>
      <c r="P23" s="142"/>
    </row>
    <row r="24" spans="1:16" ht="18" customHeight="1">
      <c r="A24" s="108"/>
      <c r="B24" s="829" t="s">
        <v>230</v>
      </c>
      <c r="C24" s="830"/>
      <c r="D24" s="831"/>
      <c r="E24" s="138"/>
      <c r="F24" s="138"/>
      <c r="G24" s="138"/>
      <c r="H24" s="138"/>
      <c r="I24" s="142"/>
      <c r="J24" s="142"/>
      <c r="K24" s="142"/>
      <c r="L24" s="142"/>
      <c r="M24" s="142"/>
      <c r="N24" s="142"/>
      <c r="O24" s="137"/>
      <c r="P24" s="108"/>
    </row>
    <row r="25" spans="1:16" ht="18" customHeight="1">
      <c r="A25" s="108"/>
      <c r="B25" s="821"/>
      <c r="C25" s="772"/>
      <c r="D25" s="772"/>
      <c r="E25" s="772"/>
      <c r="F25" s="772"/>
      <c r="G25" s="772"/>
      <c r="H25" s="772"/>
      <c r="I25" s="772"/>
      <c r="J25" s="772"/>
      <c r="K25" s="772"/>
      <c r="L25" s="772"/>
      <c r="M25" s="772"/>
      <c r="N25" s="772"/>
      <c r="O25" s="773"/>
      <c r="P25" s="108"/>
    </row>
    <row r="26" spans="1:16" ht="18" customHeight="1" thickBot="1">
      <c r="A26" s="108"/>
      <c r="B26" s="822"/>
      <c r="C26" s="769"/>
      <c r="D26" s="769"/>
      <c r="E26" s="769"/>
      <c r="F26" s="769"/>
      <c r="G26" s="769"/>
      <c r="H26" s="769"/>
      <c r="I26" s="769"/>
      <c r="J26" s="769"/>
      <c r="K26" s="769"/>
      <c r="L26" s="769"/>
      <c r="M26" s="769"/>
      <c r="N26" s="769"/>
      <c r="O26" s="770"/>
      <c r="P26" s="108"/>
    </row>
    <row r="27" spans="1:16" ht="9.9499999999999993" customHeight="1">
      <c r="A27" s="147"/>
      <c r="B27" s="147"/>
      <c r="C27" s="147"/>
      <c r="D27" s="147"/>
      <c r="E27" s="147"/>
      <c r="F27" s="147"/>
      <c r="G27" s="147"/>
      <c r="H27" s="147"/>
      <c r="I27" s="147"/>
      <c r="J27" s="147"/>
      <c r="K27" s="147"/>
      <c r="L27" s="147"/>
      <c r="M27" s="147"/>
      <c r="N27" s="147"/>
      <c r="O27" s="147"/>
      <c r="P27" s="147"/>
    </row>
    <row r="28" spans="1:16" ht="18" customHeight="1">
      <c r="A28" s="141"/>
      <c r="B28" s="141" t="s">
        <v>246</v>
      </c>
      <c r="C28" s="141"/>
      <c r="D28" s="141"/>
      <c r="E28" s="141"/>
      <c r="F28" s="141"/>
      <c r="G28" s="141"/>
      <c r="H28" s="141"/>
      <c r="I28" s="141"/>
      <c r="J28" s="141"/>
      <c r="K28" s="141"/>
      <c r="L28" s="141"/>
      <c r="M28" s="141"/>
      <c r="N28" s="141"/>
      <c r="O28" s="141"/>
      <c r="P28" s="141"/>
    </row>
    <row r="29" spans="1:16" ht="18" customHeight="1">
      <c r="A29" s="141"/>
      <c r="B29" s="141" t="s">
        <v>231</v>
      </c>
      <c r="C29" s="141"/>
      <c r="D29" s="141"/>
      <c r="E29" s="141"/>
      <c r="F29" s="141"/>
      <c r="G29" s="141"/>
      <c r="H29" s="141"/>
      <c r="I29" s="141"/>
      <c r="J29" s="141"/>
      <c r="K29" s="141"/>
      <c r="L29" s="141"/>
      <c r="M29" s="141"/>
      <c r="N29" s="141"/>
      <c r="O29" s="141"/>
      <c r="P29" s="141"/>
    </row>
    <row r="30" spans="1:16" ht="30" customHeight="1">
      <c r="A30" s="141"/>
      <c r="B30" s="792" t="s">
        <v>232</v>
      </c>
      <c r="C30" s="792"/>
      <c r="D30" s="792"/>
      <c r="E30" s="792"/>
      <c r="F30" s="792"/>
      <c r="G30" s="792"/>
      <c r="H30" s="792"/>
      <c r="I30" s="792"/>
      <c r="J30" s="792"/>
      <c r="K30" s="792"/>
      <c r="L30" s="792"/>
      <c r="M30" s="792"/>
      <c r="N30" s="792"/>
      <c r="O30" s="792"/>
      <c r="P30" s="141"/>
    </row>
    <row r="31" spans="1:16" ht="18" customHeight="1" thickBot="1">
      <c r="B31" s="149" t="s">
        <v>233</v>
      </c>
    </row>
    <row r="32" spans="1:16" ht="18" customHeight="1" thickBot="1">
      <c r="A32" s="150"/>
      <c r="B32" s="761" t="s">
        <v>206</v>
      </c>
      <c r="C32" s="762"/>
      <c r="D32" s="151" t="s">
        <v>234</v>
      </c>
      <c r="E32" s="152" t="s">
        <v>329</v>
      </c>
      <c r="F32" s="152"/>
      <c r="G32" s="152"/>
      <c r="H32" s="152"/>
      <c r="I32" s="152"/>
      <c r="J32" s="152"/>
      <c r="K32" s="152"/>
      <c r="L32" s="152"/>
      <c r="M32" s="152"/>
      <c r="N32" s="152"/>
      <c r="O32" s="152"/>
    </row>
    <row r="33" spans="1:16" ht="18" customHeight="1" thickBot="1">
      <c r="A33" s="150"/>
      <c r="B33" s="793" t="s">
        <v>207</v>
      </c>
      <c r="C33" s="794"/>
      <c r="D33" s="795"/>
      <c r="E33" s="174"/>
      <c r="F33" s="175"/>
      <c r="G33" s="176"/>
      <c r="H33" s="176"/>
      <c r="I33" s="176"/>
      <c r="J33" s="176"/>
      <c r="K33" s="176"/>
      <c r="L33" s="176"/>
      <c r="M33" s="176"/>
      <c r="N33" s="176"/>
      <c r="O33" s="177"/>
    </row>
    <row r="34" spans="1:16" ht="18" customHeight="1">
      <c r="A34" s="150"/>
      <c r="B34" s="796" t="s">
        <v>208</v>
      </c>
      <c r="C34" s="787" t="s">
        <v>235</v>
      </c>
      <c r="D34" s="788"/>
      <c r="E34" s="788"/>
      <c r="F34" s="788"/>
      <c r="G34" s="788"/>
      <c r="H34" s="788"/>
      <c r="I34" s="788"/>
      <c r="J34" s="788"/>
      <c r="K34" s="788"/>
      <c r="L34" s="788"/>
      <c r="M34" s="788"/>
      <c r="N34" s="788"/>
      <c r="O34" s="789"/>
    </row>
    <row r="35" spans="1:16" ht="18" customHeight="1" thickBot="1">
      <c r="A35" s="150"/>
      <c r="B35" s="797"/>
      <c r="C35" s="816"/>
      <c r="D35" s="807"/>
      <c r="E35" s="807"/>
      <c r="F35" s="807"/>
      <c r="G35" s="807"/>
      <c r="H35" s="807"/>
      <c r="I35" s="807"/>
      <c r="J35" s="807"/>
      <c r="K35" s="807"/>
      <c r="L35" s="807"/>
      <c r="M35" s="807"/>
      <c r="N35" s="807"/>
      <c r="O35" s="817"/>
    </row>
    <row r="36" spans="1:16" ht="18" customHeight="1">
      <c r="A36" s="150"/>
      <c r="B36" s="796" t="s">
        <v>209</v>
      </c>
      <c r="C36" s="818" t="s">
        <v>236</v>
      </c>
      <c r="D36" s="819"/>
      <c r="E36" s="819"/>
      <c r="F36" s="819"/>
      <c r="G36" s="819"/>
      <c r="H36" s="819"/>
      <c r="I36" s="819"/>
      <c r="J36" s="819"/>
      <c r="K36" s="819"/>
      <c r="L36" s="819"/>
      <c r="M36" s="819"/>
      <c r="N36" s="819"/>
      <c r="O36" s="820"/>
    </row>
    <row r="37" spans="1:16" ht="18" customHeight="1" thickBot="1">
      <c r="B37" s="797"/>
      <c r="C37" s="816"/>
      <c r="D37" s="807"/>
      <c r="E37" s="807"/>
      <c r="F37" s="807"/>
      <c r="G37" s="807"/>
      <c r="H37" s="807"/>
      <c r="I37" s="807"/>
      <c r="J37" s="807"/>
      <c r="K37" s="807"/>
      <c r="L37" s="807"/>
      <c r="M37" s="807"/>
      <c r="N37" s="807"/>
      <c r="O37" s="817"/>
    </row>
    <row r="38" spans="1:16" ht="18" customHeight="1" thickBot="1">
      <c r="B38" s="793" t="s">
        <v>210</v>
      </c>
      <c r="C38" s="794"/>
      <c r="D38" s="794"/>
      <c r="E38" s="795"/>
      <c r="F38" s="793" t="s">
        <v>237</v>
      </c>
      <c r="G38" s="795"/>
      <c r="H38" s="176" t="s">
        <v>238</v>
      </c>
      <c r="I38" s="176"/>
      <c r="J38" s="176"/>
      <c r="K38" s="176"/>
      <c r="L38" s="176"/>
      <c r="M38" s="176"/>
      <c r="N38" s="176"/>
      <c r="O38" s="177"/>
    </row>
    <row r="39" spans="1:16" ht="18" customHeight="1" thickBot="1">
      <c r="B39" s="178" t="s">
        <v>239</v>
      </c>
      <c r="C39" s="179"/>
      <c r="D39" s="179"/>
      <c r="E39" s="179"/>
      <c r="F39" s="180"/>
      <c r="G39" s="180"/>
      <c r="H39" s="180"/>
      <c r="I39" s="180"/>
      <c r="J39" s="180"/>
      <c r="K39" s="180"/>
      <c r="L39" s="180"/>
      <c r="M39" s="180"/>
      <c r="N39" s="180"/>
      <c r="O39" s="181"/>
    </row>
    <row r="40" spans="1:16" ht="18" customHeight="1" thickBot="1">
      <c r="B40" s="761" t="s">
        <v>218</v>
      </c>
      <c r="C40" s="814"/>
      <c r="D40" s="182" t="s">
        <v>219</v>
      </c>
      <c r="E40" s="808">
        <v>1571020</v>
      </c>
      <c r="F40" s="809"/>
      <c r="G40" s="809"/>
      <c r="H40" s="183" t="s">
        <v>220</v>
      </c>
      <c r="I40" s="180"/>
      <c r="J40" s="180"/>
      <c r="K40" s="180"/>
      <c r="L40" s="180"/>
      <c r="M40" s="180"/>
      <c r="N40" s="180"/>
      <c r="O40" s="181"/>
    </row>
    <row r="41" spans="1:16" ht="18" customHeight="1">
      <c r="B41" s="796" t="s">
        <v>221</v>
      </c>
      <c r="C41" s="811"/>
      <c r="D41" s="180"/>
      <c r="E41" s="180"/>
      <c r="F41" s="180"/>
      <c r="G41" s="180"/>
      <c r="H41" s="180"/>
      <c r="I41" s="180"/>
      <c r="J41" s="180"/>
      <c r="K41" s="180"/>
      <c r="L41" s="180"/>
      <c r="M41" s="180"/>
      <c r="N41" s="180"/>
      <c r="O41" s="181"/>
    </row>
    <row r="42" spans="1:16" ht="18" customHeight="1">
      <c r="B42" s="796" t="s">
        <v>208</v>
      </c>
      <c r="C42" s="180" t="s">
        <v>240</v>
      </c>
      <c r="D42" s="180"/>
      <c r="E42" s="180"/>
      <c r="F42" s="180"/>
      <c r="G42" s="180"/>
      <c r="H42" s="180"/>
      <c r="I42" s="180"/>
      <c r="J42" s="180"/>
      <c r="K42" s="180"/>
      <c r="L42" s="180"/>
      <c r="M42" s="180"/>
      <c r="N42" s="180"/>
      <c r="O42" s="181"/>
    </row>
    <row r="43" spans="1:16" ht="18" customHeight="1">
      <c r="B43" s="805"/>
      <c r="C43" s="184"/>
      <c r="D43" s="185"/>
      <c r="E43" s="185"/>
      <c r="F43" s="185"/>
      <c r="G43" s="185"/>
      <c r="H43" s="185"/>
      <c r="I43" s="185"/>
      <c r="J43" s="185"/>
      <c r="K43" s="185"/>
      <c r="L43" s="185"/>
      <c r="M43" s="185"/>
      <c r="N43" s="185"/>
      <c r="O43" s="186"/>
    </row>
    <row r="44" spans="1:16" ht="18" customHeight="1">
      <c r="B44" s="805" t="s">
        <v>209</v>
      </c>
      <c r="C44" s="180" t="s">
        <v>241</v>
      </c>
      <c r="D44" s="180"/>
      <c r="E44" s="180"/>
      <c r="F44" s="180"/>
      <c r="G44" s="180"/>
      <c r="H44" s="180"/>
      <c r="I44" s="180"/>
      <c r="J44" s="180"/>
      <c r="K44" s="180"/>
      <c r="L44" s="180"/>
      <c r="M44" s="180"/>
      <c r="N44" s="180"/>
      <c r="O44" s="181"/>
    </row>
    <row r="45" spans="1:16" ht="18" customHeight="1" thickBot="1">
      <c r="B45" s="797"/>
      <c r="C45" s="187"/>
      <c r="D45" s="188"/>
      <c r="E45" s="188"/>
      <c r="F45" s="188"/>
      <c r="G45" s="188"/>
      <c r="H45" s="188"/>
      <c r="I45" s="188"/>
      <c r="J45" s="188"/>
      <c r="K45" s="188"/>
      <c r="L45" s="188"/>
      <c r="M45" s="188"/>
      <c r="N45" s="188"/>
      <c r="O45" s="189"/>
    </row>
    <row r="46" spans="1:16" ht="18" customHeight="1" thickBot="1">
      <c r="B46" s="793" t="s">
        <v>222</v>
      </c>
      <c r="C46" s="795"/>
      <c r="D46" s="190" t="s">
        <v>219</v>
      </c>
      <c r="E46" s="806">
        <v>245500</v>
      </c>
      <c r="F46" s="807"/>
      <c r="G46" s="807"/>
      <c r="H46" s="180" t="s">
        <v>220</v>
      </c>
      <c r="I46" s="187"/>
      <c r="J46" s="180"/>
      <c r="K46" s="180"/>
      <c r="L46" s="180"/>
      <c r="M46" s="180"/>
      <c r="N46" s="180"/>
      <c r="O46" s="181"/>
    </row>
    <row r="47" spans="1:16" ht="18" customHeight="1" thickBot="1">
      <c r="B47" s="191" t="s">
        <v>223</v>
      </c>
      <c r="C47" s="192"/>
      <c r="D47" s="192"/>
      <c r="E47" s="193"/>
      <c r="F47" s="812">
        <v>1325520</v>
      </c>
      <c r="G47" s="813"/>
      <c r="H47" s="194" t="s">
        <v>220</v>
      </c>
      <c r="I47" s="195"/>
      <c r="J47" s="176"/>
      <c r="K47" s="176"/>
      <c r="L47" s="176"/>
      <c r="M47" s="176"/>
      <c r="N47" s="176"/>
      <c r="O47" s="177"/>
      <c r="P47" s="158"/>
    </row>
    <row r="48" spans="1:16" ht="18" customHeight="1">
      <c r="B48" s="196" t="s">
        <v>242</v>
      </c>
      <c r="C48" s="197"/>
      <c r="D48" s="197"/>
      <c r="E48" s="198"/>
      <c r="F48" s="199"/>
      <c r="G48" s="199"/>
      <c r="H48" s="180"/>
      <c r="I48" s="180"/>
      <c r="J48" s="180"/>
      <c r="K48" s="180"/>
      <c r="L48" s="180"/>
      <c r="M48" s="180"/>
      <c r="N48" s="180"/>
      <c r="O48" s="181"/>
      <c r="P48" s="158"/>
    </row>
    <row r="49" spans="2:16" ht="18" customHeight="1">
      <c r="B49" s="200" t="s">
        <v>225</v>
      </c>
      <c r="C49" s="201" t="s">
        <v>234</v>
      </c>
      <c r="D49" s="202" t="s">
        <v>219</v>
      </c>
      <c r="E49" s="808">
        <v>1325520</v>
      </c>
      <c r="F49" s="809"/>
      <c r="G49" s="809"/>
      <c r="H49" s="183" t="s">
        <v>220</v>
      </c>
      <c r="I49" s="180"/>
      <c r="J49" s="180"/>
      <c r="K49" s="180"/>
      <c r="L49" s="180"/>
      <c r="M49" s="180"/>
      <c r="N49" s="180"/>
      <c r="O49" s="181"/>
      <c r="P49" s="158"/>
    </row>
    <row r="50" spans="2:16" ht="18" customHeight="1">
      <c r="B50" s="203" t="s">
        <v>227</v>
      </c>
      <c r="C50" s="204" t="s">
        <v>204</v>
      </c>
      <c r="D50" s="202" t="s">
        <v>219</v>
      </c>
      <c r="E50" s="815">
        <v>0</v>
      </c>
      <c r="F50" s="815"/>
      <c r="G50" s="815"/>
      <c r="H50" s="183" t="s">
        <v>220</v>
      </c>
      <c r="I50" s="787" t="s">
        <v>243</v>
      </c>
      <c r="J50" s="788"/>
      <c r="K50" s="788"/>
      <c r="L50" s="788"/>
      <c r="M50" s="788"/>
      <c r="N50" s="788"/>
      <c r="O50" s="789"/>
      <c r="P50" s="158"/>
    </row>
    <row r="51" spans="2:16" ht="18" customHeight="1">
      <c r="B51" s="205" t="s">
        <v>229</v>
      </c>
      <c r="C51" s="206" t="s">
        <v>204</v>
      </c>
      <c r="D51" s="207" t="s">
        <v>219</v>
      </c>
      <c r="E51" s="810">
        <v>0</v>
      </c>
      <c r="F51" s="810"/>
      <c r="G51" s="810"/>
      <c r="H51" s="208" t="s">
        <v>220</v>
      </c>
      <c r="I51" s="209"/>
      <c r="J51" s="180"/>
      <c r="K51" s="180"/>
      <c r="L51" s="180"/>
      <c r="M51" s="180"/>
      <c r="N51" s="180"/>
      <c r="O51" s="181"/>
      <c r="P51" s="158"/>
    </row>
    <row r="52" spans="2:16" ht="18" customHeight="1">
      <c r="B52" s="802" t="s">
        <v>244</v>
      </c>
      <c r="C52" s="803"/>
      <c r="D52" s="804"/>
      <c r="E52" s="210"/>
      <c r="F52" s="210"/>
      <c r="G52" s="210"/>
      <c r="H52" s="210"/>
      <c r="I52" s="180"/>
      <c r="J52" s="180"/>
      <c r="K52" s="180"/>
      <c r="L52" s="180"/>
      <c r="M52" s="180"/>
      <c r="N52" s="180"/>
      <c r="O52" s="181"/>
    </row>
    <row r="53" spans="2:16" ht="18" customHeight="1">
      <c r="B53" s="211"/>
      <c r="C53" s="190"/>
      <c r="D53" s="190"/>
      <c r="E53" s="180"/>
      <c r="F53" s="180"/>
      <c r="G53" s="180"/>
      <c r="H53" s="180"/>
      <c r="I53" s="180"/>
      <c r="J53" s="180"/>
      <c r="K53" s="180"/>
      <c r="L53" s="180"/>
      <c r="M53" s="180"/>
      <c r="N53" s="180"/>
      <c r="O53" s="181"/>
    </row>
    <row r="54" spans="2:16" ht="18" customHeight="1" thickBot="1">
      <c r="B54" s="212"/>
      <c r="C54" s="188"/>
      <c r="D54" s="188"/>
      <c r="E54" s="188"/>
      <c r="F54" s="188"/>
      <c r="G54" s="188"/>
      <c r="H54" s="188"/>
      <c r="I54" s="188"/>
      <c r="J54" s="188"/>
      <c r="K54" s="188"/>
      <c r="L54" s="188"/>
      <c r="M54" s="188"/>
      <c r="N54" s="188"/>
      <c r="O54" s="189"/>
    </row>
  </sheetData>
  <mergeCells count="58">
    <mergeCell ref="L10:M10"/>
    <mergeCell ref="B25:O26"/>
    <mergeCell ref="B11:C11"/>
    <mergeCell ref="E21:G21"/>
    <mergeCell ref="E22:G22"/>
    <mergeCell ref="I22:O22"/>
    <mergeCell ref="C15:O16"/>
    <mergeCell ref="E23:G23"/>
    <mergeCell ref="B24:D24"/>
    <mergeCell ref="E20:G20"/>
    <mergeCell ref="C13:O14"/>
    <mergeCell ref="J10:K10"/>
    <mergeCell ref="F38:G38"/>
    <mergeCell ref="B40:C40"/>
    <mergeCell ref="E49:G49"/>
    <mergeCell ref="E50:G50"/>
    <mergeCell ref="C35:O35"/>
    <mergeCell ref="I50:O50"/>
    <mergeCell ref="B36:B37"/>
    <mergeCell ref="C36:O36"/>
    <mergeCell ref="C37:O37"/>
    <mergeCell ref="B38:E38"/>
    <mergeCell ref="B52:D52"/>
    <mergeCell ref="B44:B45"/>
    <mergeCell ref="B46:C46"/>
    <mergeCell ref="E46:G46"/>
    <mergeCell ref="E40:G40"/>
    <mergeCell ref="E51:G51"/>
    <mergeCell ref="B41:C41"/>
    <mergeCell ref="B42:B43"/>
    <mergeCell ref="F47:G47"/>
    <mergeCell ref="C34:O34"/>
    <mergeCell ref="B18:D18"/>
    <mergeCell ref="B12:C12"/>
    <mergeCell ref="B30:O30"/>
    <mergeCell ref="B33:D33"/>
    <mergeCell ref="B34:B35"/>
    <mergeCell ref="B15:B16"/>
    <mergeCell ref="B17:C17"/>
    <mergeCell ref="E17:G17"/>
    <mergeCell ref="E18:G18"/>
    <mergeCell ref="B32:C32"/>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5.25" style="218" customWidth="1"/>
    <col min="20" max="20" width="9" style="218"/>
    <col min="21" max="21" width="0" style="218" hidden="1" customWidth="1"/>
    <col min="22" max="16384" width="9" style="218"/>
  </cols>
  <sheetData>
    <row r="1" spans="2:31" ht="21" customHeight="1">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2:31" ht="18" customHeight="1" thickBot="1">
      <c r="B2" s="330" t="s">
        <v>421</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4">
        <v>7</v>
      </c>
      <c r="C3" s="834"/>
      <c r="D3" s="834"/>
      <c r="F3" s="294" t="s">
        <v>247</v>
      </c>
      <c r="G3" s="835">
        <f>【共通】!C5</f>
        <v>0</v>
      </c>
      <c r="H3" s="836"/>
      <c r="I3" s="837"/>
      <c r="J3" s="258"/>
      <c r="K3" s="838" t="s">
        <v>248</v>
      </c>
      <c r="L3" s="839"/>
      <c r="M3" s="840" t="s">
        <v>122</v>
      </c>
      <c r="N3" s="841"/>
      <c r="P3" s="256" t="s">
        <v>249</v>
      </c>
      <c r="Q3" s="842" t="str">
        <f>IFERROR(VLOOKUP(M3,【共通】!C11:F16,4,FALSE),"")</f>
        <v/>
      </c>
      <c r="R3" s="843"/>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6" t="s">
        <v>250</v>
      </c>
      <c r="C5" s="847"/>
      <c r="D5" s="848"/>
      <c r="E5" s="852">
        <f>B3-1</f>
        <v>6</v>
      </c>
      <c r="F5" s="853"/>
      <c r="G5" s="854"/>
      <c r="H5" s="852">
        <f>B3</f>
        <v>7</v>
      </c>
      <c r="I5" s="853"/>
      <c r="J5" s="853"/>
      <c r="K5" s="853"/>
      <c r="L5" s="853"/>
      <c r="M5" s="853"/>
      <c r="N5" s="853"/>
      <c r="O5" s="853"/>
      <c r="P5" s="854"/>
      <c r="Q5" s="855" t="s">
        <v>129</v>
      </c>
      <c r="R5" s="856"/>
      <c r="S5" s="243"/>
    </row>
    <row r="6" spans="2:31" ht="18" customHeight="1" thickBot="1">
      <c r="B6" s="849"/>
      <c r="C6" s="850"/>
      <c r="D6" s="851"/>
      <c r="E6" s="259" t="s">
        <v>302</v>
      </c>
      <c r="F6" s="259" t="s">
        <v>303</v>
      </c>
      <c r="G6" s="259" t="s">
        <v>304</v>
      </c>
      <c r="H6" s="259" t="s">
        <v>251</v>
      </c>
      <c r="I6" s="259" t="s">
        <v>252</v>
      </c>
      <c r="J6" s="259" t="s">
        <v>253</v>
      </c>
      <c r="K6" s="259" t="s">
        <v>254</v>
      </c>
      <c r="L6" s="259" t="s">
        <v>255</v>
      </c>
      <c r="M6" s="259" t="s">
        <v>256</v>
      </c>
      <c r="N6" s="259" t="s">
        <v>257</v>
      </c>
      <c r="O6" s="259" t="s">
        <v>258</v>
      </c>
      <c r="P6" s="260" t="s">
        <v>259</v>
      </c>
      <c r="Q6" s="857"/>
      <c r="R6" s="858"/>
      <c r="S6" s="243"/>
    </row>
    <row r="7" spans="2:31" ht="24.95" customHeight="1">
      <c r="B7" s="245"/>
      <c r="C7" s="267" t="s">
        <v>260</v>
      </c>
      <c r="D7" s="246"/>
      <c r="E7" s="261"/>
      <c r="F7" s="261"/>
      <c r="G7" s="261"/>
      <c r="H7" s="237"/>
      <c r="I7" s="237"/>
      <c r="J7" s="237"/>
      <c r="K7" s="237"/>
      <c r="L7" s="237"/>
      <c r="M7" s="237"/>
      <c r="N7" s="237"/>
      <c r="O7" s="237"/>
      <c r="P7" s="237"/>
      <c r="Q7" s="859"/>
      <c r="R7" s="860"/>
      <c r="S7" s="243"/>
    </row>
    <row r="8" spans="2:31" ht="24.95" customHeight="1">
      <c r="B8" s="247"/>
      <c r="C8" s="268" t="s">
        <v>261</v>
      </c>
      <c r="D8" s="248"/>
      <c r="E8" s="261"/>
      <c r="F8" s="261"/>
      <c r="G8" s="261"/>
      <c r="H8" s="238"/>
      <c r="I8" s="238"/>
      <c r="J8" s="238"/>
      <c r="K8" s="238"/>
      <c r="L8" s="238"/>
      <c r="M8" s="238"/>
      <c r="N8" s="238"/>
      <c r="O8" s="238"/>
      <c r="P8" s="238"/>
      <c r="Q8" s="859"/>
      <c r="R8" s="860"/>
      <c r="S8" s="243"/>
    </row>
    <row r="9" spans="2:31" ht="24.95" customHeight="1">
      <c r="B9" s="247"/>
      <c r="C9" s="268" t="s">
        <v>262</v>
      </c>
      <c r="D9" s="248"/>
      <c r="E9" s="261"/>
      <c r="F9" s="261"/>
      <c r="G9" s="261"/>
      <c r="H9" s="238"/>
      <c r="I9" s="238"/>
      <c r="J9" s="238"/>
      <c r="K9" s="238"/>
      <c r="L9" s="238"/>
      <c r="M9" s="238"/>
      <c r="N9" s="238"/>
      <c r="O9" s="238"/>
      <c r="P9" s="238"/>
      <c r="Q9" s="859"/>
      <c r="R9" s="860"/>
      <c r="S9" s="243"/>
    </row>
    <row r="10" spans="2:31" ht="24.95" customHeight="1">
      <c r="B10" s="247"/>
      <c r="C10" s="268" t="s">
        <v>263</v>
      </c>
      <c r="D10" s="248"/>
      <c r="E10" s="261"/>
      <c r="F10" s="261"/>
      <c r="G10" s="261"/>
      <c r="H10" s="238"/>
      <c r="I10" s="238"/>
      <c r="J10" s="238"/>
      <c r="K10" s="238"/>
      <c r="L10" s="238"/>
      <c r="M10" s="238"/>
      <c r="N10" s="238"/>
      <c r="O10" s="238"/>
      <c r="P10" s="238"/>
      <c r="Q10" s="859"/>
      <c r="R10" s="860"/>
      <c r="S10" s="243"/>
    </row>
    <row r="11" spans="2:31" ht="24.95" customHeight="1">
      <c r="B11" s="247"/>
      <c r="C11" s="268" t="s">
        <v>264</v>
      </c>
      <c r="D11" s="248"/>
      <c r="E11" s="261"/>
      <c r="F11" s="261"/>
      <c r="G11" s="261"/>
      <c r="H11" s="238"/>
      <c r="I11" s="238"/>
      <c r="J11" s="238"/>
      <c r="K11" s="238"/>
      <c r="L11" s="238"/>
      <c r="M11" s="238"/>
      <c r="N11" s="238"/>
      <c r="O11" s="238"/>
      <c r="P11" s="238"/>
      <c r="Q11" s="859"/>
      <c r="R11" s="860"/>
      <c r="S11" s="243"/>
    </row>
    <row r="12" spans="2:31" ht="24.95" customHeight="1">
      <c r="B12" s="247"/>
      <c r="C12" s="268" t="s">
        <v>265</v>
      </c>
      <c r="D12" s="248"/>
      <c r="E12" s="261"/>
      <c r="F12" s="261"/>
      <c r="G12" s="261"/>
      <c r="H12" s="238"/>
      <c r="I12" s="238"/>
      <c r="J12" s="238"/>
      <c r="K12" s="238"/>
      <c r="L12" s="238"/>
      <c r="M12" s="238"/>
      <c r="N12" s="238"/>
      <c r="O12" s="238"/>
      <c r="P12" s="238"/>
      <c r="Q12" s="859"/>
      <c r="R12" s="860"/>
      <c r="S12" s="243"/>
    </row>
    <row r="13" spans="2:31" ht="24.95" customHeight="1">
      <c r="B13" s="247"/>
      <c r="C13" s="268" t="s">
        <v>266</v>
      </c>
      <c r="D13" s="248"/>
      <c r="E13" s="261"/>
      <c r="F13" s="261"/>
      <c r="G13" s="261"/>
      <c r="H13" s="238"/>
      <c r="I13" s="238"/>
      <c r="J13" s="238"/>
      <c r="K13" s="238"/>
      <c r="L13" s="238"/>
      <c r="M13" s="238"/>
      <c r="N13" s="238"/>
      <c r="O13" s="238"/>
      <c r="P13" s="238"/>
      <c r="Q13" s="859"/>
      <c r="R13" s="860"/>
      <c r="S13" s="243"/>
    </row>
    <row r="14" spans="2:31" ht="24.95" customHeight="1">
      <c r="B14" s="247"/>
      <c r="C14" s="268" t="s">
        <v>267</v>
      </c>
      <c r="D14" s="248"/>
      <c r="E14" s="261"/>
      <c r="F14" s="261"/>
      <c r="G14" s="261"/>
      <c r="H14" s="238"/>
      <c r="I14" s="238"/>
      <c r="J14" s="238"/>
      <c r="K14" s="238"/>
      <c r="L14" s="238"/>
      <c r="M14" s="238"/>
      <c r="N14" s="238"/>
      <c r="O14" s="238"/>
      <c r="P14" s="238"/>
      <c r="Q14" s="859"/>
      <c r="R14" s="860"/>
      <c r="S14" s="243"/>
    </row>
    <row r="15" spans="2:31" ht="24.95" customHeight="1">
      <c r="B15" s="247"/>
      <c r="C15" s="268" t="s">
        <v>268</v>
      </c>
      <c r="D15" s="248"/>
      <c r="E15" s="261"/>
      <c r="F15" s="261"/>
      <c r="G15" s="261"/>
      <c r="H15" s="238"/>
      <c r="I15" s="238"/>
      <c r="J15" s="238"/>
      <c r="K15" s="238"/>
      <c r="L15" s="238"/>
      <c r="M15" s="238"/>
      <c r="N15" s="238"/>
      <c r="O15" s="238"/>
      <c r="P15" s="238"/>
      <c r="Q15" s="859"/>
      <c r="R15" s="860"/>
      <c r="S15" s="243"/>
    </row>
    <row r="16" spans="2:31" ht="24.95" customHeight="1">
      <c r="B16" s="247"/>
      <c r="C16" s="268" t="s">
        <v>269</v>
      </c>
      <c r="D16" s="248"/>
      <c r="E16" s="261"/>
      <c r="F16" s="261"/>
      <c r="G16" s="261"/>
      <c r="H16" s="238"/>
      <c r="I16" s="238"/>
      <c r="J16" s="238"/>
      <c r="K16" s="238"/>
      <c r="L16" s="238"/>
      <c r="M16" s="238"/>
      <c r="N16" s="238"/>
      <c r="O16" s="238"/>
      <c r="P16" s="238"/>
      <c r="Q16" s="859"/>
      <c r="R16" s="860"/>
      <c r="S16" s="243"/>
    </row>
    <row r="17" spans="2:19" ht="24.95" customHeight="1">
      <c r="B17" s="247"/>
      <c r="C17" s="268" t="s">
        <v>270</v>
      </c>
      <c r="D17" s="248"/>
      <c r="E17" s="261"/>
      <c r="F17" s="261"/>
      <c r="G17" s="261"/>
      <c r="H17" s="238"/>
      <c r="I17" s="238"/>
      <c r="J17" s="238"/>
      <c r="K17" s="238"/>
      <c r="L17" s="238"/>
      <c r="M17" s="238"/>
      <c r="N17" s="238"/>
      <c r="O17" s="238"/>
      <c r="P17" s="238"/>
      <c r="Q17" s="859"/>
      <c r="R17" s="860"/>
      <c r="S17" s="243"/>
    </row>
    <row r="18" spans="2:19" ht="24.95" customHeight="1">
      <c r="B18" s="247"/>
      <c r="C18" s="268" t="s">
        <v>271</v>
      </c>
      <c r="D18" s="248"/>
      <c r="E18" s="261"/>
      <c r="F18" s="261"/>
      <c r="G18" s="261"/>
      <c r="H18" s="238"/>
      <c r="I18" s="238"/>
      <c r="J18" s="238"/>
      <c r="K18" s="238"/>
      <c r="L18" s="238"/>
      <c r="M18" s="238"/>
      <c r="N18" s="238"/>
      <c r="O18" s="238"/>
      <c r="P18" s="238"/>
      <c r="Q18" s="859"/>
      <c r="R18" s="860"/>
      <c r="S18" s="243"/>
    </row>
    <row r="19" spans="2:19" ht="24.95" customHeight="1">
      <c r="B19" s="247"/>
      <c r="C19" s="268" t="s">
        <v>272</v>
      </c>
      <c r="D19" s="248"/>
      <c r="E19" s="261"/>
      <c r="F19" s="261"/>
      <c r="G19" s="261"/>
      <c r="H19" s="238"/>
      <c r="I19" s="238"/>
      <c r="J19" s="238"/>
      <c r="K19" s="238"/>
      <c r="L19" s="238"/>
      <c r="M19" s="238"/>
      <c r="N19" s="238"/>
      <c r="O19" s="238"/>
      <c r="P19" s="238"/>
      <c r="Q19" s="859"/>
      <c r="R19" s="860"/>
      <c r="S19" s="243"/>
    </row>
    <row r="20" spans="2:19" ht="24.95" customHeight="1">
      <c r="B20" s="247"/>
      <c r="C20" s="268" t="s">
        <v>273</v>
      </c>
      <c r="D20" s="248"/>
      <c r="E20" s="261"/>
      <c r="F20" s="261"/>
      <c r="G20" s="261"/>
      <c r="H20" s="238"/>
      <c r="I20" s="238"/>
      <c r="J20" s="238"/>
      <c r="K20" s="238"/>
      <c r="L20" s="238"/>
      <c r="M20" s="238"/>
      <c r="N20" s="238"/>
      <c r="O20" s="238"/>
      <c r="P20" s="238"/>
      <c r="Q20" s="859"/>
      <c r="R20" s="860"/>
      <c r="S20" s="243"/>
    </row>
    <row r="21" spans="2:19" ht="24.95" customHeight="1">
      <c r="B21" s="247"/>
      <c r="C21" s="268" t="s">
        <v>274</v>
      </c>
      <c r="D21" s="248"/>
      <c r="E21" s="261"/>
      <c r="F21" s="261"/>
      <c r="G21" s="261"/>
      <c r="H21" s="238"/>
      <c r="I21" s="238"/>
      <c r="J21" s="238"/>
      <c r="K21" s="238"/>
      <c r="L21" s="238"/>
      <c r="M21" s="238"/>
      <c r="N21" s="238"/>
      <c r="O21" s="238"/>
      <c r="P21" s="238"/>
      <c r="Q21" s="859"/>
      <c r="R21" s="860"/>
      <c r="S21" s="243"/>
    </row>
    <row r="22" spans="2:19" ht="24.95" customHeight="1">
      <c r="B22" s="247"/>
      <c r="C22" s="268" t="s">
        <v>275</v>
      </c>
      <c r="D22" s="248"/>
      <c r="E22" s="261"/>
      <c r="F22" s="261"/>
      <c r="G22" s="261"/>
      <c r="H22" s="238"/>
      <c r="I22" s="238"/>
      <c r="J22" s="238"/>
      <c r="K22" s="238"/>
      <c r="L22" s="238"/>
      <c r="M22" s="238"/>
      <c r="N22" s="238"/>
      <c r="O22" s="238"/>
      <c r="P22" s="238"/>
      <c r="Q22" s="859"/>
      <c r="R22" s="860"/>
      <c r="S22" s="243"/>
    </row>
    <row r="23" spans="2:19" ht="24.95" customHeight="1">
      <c r="B23" s="247"/>
      <c r="C23" s="268" t="s">
        <v>276</v>
      </c>
      <c r="D23" s="248"/>
      <c r="E23" s="261"/>
      <c r="F23" s="261"/>
      <c r="G23" s="261"/>
      <c r="H23" s="238"/>
      <c r="I23" s="238"/>
      <c r="J23" s="238"/>
      <c r="K23" s="238"/>
      <c r="L23" s="238"/>
      <c r="M23" s="238"/>
      <c r="N23" s="238"/>
      <c r="O23" s="238"/>
      <c r="P23" s="238"/>
      <c r="Q23" s="859"/>
      <c r="R23" s="860"/>
      <c r="S23" s="243"/>
    </row>
    <row r="24" spans="2:19" ht="24.95" customHeight="1">
      <c r="B24" s="247"/>
      <c r="C24" s="268" t="s">
        <v>277</v>
      </c>
      <c r="D24" s="248"/>
      <c r="E24" s="261"/>
      <c r="F24" s="261"/>
      <c r="G24" s="261"/>
      <c r="H24" s="238"/>
      <c r="I24" s="238"/>
      <c r="J24" s="238"/>
      <c r="K24" s="238"/>
      <c r="L24" s="238"/>
      <c r="M24" s="238"/>
      <c r="N24" s="238"/>
      <c r="O24" s="238"/>
      <c r="P24" s="238"/>
      <c r="Q24" s="859"/>
      <c r="R24" s="860"/>
      <c r="S24" s="243"/>
    </row>
    <row r="25" spans="2:19" ht="24.95" customHeight="1">
      <c r="B25" s="247"/>
      <c r="C25" s="268" t="s">
        <v>278</v>
      </c>
      <c r="D25" s="248"/>
      <c r="E25" s="261"/>
      <c r="F25" s="261"/>
      <c r="G25" s="261"/>
      <c r="H25" s="238"/>
      <c r="I25" s="238"/>
      <c r="J25" s="238"/>
      <c r="K25" s="238"/>
      <c r="L25" s="238"/>
      <c r="M25" s="238"/>
      <c r="N25" s="238"/>
      <c r="O25" s="238"/>
      <c r="P25" s="238"/>
      <c r="Q25" s="859"/>
      <c r="R25" s="860"/>
      <c r="S25" s="243"/>
    </row>
    <row r="26" spans="2:19" ht="24.95" customHeight="1">
      <c r="B26" s="247"/>
      <c r="C26" s="268" t="s">
        <v>279</v>
      </c>
      <c r="D26" s="248"/>
      <c r="E26" s="261"/>
      <c r="F26" s="261"/>
      <c r="G26" s="261"/>
      <c r="H26" s="238"/>
      <c r="I26" s="238"/>
      <c r="J26" s="238"/>
      <c r="K26" s="238"/>
      <c r="L26" s="238"/>
      <c r="M26" s="238"/>
      <c r="N26" s="238"/>
      <c r="O26" s="238"/>
      <c r="P26" s="238"/>
      <c r="Q26" s="859"/>
      <c r="R26" s="860"/>
      <c r="S26" s="243"/>
    </row>
    <row r="27" spans="2:19" ht="24.95" customHeight="1">
      <c r="B27" s="247"/>
      <c r="C27" s="268" t="s">
        <v>280</v>
      </c>
      <c r="D27" s="248"/>
      <c r="E27" s="261"/>
      <c r="F27" s="261"/>
      <c r="G27" s="261"/>
      <c r="H27" s="238"/>
      <c r="I27" s="238"/>
      <c r="J27" s="238"/>
      <c r="K27" s="238"/>
      <c r="L27" s="238"/>
      <c r="M27" s="238"/>
      <c r="N27" s="238"/>
      <c r="O27" s="238"/>
      <c r="P27" s="238"/>
      <c r="Q27" s="859"/>
      <c r="R27" s="860"/>
      <c r="S27" s="243"/>
    </row>
    <row r="28" spans="2:19" ht="24.95" customHeight="1">
      <c r="B28" s="247"/>
      <c r="C28" s="268" t="s">
        <v>281</v>
      </c>
      <c r="D28" s="248"/>
      <c r="E28" s="261"/>
      <c r="F28" s="261"/>
      <c r="G28" s="261"/>
      <c r="H28" s="238"/>
      <c r="I28" s="238"/>
      <c r="J28" s="238"/>
      <c r="K28" s="238"/>
      <c r="L28" s="238"/>
      <c r="M28" s="238"/>
      <c r="N28" s="238"/>
      <c r="O28" s="238"/>
      <c r="P28" s="238"/>
      <c r="Q28" s="859"/>
      <c r="R28" s="860"/>
      <c r="S28" s="243"/>
    </row>
    <row r="29" spans="2:19" ht="24.95" customHeight="1">
      <c r="B29" s="247"/>
      <c r="C29" s="268" t="s">
        <v>282</v>
      </c>
      <c r="D29" s="248"/>
      <c r="E29" s="261"/>
      <c r="F29" s="261"/>
      <c r="G29" s="261"/>
      <c r="H29" s="238"/>
      <c r="I29" s="238"/>
      <c r="J29" s="238"/>
      <c r="K29" s="238"/>
      <c r="L29" s="238"/>
      <c r="M29" s="238"/>
      <c r="N29" s="238"/>
      <c r="O29" s="238"/>
      <c r="P29" s="238"/>
      <c r="Q29" s="859"/>
      <c r="R29" s="860"/>
      <c r="S29" s="243"/>
    </row>
    <row r="30" spans="2:19" ht="24.95" customHeight="1">
      <c r="B30" s="247"/>
      <c r="C30" s="268" t="s">
        <v>283</v>
      </c>
      <c r="D30" s="248"/>
      <c r="E30" s="261"/>
      <c r="F30" s="261"/>
      <c r="G30" s="261"/>
      <c r="H30" s="238"/>
      <c r="I30" s="238"/>
      <c r="J30" s="238"/>
      <c r="K30" s="238"/>
      <c r="L30" s="238"/>
      <c r="M30" s="238"/>
      <c r="N30" s="238"/>
      <c r="O30" s="238"/>
      <c r="P30" s="238"/>
      <c r="Q30" s="859"/>
      <c r="R30" s="860"/>
      <c r="S30" s="243"/>
    </row>
    <row r="31" spans="2:19" ht="24.95" customHeight="1">
      <c r="B31" s="247"/>
      <c r="C31" s="268" t="s">
        <v>284</v>
      </c>
      <c r="D31" s="248"/>
      <c r="E31" s="261"/>
      <c r="F31" s="261"/>
      <c r="G31" s="261"/>
      <c r="H31" s="238"/>
      <c r="I31" s="238"/>
      <c r="J31" s="238"/>
      <c r="K31" s="238"/>
      <c r="L31" s="238"/>
      <c r="M31" s="238"/>
      <c r="N31" s="238"/>
      <c r="O31" s="238"/>
      <c r="P31" s="238"/>
      <c r="Q31" s="859"/>
      <c r="R31" s="860"/>
      <c r="S31" s="243"/>
    </row>
    <row r="32" spans="2:19" ht="24.95" customHeight="1">
      <c r="B32" s="247"/>
      <c r="C32" s="268" t="s">
        <v>285</v>
      </c>
      <c r="D32" s="248"/>
      <c r="E32" s="261"/>
      <c r="F32" s="261"/>
      <c r="G32" s="261"/>
      <c r="H32" s="238"/>
      <c r="I32" s="238"/>
      <c r="J32" s="238"/>
      <c r="K32" s="238"/>
      <c r="L32" s="238"/>
      <c r="M32" s="238"/>
      <c r="N32" s="238"/>
      <c r="O32" s="238"/>
      <c r="P32" s="238"/>
      <c r="Q32" s="859"/>
      <c r="R32" s="860"/>
      <c r="S32" s="243"/>
    </row>
    <row r="33" spans="2:20" ht="24.95" customHeight="1">
      <c r="B33" s="247"/>
      <c r="C33" s="268" t="s">
        <v>286</v>
      </c>
      <c r="D33" s="248"/>
      <c r="E33" s="261"/>
      <c r="F33" s="261"/>
      <c r="G33" s="261"/>
      <c r="H33" s="238"/>
      <c r="I33" s="238"/>
      <c r="J33" s="238"/>
      <c r="K33" s="238"/>
      <c r="L33" s="238"/>
      <c r="M33" s="238"/>
      <c r="N33" s="238"/>
      <c r="O33" s="238"/>
      <c r="P33" s="238"/>
      <c r="Q33" s="859"/>
      <c r="R33" s="860"/>
      <c r="S33" s="243"/>
    </row>
    <row r="34" spans="2:20" ht="24.95" customHeight="1">
      <c r="B34" s="247"/>
      <c r="C34" s="268" t="s">
        <v>287</v>
      </c>
      <c r="D34" s="248"/>
      <c r="E34" s="261"/>
      <c r="F34" s="261"/>
      <c r="G34" s="261"/>
      <c r="H34" s="238"/>
      <c r="I34" s="238"/>
      <c r="J34" s="238"/>
      <c r="K34" s="238"/>
      <c r="L34" s="238"/>
      <c r="M34" s="238"/>
      <c r="N34" s="238"/>
      <c r="O34" s="238"/>
      <c r="P34" s="238"/>
      <c r="Q34" s="859"/>
      <c r="R34" s="860"/>
      <c r="S34" s="243"/>
    </row>
    <row r="35" spans="2:20" ht="24.95" customHeight="1">
      <c r="B35" s="247"/>
      <c r="C35" s="268" t="s">
        <v>288</v>
      </c>
      <c r="D35" s="248"/>
      <c r="E35" s="261"/>
      <c r="F35" s="261"/>
      <c r="G35" s="261"/>
      <c r="H35" s="238"/>
      <c r="I35" s="238"/>
      <c r="J35" s="238"/>
      <c r="K35" s="238"/>
      <c r="L35" s="238"/>
      <c r="M35" s="238"/>
      <c r="N35" s="238"/>
      <c r="O35" s="238"/>
      <c r="P35" s="238"/>
      <c r="Q35" s="859"/>
      <c r="R35" s="860"/>
      <c r="S35" s="243"/>
    </row>
    <row r="36" spans="2:20" ht="24.95" customHeight="1">
      <c r="B36" s="247"/>
      <c r="C36" s="268" t="s">
        <v>289</v>
      </c>
      <c r="D36" s="248"/>
      <c r="E36" s="261"/>
      <c r="F36" s="263"/>
      <c r="G36" s="261"/>
      <c r="H36" s="238"/>
      <c r="I36" s="238"/>
      <c r="J36" s="238"/>
      <c r="K36" s="238"/>
      <c r="L36" s="238"/>
      <c r="M36" s="238"/>
      <c r="N36" s="238"/>
      <c r="O36" s="238"/>
      <c r="P36" s="238"/>
      <c r="Q36" s="859"/>
      <c r="R36" s="860"/>
      <c r="S36" s="243"/>
    </row>
    <row r="37" spans="2:20" ht="24.95" customHeight="1" thickBot="1">
      <c r="B37" s="249"/>
      <c r="C37" s="269" t="s">
        <v>290</v>
      </c>
      <c r="D37" s="248"/>
      <c r="E37" s="261"/>
      <c r="F37" s="262"/>
      <c r="G37" s="261"/>
      <c r="H37" s="219"/>
      <c r="I37" s="238"/>
      <c r="J37" s="219"/>
      <c r="K37" s="238"/>
      <c r="L37" s="239"/>
      <c r="M37" s="219"/>
      <c r="N37" s="238"/>
      <c r="O37" s="219"/>
      <c r="P37" s="238"/>
      <c r="Q37" s="857"/>
      <c r="R37" s="858"/>
      <c r="S37" s="243"/>
    </row>
    <row r="38" spans="2:20" ht="27.95" customHeight="1" thickBot="1">
      <c r="B38" s="840" t="s">
        <v>291</v>
      </c>
      <c r="C38" s="844"/>
      <c r="D38" s="841"/>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61"/>
      <c r="R38" s="862"/>
      <c r="S38" s="243"/>
    </row>
    <row r="39" spans="2:20" ht="27.95" customHeight="1" thickBot="1">
      <c r="B39" s="867" t="s">
        <v>292</v>
      </c>
      <c r="C39" s="868"/>
      <c r="D39" s="869"/>
      <c r="E39" s="266"/>
      <c r="F39" s="266"/>
      <c r="G39" s="266"/>
      <c r="H39" s="240"/>
      <c r="I39" s="241"/>
      <c r="J39" s="241"/>
      <c r="K39" s="241"/>
      <c r="L39" s="241"/>
      <c r="M39" s="241"/>
      <c r="N39" s="241"/>
      <c r="O39" s="241"/>
      <c r="P39" s="241"/>
      <c r="Q39" s="863"/>
      <c r="R39" s="864"/>
      <c r="S39" s="243"/>
    </row>
    <row r="40" spans="2:20" ht="27.95" customHeight="1" thickBot="1">
      <c r="B40" s="870" t="s">
        <v>293</v>
      </c>
      <c r="C40" s="871"/>
      <c r="D40" s="871"/>
      <c r="E40" s="272" t="str">
        <f t="shared" ref="E40:P40" si="1">IFERROR($Q$3*E39,"")</f>
        <v/>
      </c>
      <c r="F40" s="221" t="str">
        <f t="shared" si="1"/>
        <v/>
      </c>
      <c r="G40" s="221" t="str">
        <f t="shared" si="1"/>
        <v/>
      </c>
      <c r="H40" s="220" t="str">
        <f t="shared" si="1"/>
        <v/>
      </c>
      <c r="I40" s="220" t="str">
        <f t="shared" si="1"/>
        <v/>
      </c>
      <c r="J40" s="220" t="str">
        <f t="shared" si="1"/>
        <v/>
      </c>
      <c r="K40" s="220" t="str">
        <f t="shared" si="1"/>
        <v/>
      </c>
      <c r="L40" s="220" t="str">
        <f t="shared" si="1"/>
        <v/>
      </c>
      <c r="M40" s="220" t="str">
        <f t="shared" si="1"/>
        <v/>
      </c>
      <c r="N40" s="220" t="str">
        <f t="shared" si="1"/>
        <v/>
      </c>
      <c r="O40" s="220" t="str">
        <f t="shared" si="1"/>
        <v/>
      </c>
      <c r="P40" s="220" t="str">
        <f t="shared" si="1"/>
        <v/>
      </c>
      <c r="Q40" s="863"/>
      <c r="R40" s="864"/>
      <c r="S40" s="243"/>
    </row>
    <row r="41" spans="2:20" ht="27.95" customHeight="1" thickBot="1">
      <c r="B41" s="872" t="s">
        <v>305</v>
      </c>
      <c r="C41" s="873"/>
      <c r="D41" s="873"/>
      <c r="E41" s="873"/>
      <c r="F41" s="873"/>
      <c r="G41" s="874"/>
      <c r="H41" s="270">
        <f t="shared" ref="H41:P41" si="2">E38+F38+G38</f>
        <v>0</v>
      </c>
      <c r="I41" s="270">
        <f t="shared" si="2"/>
        <v>0</v>
      </c>
      <c r="J41" s="270">
        <f t="shared" si="2"/>
        <v>0</v>
      </c>
      <c r="K41" s="222">
        <f t="shared" si="2"/>
        <v>0</v>
      </c>
      <c r="L41" s="222">
        <f t="shared" si="2"/>
        <v>0</v>
      </c>
      <c r="M41" s="222">
        <f t="shared" si="2"/>
        <v>0</v>
      </c>
      <c r="N41" s="222">
        <f t="shared" si="2"/>
        <v>0</v>
      </c>
      <c r="O41" s="222">
        <f t="shared" si="2"/>
        <v>0</v>
      </c>
      <c r="P41" s="222">
        <f t="shared" si="2"/>
        <v>0</v>
      </c>
      <c r="Q41" s="863"/>
      <c r="R41" s="864"/>
      <c r="S41" s="243"/>
    </row>
    <row r="42" spans="2:20" ht="27.95" customHeight="1" thickBot="1">
      <c r="B42" s="840" t="s">
        <v>306</v>
      </c>
      <c r="C42" s="844"/>
      <c r="D42" s="844"/>
      <c r="E42" s="844"/>
      <c r="F42" s="844"/>
      <c r="G42" s="841"/>
      <c r="H42" s="222">
        <f t="shared" ref="H42:P42" si="3">SUM(E40:G40)*1.25</f>
        <v>0</v>
      </c>
      <c r="I42" s="222">
        <f t="shared" si="3"/>
        <v>0</v>
      </c>
      <c r="J42" s="222">
        <f t="shared" si="3"/>
        <v>0</v>
      </c>
      <c r="K42" s="222">
        <f t="shared" si="3"/>
        <v>0</v>
      </c>
      <c r="L42" s="222">
        <f t="shared" si="3"/>
        <v>0</v>
      </c>
      <c r="M42" s="222">
        <f t="shared" si="3"/>
        <v>0</v>
      </c>
      <c r="N42" s="222">
        <f t="shared" si="3"/>
        <v>0</v>
      </c>
      <c r="O42" s="222">
        <f t="shared" si="3"/>
        <v>0</v>
      </c>
      <c r="P42" s="222">
        <f t="shared" si="3"/>
        <v>0</v>
      </c>
      <c r="Q42" s="863"/>
      <c r="R42" s="864"/>
      <c r="S42" s="243"/>
    </row>
    <row r="43" spans="2:20" ht="27.95" customHeight="1" thickBot="1">
      <c r="B43" s="840" t="s">
        <v>294</v>
      </c>
      <c r="C43" s="844"/>
      <c r="D43" s="844"/>
      <c r="E43" s="844"/>
      <c r="F43" s="844"/>
      <c r="G43" s="841"/>
      <c r="H43" s="223" t="str">
        <f>IF(H42=0,"",IF(H41&gt;H42,"あり","なし"))</f>
        <v/>
      </c>
      <c r="I43" s="223" t="str">
        <f t="shared" ref="I43:P43" si="4">IF(I42=0,"",IF(I41&gt;I42,"あり","なし"))</f>
        <v/>
      </c>
      <c r="J43" s="223" t="str">
        <f t="shared" si="4"/>
        <v/>
      </c>
      <c r="K43" s="223" t="str">
        <f t="shared" si="4"/>
        <v/>
      </c>
      <c r="L43" s="223" t="str">
        <f t="shared" si="4"/>
        <v/>
      </c>
      <c r="M43" s="223" t="str">
        <f t="shared" si="4"/>
        <v/>
      </c>
      <c r="N43" s="223" t="str">
        <f t="shared" si="4"/>
        <v/>
      </c>
      <c r="O43" s="223" t="str">
        <f t="shared" si="4"/>
        <v/>
      </c>
      <c r="P43" s="223" t="str">
        <f t="shared" si="4"/>
        <v/>
      </c>
      <c r="Q43" s="865"/>
      <c r="R43" s="866"/>
      <c r="S43" s="243"/>
    </row>
    <row r="44" spans="2:20" ht="9.9499999999999993" customHeight="1">
      <c r="B44" s="250"/>
      <c r="C44" s="250"/>
      <c r="D44" s="250"/>
      <c r="E44" s="250"/>
      <c r="F44" s="250"/>
      <c r="G44" s="250"/>
      <c r="H44" s="254"/>
      <c r="I44" s="254"/>
      <c r="J44" s="254"/>
      <c r="K44" s="254"/>
      <c r="L44" s="254"/>
      <c r="M44" s="254"/>
      <c r="N44" s="254"/>
      <c r="O44" s="254"/>
      <c r="P44" s="254"/>
      <c r="Q44" s="254"/>
      <c r="R44" s="254"/>
      <c r="S44" s="243"/>
      <c r="T44" s="243"/>
    </row>
    <row r="45" spans="2:20" ht="15" customHeight="1">
      <c r="B45" s="250" t="s">
        <v>295</v>
      </c>
      <c r="C45" s="250"/>
      <c r="D45" s="250"/>
      <c r="E45" s="250"/>
      <c r="F45" s="250"/>
      <c r="G45" s="250"/>
      <c r="H45" s="243"/>
      <c r="I45" s="243"/>
      <c r="J45" s="243"/>
      <c r="K45" s="243"/>
      <c r="L45" s="243"/>
      <c r="M45" s="243"/>
      <c r="N45" s="243"/>
      <c r="O45" s="243"/>
      <c r="P45" s="243"/>
      <c r="Q45" s="243"/>
      <c r="R45" s="243"/>
      <c r="S45" s="243"/>
      <c r="T45" s="243"/>
    </row>
    <row r="46" spans="2:20" ht="18" customHeight="1">
      <c r="B46" s="331" t="s">
        <v>296</v>
      </c>
      <c r="C46" s="332" t="s">
        <v>420</v>
      </c>
      <c r="H46" s="243"/>
      <c r="I46" s="243"/>
      <c r="J46" s="243"/>
      <c r="K46" s="243"/>
      <c r="L46" s="243"/>
      <c r="M46" s="243"/>
      <c r="N46" s="243"/>
      <c r="O46" s="243"/>
      <c r="P46" s="243"/>
      <c r="Q46" s="243"/>
      <c r="R46" s="243"/>
      <c r="S46" s="243"/>
      <c r="T46" s="243"/>
    </row>
    <row r="47" spans="2:20" ht="18" customHeight="1">
      <c r="B47" s="331" t="s">
        <v>297</v>
      </c>
      <c r="C47" s="333" t="s">
        <v>298</v>
      </c>
      <c r="H47" s="243"/>
      <c r="I47" s="243"/>
      <c r="J47" s="243"/>
      <c r="K47" s="243"/>
      <c r="L47" s="243"/>
      <c r="M47" s="243"/>
      <c r="N47" s="243"/>
      <c r="O47" s="243"/>
      <c r="P47" s="243"/>
      <c r="Q47" s="243"/>
      <c r="R47" s="243"/>
      <c r="S47" s="243"/>
      <c r="T47" s="243"/>
    </row>
    <row r="48" spans="2:20" ht="18" customHeight="1">
      <c r="B48" s="331" t="s">
        <v>299</v>
      </c>
      <c r="C48" s="334" t="s">
        <v>307</v>
      </c>
      <c r="H48" s="243"/>
      <c r="I48" s="243"/>
      <c r="J48" s="243"/>
      <c r="K48" s="243"/>
      <c r="L48" s="243"/>
      <c r="M48" s="243"/>
      <c r="N48" s="243"/>
      <c r="O48" s="243"/>
      <c r="P48" s="243"/>
      <c r="Q48" s="243"/>
      <c r="R48" s="243"/>
      <c r="S48" s="243"/>
      <c r="T48" s="243"/>
    </row>
    <row r="49" spans="2:20" ht="18" customHeight="1">
      <c r="B49" s="331" t="s">
        <v>300</v>
      </c>
      <c r="C49" s="335" t="s">
        <v>308</v>
      </c>
      <c r="H49" s="243"/>
      <c r="I49" s="243"/>
      <c r="J49" s="243"/>
      <c r="K49" s="243"/>
      <c r="L49" s="243"/>
      <c r="M49" s="243"/>
      <c r="N49" s="243"/>
      <c r="O49" s="243"/>
      <c r="P49" s="243"/>
      <c r="Q49" s="243"/>
      <c r="R49" s="243"/>
      <c r="S49" s="243"/>
      <c r="T49" s="243"/>
    </row>
    <row r="50" spans="2:20" ht="18" customHeight="1">
      <c r="B50" s="251"/>
      <c r="C50" s="845"/>
      <c r="D50" s="845"/>
      <c r="E50" s="845"/>
      <c r="F50" s="845"/>
      <c r="G50" s="845"/>
      <c r="H50" s="845"/>
      <c r="I50" s="845"/>
      <c r="J50" s="845"/>
      <c r="K50" s="845"/>
      <c r="L50" s="845"/>
      <c r="M50" s="845"/>
      <c r="N50" s="845"/>
      <c r="O50" s="845"/>
      <c r="P50" s="845"/>
      <c r="Q50" s="845"/>
      <c r="R50" s="292"/>
      <c r="S50" s="243"/>
      <c r="T50" s="243"/>
    </row>
    <row r="51" spans="2:20" ht="15" customHeight="1">
      <c r="B51" s="251"/>
      <c r="H51" s="243"/>
      <c r="I51" s="243"/>
      <c r="J51" s="243"/>
      <c r="K51" s="243"/>
      <c r="L51" s="243"/>
      <c r="M51" s="243"/>
      <c r="N51" s="243"/>
      <c r="O51" s="243"/>
      <c r="P51" s="243"/>
      <c r="Q51" s="243"/>
      <c r="R51" s="243"/>
      <c r="S51" s="243"/>
    </row>
    <row r="52" spans="2:20" ht="15" customHeight="1">
      <c r="B52" s="251"/>
      <c r="H52" s="243"/>
      <c r="I52" s="243"/>
      <c r="J52" s="243"/>
      <c r="K52" s="243"/>
      <c r="L52" s="243"/>
      <c r="M52" s="243"/>
      <c r="N52" s="243"/>
      <c r="O52" s="243"/>
      <c r="P52" s="243"/>
      <c r="Q52" s="243"/>
      <c r="R52" s="243"/>
      <c r="S52" s="243"/>
    </row>
    <row r="53" spans="2:20" ht="15" customHeight="1">
      <c r="B53" s="251"/>
      <c r="C53" s="252"/>
      <c r="D53" s="253"/>
      <c r="E53" s="253"/>
      <c r="F53" s="253"/>
      <c r="G53" s="253"/>
      <c r="H53" s="253"/>
      <c r="I53" s="253"/>
      <c r="J53" s="253"/>
      <c r="K53" s="243"/>
      <c r="L53" s="243"/>
      <c r="M53" s="243"/>
      <c r="N53" s="243"/>
      <c r="O53" s="243"/>
      <c r="P53" s="243"/>
      <c r="Q53" s="243"/>
      <c r="R53" s="243"/>
      <c r="S53" s="243"/>
    </row>
    <row r="54" spans="2:20" ht="15" customHeight="1">
      <c r="B54" s="251"/>
      <c r="H54" s="243"/>
      <c r="I54" s="243"/>
      <c r="J54" s="243"/>
      <c r="K54" s="253"/>
      <c r="L54" s="253"/>
      <c r="M54" s="253"/>
      <c r="N54" s="253"/>
      <c r="O54" s="253"/>
      <c r="P54" s="253"/>
      <c r="Q54" s="243"/>
      <c r="R54" s="243"/>
      <c r="S54" s="243"/>
    </row>
    <row r="55" spans="2:20" ht="15" customHeight="1">
      <c r="B55" s="251"/>
    </row>
    <row r="56" spans="2:20">
      <c r="B56" s="251"/>
    </row>
  </sheetData>
  <sheetProtection selectLockedCells="1"/>
  <mergeCells count="19">
    <mergeCell ref="B42:G42"/>
    <mergeCell ref="B43:G43"/>
    <mergeCell ref="C50:Q50"/>
    <mergeCell ref="B5:D6"/>
    <mergeCell ref="E5:G5"/>
    <mergeCell ref="H5:P5"/>
    <mergeCell ref="Q5:R6"/>
    <mergeCell ref="Q7:R37"/>
    <mergeCell ref="B38:D38"/>
    <mergeCell ref="Q38:R43"/>
    <mergeCell ref="B39:D39"/>
    <mergeCell ref="B40:D40"/>
    <mergeCell ref="B41:G41"/>
    <mergeCell ref="B1:R1"/>
    <mergeCell ref="B3:D3"/>
    <mergeCell ref="G3:I3"/>
    <mergeCell ref="K3:L3"/>
    <mergeCell ref="M3:N3"/>
    <mergeCell ref="Q3:R3"/>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1.625" style="218" customWidth="1"/>
    <col min="20" max="20" width="9" style="218"/>
    <col min="21" max="21" width="0" style="218" hidden="1" customWidth="1"/>
    <col min="22" max="16384" width="9" style="218"/>
  </cols>
  <sheetData>
    <row r="1" spans="2:31" ht="21" customHeight="1">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2:31" ht="18" customHeight="1" thickBot="1">
      <c r="B2" s="330" t="s">
        <v>425</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4">
        <v>7</v>
      </c>
      <c r="C3" s="834"/>
      <c r="D3" s="834"/>
      <c r="F3" s="255" t="s">
        <v>247</v>
      </c>
      <c r="G3" s="835">
        <f>【共通】!C5</f>
        <v>0</v>
      </c>
      <c r="H3" s="836"/>
      <c r="I3" s="837"/>
      <c r="J3" s="258"/>
      <c r="K3" s="838" t="s">
        <v>248</v>
      </c>
      <c r="L3" s="839"/>
      <c r="M3" s="840" t="s">
        <v>122</v>
      </c>
      <c r="N3" s="841"/>
      <c r="P3" s="256" t="s">
        <v>249</v>
      </c>
      <c r="Q3" s="842" t="str">
        <f>IFERROR(VLOOKUP(M3,【共通】!C11:F16,4,FALSE),"")</f>
        <v/>
      </c>
      <c r="R3" s="843"/>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6" t="s">
        <v>250</v>
      </c>
      <c r="C5" s="847"/>
      <c r="D5" s="848"/>
      <c r="E5" s="852">
        <f>B3-1</f>
        <v>6</v>
      </c>
      <c r="F5" s="853"/>
      <c r="G5" s="854"/>
      <c r="H5" s="852">
        <f>B3</f>
        <v>7</v>
      </c>
      <c r="I5" s="853"/>
      <c r="J5" s="853"/>
      <c r="K5" s="853"/>
      <c r="L5" s="853"/>
      <c r="M5" s="853"/>
      <c r="N5" s="853"/>
      <c r="O5" s="853"/>
      <c r="P5" s="854"/>
      <c r="Q5" s="855" t="s">
        <v>129</v>
      </c>
      <c r="R5" s="856"/>
      <c r="S5" s="243"/>
    </row>
    <row r="6" spans="2:31" ht="18" customHeight="1" thickBot="1">
      <c r="B6" s="849"/>
      <c r="C6" s="850"/>
      <c r="D6" s="851"/>
      <c r="E6" s="259" t="s">
        <v>302</v>
      </c>
      <c r="F6" s="259" t="s">
        <v>303</v>
      </c>
      <c r="G6" s="259" t="s">
        <v>304</v>
      </c>
      <c r="H6" s="259" t="s">
        <v>251</v>
      </c>
      <c r="I6" s="259" t="s">
        <v>252</v>
      </c>
      <c r="J6" s="259" t="s">
        <v>253</v>
      </c>
      <c r="K6" s="259" t="s">
        <v>254</v>
      </c>
      <c r="L6" s="259" t="s">
        <v>255</v>
      </c>
      <c r="M6" s="259" t="s">
        <v>256</v>
      </c>
      <c r="N6" s="259" t="s">
        <v>257</v>
      </c>
      <c r="O6" s="259" t="s">
        <v>258</v>
      </c>
      <c r="P6" s="260" t="s">
        <v>259</v>
      </c>
      <c r="Q6" s="857"/>
      <c r="R6" s="858"/>
      <c r="S6" s="243"/>
    </row>
    <row r="7" spans="2:31" ht="24.95" customHeight="1">
      <c r="B7" s="245"/>
      <c r="C7" s="267" t="s">
        <v>260</v>
      </c>
      <c r="D7" s="246"/>
      <c r="E7" s="261"/>
      <c r="F7" s="261"/>
      <c r="G7" s="261"/>
      <c r="H7" s="237"/>
      <c r="I7" s="237"/>
      <c r="J7" s="237"/>
      <c r="K7" s="237"/>
      <c r="L7" s="237"/>
      <c r="M7" s="237"/>
      <c r="N7" s="237"/>
      <c r="O7" s="237"/>
      <c r="P7" s="237"/>
      <c r="Q7" s="859"/>
      <c r="R7" s="860"/>
      <c r="S7" s="243"/>
    </row>
    <row r="8" spans="2:31" ht="24.95" customHeight="1">
      <c r="B8" s="247"/>
      <c r="C8" s="268" t="s">
        <v>261</v>
      </c>
      <c r="D8" s="248"/>
      <c r="E8" s="261"/>
      <c r="F8" s="261"/>
      <c r="G8" s="261"/>
      <c r="H8" s="238"/>
      <c r="I8" s="238"/>
      <c r="J8" s="238"/>
      <c r="K8" s="238"/>
      <c r="L8" s="238"/>
      <c r="M8" s="238"/>
      <c r="N8" s="238"/>
      <c r="O8" s="238"/>
      <c r="P8" s="238"/>
      <c r="Q8" s="859"/>
      <c r="R8" s="860"/>
      <c r="S8" s="243"/>
    </row>
    <row r="9" spans="2:31" ht="24.95" customHeight="1">
      <c r="B9" s="247"/>
      <c r="C9" s="268" t="s">
        <v>262</v>
      </c>
      <c r="D9" s="248"/>
      <c r="E9" s="261"/>
      <c r="F9" s="261"/>
      <c r="G9" s="261"/>
      <c r="H9" s="238"/>
      <c r="I9" s="238"/>
      <c r="J9" s="238"/>
      <c r="K9" s="238"/>
      <c r="L9" s="238"/>
      <c r="M9" s="238"/>
      <c r="N9" s="238"/>
      <c r="O9" s="238"/>
      <c r="P9" s="238"/>
      <c r="Q9" s="859"/>
      <c r="R9" s="860"/>
      <c r="S9" s="243"/>
    </row>
    <row r="10" spans="2:31" ht="24.95" customHeight="1">
      <c r="B10" s="247"/>
      <c r="C10" s="268" t="s">
        <v>263</v>
      </c>
      <c r="D10" s="248"/>
      <c r="E10" s="261"/>
      <c r="F10" s="261"/>
      <c r="G10" s="261"/>
      <c r="H10" s="238"/>
      <c r="I10" s="238"/>
      <c r="J10" s="238"/>
      <c r="K10" s="238"/>
      <c r="L10" s="238"/>
      <c r="M10" s="238"/>
      <c r="N10" s="238"/>
      <c r="O10" s="238"/>
      <c r="P10" s="238"/>
      <c r="Q10" s="859"/>
      <c r="R10" s="860"/>
      <c r="S10" s="243"/>
    </row>
    <row r="11" spans="2:31" ht="24.95" customHeight="1">
      <c r="B11" s="247"/>
      <c r="C11" s="268" t="s">
        <v>264</v>
      </c>
      <c r="D11" s="248"/>
      <c r="E11" s="261"/>
      <c r="F11" s="261"/>
      <c r="G11" s="261"/>
      <c r="H11" s="238"/>
      <c r="I11" s="238"/>
      <c r="J11" s="238"/>
      <c r="K11" s="238"/>
      <c r="L11" s="238"/>
      <c r="M11" s="238"/>
      <c r="N11" s="238"/>
      <c r="O11" s="238"/>
      <c r="P11" s="238"/>
      <c r="Q11" s="859"/>
      <c r="R11" s="860"/>
      <c r="S11" s="243"/>
    </row>
    <row r="12" spans="2:31" ht="24.95" customHeight="1">
      <c r="B12" s="247"/>
      <c r="C12" s="268" t="s">
        <v>265</v>
      </c>
      <c r="D12" s="248"/>
      <c r="E12" s="261"/>
      <c r="F12" s="261"/>
      <c r="G12" s="261"/>
      <c r="H12" s="238"/>
      <c r="I12" s="238"/>
      <c r="J12" s="238"/>
      <c r="K12" s="238"/>
      <c r="L12" s="238"/>
      <c r="M12" s="238"/>
      <c r="N12" s="238"/>
      <c r="O12" s="238"/>
      <c r="P12" s="238"/>
      <c r="Q12" s="859"/>
      <c r="R12" s="860"/>
      <c r="S12" s="243"/>
    </row>
    <row r="13" spans="2:31" ht="24.95" customHeight="1">
      <c r="B13" s="247"/>
      <c r="C13" s="268" t="s">
        <v>266</v>
      </c>
      <c r="D13" s="248"/>
      <c r="E13" s="261"/>
      <c r="F13" s="261"/>
      <c r="G13" s="261"/>
      <c r="H13" s="238"/>
      <c r="I13" s="238"/>
      <c r="J13" s="238"/>
      <c r="K13" s="238"/>
      <c r="L13" s="238"/>
      <c r="M13" s="238"/>
      <c r="N13" s="238"/>
      <c r="O13" s="238"/>
      <c r="P13" s="238"/>
      <c r="Q13" s="859"/>
      <c r="R13" s="860"/>
      <c r="S13" s="243"/>
    </row>
    <row r="14" spans="2:31" ht="24.95" customHeight="1">
      <c r="B14" s="247"/>
      <c r="C14" s="268" t="s">
        <v>267</v>
      </c>
      <c r="D14" s="248"/>
      <c r="E14" s="261"/>
      <c r="F14" s="261"/>
      <c r="G14" s="261"/>
      <c r="H14" s="238"/>
      <c r="I14" s="238"/>
      <c r="J14" s="238"/>
      <c r="K14" s="238"/>
      <c r="L14" s="238"/>
      <c r="M14" s="238"/>
      <c r="N14" s="238"/>
      <c r="O14" s="238"/>
      <c r="P14" s="238"/>
      <c r="Q14" s="859"/>
      <c r="R14" s="860"/>
      <c r="S14" s="243"/>
    </row>
    <row r="15" spans="2:31" ht="24.95" customHeight="1">
      <c r="B15" s="247"/>
      <c r="C15" s="268" t="s">
        <v>268</v>
      </c>
      <c r="D15" s="248"/>
      <c r="E15" s="261"/>
      <c r="F15" s="261"/>
      <c r="G15" s="261"/>
      <c r="H15" s="238"/>
      <c r="I15" s="238"/>
      <c r="J15" s="238"/>
      <c r="K15" s="238"/>
      <c r="L15" s="238"/>
      <c r="M15" s="238"/>
      <c r="N15" s="238"/>
      <c r="O15" s="238"/>
      <c r="P15" s="238"/>
      <c r="Q15" s="859"/>
      <c r="R15" s="860"/>
      <c r="S15" s="243"/>
    </row>
    <row r="16" spans="2:31" ht="24.95" customHeight="1">
      <c r="B16" s="247"/>
      <c r="C16" s="268" t="s">
        <v>269</v>
      </c>
      <c r="D16" s="248"/>
      <c r="E16" s="261"/>
      <c r="F16" s="261"/>
      <c r="G16" s="261"/>
      <c r="H16" s="238"/>
      <c r="I16" s="238"/>
      <c r="J16" s="238"/>
      <c r="K16" s="238"/>
      <c r="L16" s="238"/>
      <c r="M16" s="238"/>
      <c r="N16" s="238"/>
      <c r="O16" s="238"/>
      <c r="P16" s="238"/>
      <c r="Q16" s="859"/>
      <c r="R16" s="860"/>
      <c r="S16" s="243"/>
    </row>
    <row r="17" spans="2:19" ht="24.95" customHeight="1">
      <c r="B17" s="247"/>
      <c r="C17" s="268" t="s">
        <v>270</v>
      </c>
      <c r="D17" s="248"/>
      <c r="E17" s="261"/>
      <c r="F17" s="261"/>
      <c r="G17" s="261"/>
      <c r="H17" s="238"/>
      <c r="I17" s="238"/>
      <c r="J17" s="238"/>
      <c r="K17" s="238"/>
      <c r="L17" s="238"/>
      <c r="M17" s="238"/>
      <c r="N17" s="238"/>
      <c r="O17" s="238"/>
      <c r="P17" s="238"/>
      <c r="Q17" s="859"/>
      <c r="R17" s="860"/>
      <c r="S17" s="243"/>
    </row>
    <row r="18" spans="2:19" ht="24.95" customHeight="1">
      <c r="B18" s="247"/>
      <c r="C18" s="268" t="s">
        <v>271</v>
      </c>
      <c r="D18" s="248"/>
      <c r="E18" s="261"/>
      <c r="F18" s="261"/>
      <c r="G18" s="261"/>
      <c r="H18" s="238"/>
      <c r="I18" s="238"/>
      <c r="J18" s="238"/>
      <c r="K18" s="238"/>
      <c r="L18" s="238"/>
      <c r="M18" s="238"/>
      <c r="N18" s="238"/>
      <c r="O18" s="238"/>
      <c r="P18" s="238"/>
      <c r="Q18" s="859"/>
      <c r="R18" s="860"/>
      <c r="S18" s="243"/>
    </row>
    <row r="19" spans="2:19" ht="24.95" customHeight="1">
      <c r="B19" s="247"/>
      <c r="C19" s="268" t="s">
        <v>272</v>
      </c>
      <c r="D19" s="248"/>
      <c r="E19" s="261"/>
      <c r="F19" s="261"/>
      <c r="G19" s="261"/>
      <c r="H19" s="238"/>
      <c r="I19" s="238"/>
      <c r="J19" s="238"/>
      <c r="K19" s="238"/>
      <c r="L19" s="238"/>
      <c r="M19" s="238"/>
      <c r="N19" s="238"/>
      <c r="O19" s="238"/>
      <c r="P19" s="238"/>
      <c r="Q19" s="859"/>
      <c r="R19" s="860"/>
      <c r="S19" s="243"/>
    </row>
    <row r="20" spans="2:19" ht="24.95" customHeight="1">
      <c r="B20" s="247"/>
      <c r="C20" s="268" t="s">
        <v>273</v>
      </c>
      <c r="D20" s="248"/>
      <c r="E20" s="261"/>
      <c r="F20" s="261"/>
      <c r="G20" s="261"/>
      <c r="H20" s="238"/>
      <c r="I20" s="238"/>
      <c r="J20" s="238"/>
      <c r="K20" s="238"/>
      <c r="L20" s="238"/>
      <c r="M20" s="238"/>
      <c r="N20" s="238"/>
      <c r="O20" s="238"/>
      <c r="P20" s="238"/>
      <c r="Q20" s="859"/>
      <c r="R20" s="860"/>
      <c r="S20" s="243"/>
    </row>
    <row r="21" spans="2:19" ht="24.95" customHeight="1">
      <c r="B21" s="247"/>
      <c r="C21" s="268" t="s">
        <v>274</v>
      </c>
      <c r="D21" s="248"/>
      <c r="E21" s="261"/>
      <c r="F21" s="261"/>
      <c r="G21" s="261"/>
      <c r="H21" s="238"/>
      <c r="I21" s="238"/>
      <c r="J21" s="238"/>
      <c r="K21" s="238"/>
      <c r="L21" s="238"/>
      <c r="M21" s="238"/>
      <c r="N21" s="238"/>
      <c r="O21" s="238"/>
      <c r="P21" s="238"/>
      <c r="Q21" s="859"/>
      <c r="R21" s="860"/>
      <c r="S21" s="243"/>
    </row>
    <row r="22" spans="2:19" ht="24.95" customHeight="1">
      <c r="B22" s="247"/>
      <c r="C22" s="268" t="s">
        <v>275</v>
      </c>
      <c r="D22" s="248"/>
      <c r="E22" s="261"/>
      <c r="F22" s="261"/>
      <c r="G22" s="261"/>
      <c r="H22" s="238"/>
      <c r="I22" s="238"/>
      <c r="J22" s="238"/>
      <c r="K22" s="238"/>
      <c r="L22" s="238"/>
      <c r="M22" s="238"/>
      <c r="N22" s="238"/>
      <c r="O22" s="238"/>
      <c r="P22" s="238"/>
      <c r="Q22" s="859"/>
      <c r="R22" s="860"/>
      <c r="S22" s="243"/>
    </row>
    <row r="23" spans="2:19" ht="24.95" customHeight="1">
      <c r="B23" s="247"/>
      <c r="C23" s="268" t="s">
        <v>276</v>
      </c>
      <c r="D23" s="248"/>
      <c r="E23" s="261"/>
      <c r="F23" s="261"/>
      <c r="G23" s="261"/>
      <c r="H23" s="238"/>
      <c r="I23" s="238"/>
      <c r="J23" s="238"/>
      <c r="K23" s="238"/>
      <c r="L23" s="238"/>
      <c r="M23" s="238"/>
      <c r="N23" s="238"/>
      <c r="O23" s="238"/>
      <c r="P23" s="238"/>
      <c r="Q23" s="859"/>
      <c r="R23" s="860"/>
      <c r="S23" s="243"/>
    </row>
    <row r="24" spans="2:19" ht="24.95" customHeight="1">
      <c r="B24" s="247"/>
      <c r="C24" s="268" t="s">
        <v>277</v>
      </c>
      <c r="D24" s="248"/>
      <c r="E24" s="261"/>
      <c r="F24" s="261"/>
      <c r="G24" s="261"/>
      <c r="H24" s="238"/>
      <c r="I24" s="238"/>
      <c r="J24" s="238"/>
      <c r="K24" s="238"/>
      <c r="L24" s="238"/>
      <c r="M24" s="238"/>
      <c r="N24" s="238"/>
      <c r="O24" s="238"/>
      <c r="P24" s="238"/>
      <c r="Q24" s="859"/>
      <c r="R24" s="860"/>
      <c r="S24" s="243"/>
    </row>
    <row r="25" spans="2:19" ht="24.95" customHeight="1">
      <c r="B25" s="247"/>
      <c r="C25" s="268" t="s">
        <v>278</v>
      </c>
      <c r="D25" s="248"/>
      <c r="E25" s="261"/>
      <c r="F25" s="261"/>
      <c r="G25" s="261"/>
      <c r="H25" s="238"/>
      <c r="I25" s="238"/>
      <c r="J25" s="238"/>
      <c r="K25" s="238"/>
      <c r="L25" s="238"/>
      <c r="M25" s="238"/>
      <c r="N25" s="238"/>
      <c r="O25" s="238"/>
      <c r="P25" s="238"/>
      <c r="Q25" s="859"/>
      <c r="R25" s="860"/>
      <c r="S25" s="243"/>
    </row>
    <row r="26" spans="2:19" ht="24.95" customHeight="1">
      <c r="B26" s="247"/>
      <c r="C26" s="268" t="s">
        <v>279</v>
      </c>
      <c r="D26" s="248"/>
      <c r="E26" s="261"/>
      <c r="F26" s="261"/>
      <c r="G26" s="261"/>
      <c r="H26" s="238"/>
      <c r="I26" s="238"/>
      <c r="J26" s="238"/>
      <c r="K26" s="238"/>
      <c r="L26" s="238"/>
      <c r="M26" s="238"/>
      <c r="N26" s="238"/>
      <c r="O26" s="238"/>
      <c r="P26" s="238"/>
      <c r="Q26" s="859"/>
      <c r="R26" s="860"/>
      <c r="S26" s="243"/>
    </row>
    <row r="27" spans="2:19" ht="24.95" customHeight="1">
      <c r="B27" s="247"/>
      <c r="C27" s="268" t="s">
        <v>280</v>
      </c>
      <c r="D27" s="248"/>
      <c r="E27" s="261"/>
      <c r="F27" s="261"/>
      <c r="G27" s="261"/>
      <c r="H27" s="238"/>
      <c r="I27" s="238"/>
      <c r="J27" s="238"/>
      <c r="K27" s="238"/>
      <c r="L27" s="238"/>
      <c r="M27" s="238"/>
      <c r="N27" s="238"/>
      <c r="O27" s="238"/>
      <c r="P27" s="238"/>
      <c r="Q27" s="859"/>
      <c r="R27" s="860"/>
      <c r="S27" s="243"/>
    </row>
    <row r="28" spans="2:19" ht="24.95" customHeight="1">
      <c r="B28" s="247"/>
      <c r="C28" s="268" t="s">
        <v>281</v>
      </c>
      <c r="D28" s="248"/>
      <c r="E28" s="261"/>
      <c r="F28" s="261"/>
      <c r="G28" s="261"/>
      <c r="H28" s="238"/>
      <c r="I28" s="238"/>
      <c r="J28" s="238"/>
      <c r="K28" s="238"/>
      <c r="L28" s="238"/>
      <c r="M28" s="238"/>
      <c r="N28" s="238"/>
      <c r="O28" s="238"/>
      <c r="P28" s="238"/>
      <c r="Q28" s="859"/>
      <c r="R28" s="860"/>
      <c r="S28" s="243"/>
    </row>
    <row r="29" spans="2:19" ht="24.95" customHeight="1">
      <c r="B29" s="247"/>
      <c r="C29" s="268" t="s">
        <v>282</v>
      </c>
      <c r="D29" s="248"/>
      <c r="E29" s="261"/>
      <c r="F29" s="261"/>
      <c r="G29" s="261"/>
      <c r="H29" s="238"/>
      <c r="I29" s="238"/>
      <c r="J29" s="238"/>
      <c r="K29" s="238"/>
      <c r="L29" s="238"/>
      <c r="M29" s="238"/>
      <c r="N29" s="238"/>
      <c r="O29" s="238"/>
      <c r="P29" s="238"/>
      <c r="Q29" s="859"/>
      <c r="R29" s="860"/>
      <c r="S29" s="243"/>
    </row>
    <row r="30" spans="2:19" ht="24.95" customHeight="1">
      <c r="B30" s="247"/>
      <c r="C30" s="268" t="s">
        <v>283</v>
      </c>
      <c r="D30" s="248"/>
      <c r="E30" s="261"/>
      <c r="F30" s="261"/>
      <c r="G30" s="261"/>
      <c r="H30" s="238"/>
      <c r="I30" s="238"/>
      <c r="J30" s="238"/>
      <c r="K30" s="238"/>
      <c r="L30" s="238"/>
      <c r="M30" s="238"/>
      <c r="N30" s="238"/>
      <c r="O30" s="238"/>
      <c r="P30" s="238"/>
      <c r="Q30" s="859"/>
      <c r="R30" s="860"/>
      <c r="S30" s="243"/>
    </row>
    <row r="31" spans="2:19" ht="24.95" customHeight="1">
      <c r="B31" s="247"/>
      <c r="C31" s="268" t="s">
        <v>284</v>
      </c>
      <c r="D31" s="248"/>
      <c r="E31" s="261"/>
      <c r="F31" s="261"/>
      <c r="G31" s="261"/>
      <c r="H31" s="238"/>
      <c r="I31" s="238"/>
      <c r="J31" s="238"/>
      <c r="K31" s="238"/>
      <c r="L31" s="238"/>
      <c r="M31" s="238"/>
      <c r="N31" s="238"/>
      <c r="O31" s="238"/>
      <c r="P31" s="238"/>
      <c r="Q31" s="859"/>
      <c r="R31" s="860"/>
      <c r="S31" s="243"/>
    </row>
    <row r="32" spans="2:19" ht="24.95" customHeight="1">
      <c r="B32" s="247"/>
      <c r="C32" s="268" t="s">
        <v>285</v>
      </c>
      <c r="D32" s="248"/>
      <c r="E32" s="261"/>
      <c r="F32" s="261"/>
      <c r="G32" s="261"/>
      <c r="H32" s="238"/>
      <c r="I32" s="238"/>
      <c r="J32" s="238"/>
      <c r="K32" s="238"/>
      <c r="L32" s="238"/>
      <c r="M32" s="238"/>
      <c r="N32" s="238"/>
      <c r="O32" s="238"/>
      <c r="P32" s="238"/>
      <c r="Q32" s="859"/>
      <c r="R32" s="860"/>
      <c r="S32" s="243"/>
    </row>
    <row r="33" spans="2:20" ht="24.95" customHeight="1">
      <c r="B33" s="247"/>
      <c r="C33" s="268" t="s">
        <v>286</v>
      </c>
      <c r="D33" s="248"/>
      <c r="E33" s="261"/>
      <c r="F33" s="261"/>
      <c r="G33" s="261"/>
      <c r="H33" s="238"/>
      <c r="I33" s="238"/>
      <c r="J33" s="238"/>
      <c r="K33" s="238"/>
      <c r="L33" s="238"/>
      <c r="M33" s="238"/>
      <c r="N33" s="238"/>
      <c r="O33" s="238"/>
      <c r="P33" s="238"/>
      <c r="Q33" s="859"/>
      <c r="R33" s="860"/>
      <c r="S33" s="243"/>
    </row>
    <row r="34" spans="2:20" ht="24.95" customHeight="1">
      <c r="B34" s="247"/>
      <c r="C34" s="268" t="s">
        <v>287</v>
      </c>
      <c r="D34" s="248"/>
      <c r="E34" s="261"/>
      <c r="F34" s="261"/>
      <c r="G34" s="261"/>
      <c r="H34" s="238"/>
      <c r="I34" s="238"/>
      <c r="J34" s="238"/>
      <c r="K34" s="238"/>
      <c r="L34" s="238"/>
      <c r="M34" s="238"/>
      <c r="N34" s="238"/>
      <c r="O34" s="238"/>
      <c r="P34" s="238"/>
      <c r="Q34" s="859"/>
      <c r="R34" s="860"/>
      <c r="S34" s="243"/>
    </row>
    <row r="35" spans="2:20" ht="24.95" customHeight="1">
      <c r="B35" s="247"/>
      <c r="C35" s="268" t="s">
        <v>288</v>
      </c>
      <c r="D35" s="248"/>
      <c r="E35" s="261"/>
      <c r="F35" s="261"/>
      <c r="G35" s="261"/>
      <c r="H35" s="238"/>
      <c r="I35" s="238"/>
      <c r="J35" s="238"/>
      <c r="K35" s="238"/>
      <c r="L35" s="238"/>
      <c r="M35" s="238"/>
      <c r="N35" s="238"/>
      <c r="O35" s="238"/>
      <c r="P35" s="238"/>
      <c r="Q35" s="859"/>
      <c r="R35" s="860"/>
      <c r="S35" s="243"/>
    </row>
    <row r="36" spans="2:20" ht="24.95" customHeight="1">
      <c r="B36" s="247"/>
      <c r="C36" s="268" t="s">
        <v>289</v>
      </c>
      <c r="D36" s="248"/>
      <c r="E36" s="261"/>
      <c r="F36" s="263"/>
      <c r="G36" s="261"/>
      <c r="H36" s="238"/>
      <c r="I36" s="238"/>
      <c r="J36" s="238"/>
      <c r="K36" s="238"/>
      <c r="L36" s="238"/>
      <c r="M36" s="238"/>
      <c r="N36" s="238"/>
      <c r="O36" s="238"/>
      <c r="P36" s="238"/>
      <c r="Q36" s="859"/>
      <c r="R36" s="860"/>
      <c r="S36" s="243"/>
    </row>
    <row r="37" spans="2:20" ht="24.95" customHeight="1" thickBot="1">
      <c r="B37" s="249"/>
      <c r="C37" s="269" t="s">
        <v>290</v>
      </c>
      <c r="D37" s="248"/>
      <c r="E37" s="261"/>
      <c r="F37" s="262"/>
      <c r="G37" s="261"/>
      <c r="H37" s="219"/>
      <c r="I37" s="238"/>
      <c r="J37" s="219"/>
      <c r="K37" s="238"/>
      <c r="L37" s="239"/>
      <c r="M37" s="219"/>
      <c r="N37" s="238"/>
      <c r="O37" s="219"/>
      <c r="P37" s="238"/>
      <c r="Q37" s="857"/>
      <c r="R37" s="858"/>
      <c r="S37" s="243"/>
    </row>
    <row r="38" spans="2:20" ht="27.95" customHeight="1" thickBot="1">
      <c r="B38" s="875" t="s">
        <v>418</v>
      </c>
      <c r="C38" s="844"/>
      <c r="D38" s="841"/>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76"/>
      <c r="R38" s="877"/>
      <c r="S38" s="243"/>
    </row>
    <row r="39" spans="2:20" ht="9.9499999999999993" customHeight="1">
      <c r="B39" s="250"/>
      <c r="C39" s="250"/>
      <c r="D39" s="250"/>
      <c r="E39" s="250"/>
      <c r="F39" s="250"/>
      <c r="G39" s="250"/>
      <c r="H39" s="254"/>
      <c r="I39" s="254"/>
      <c r="J39" s="254"/>
      <c r="K39" s="254"/>
      <c r="L39" s="254"/>
      <c r="M39" s="254"/>
      <c r="N39" s="254"/>
      <c r="O39" s="254"/>
      <c r="P39" s="254"/>
      <c r="Q39" s="254"/>
      <c r="R39" s="254"/>
      <c r="S39" s="243"/>
      <c r="T39" s="243"/>
    </row>
    <row r="40" spans="2:20" ht="18" customHeight="1">
      <c r="B40" s="251"/>
      <c r="C40" s="845"/>
      <c r="D40" s="845"/>
      <c r="E40" s="845"/>
      <c r="F40" s="845"/>
      <c r="G40" s="845"/>
      <c r="H40" s="845"/>
      <c r="I40" s="845"/>
      <c r="J40" s="845"/>
      <c r="K40" s="845"/>
      <c r="L40" s="845"/>
      <c r="M40" s="845"/>
      <c r="N40" s="845"/>
      <c r="O40" s="845"/>
      <c r="P40" s="845"/>
      <c r="Q40" s="845"/>
      <c r="R40" s="257"/>
      <c r="S40" s="243"/>
      <c r="T40" s="243"/>
    </row>
    <row r="41" spans="2:20" ht="15" customHeight="1">
      <c r="B41" s="251"/>
      <c r="H41" s="243"/>
      <c r="I41" s="243"/>
      <c r="J41" s="243"/>
      <c r="K41" s="243"/>
      <c r="L41" s="243"/>
      <c r="M41" s="243"/>
      <c r="N41" s="243"/>
      <c r="O41" s="243"/>
      <c r="P41" s="243"/>
      <c r="Q41" s="243"/>
      <c r="R41" s="243"/>
      <c r="S41" s="243"/>
    </row>
    <row r="42" spans="2:20" ht="15" customHeight="1">
      <c r="B42" s="251"/>
      <c r="H42" s="243"/>
      <c r="I42" s="243"/>
      <c r="J42" s="243"/>
      <c r="K42" s="243"/>
      <c r="L42" s="243"/>
      <c r="M42" s="243"/>
      <c r="N42" s="243"/>
      <c r="O42" s="243"/>
      <c r="P42" s="243"/>
      <c r="Q42" s="243"/>
      <c r="R42" s="243"/>
      <c r="S42" s="243"/>
    </row>
    <row r="43" spans="2:20" ht="15" customHeight="1">
      <c r="B43" s="251"/>
      <c r="C43" s="252"/>
      <c r="D43" s="253"/>
      <c r="E43" s="253"/>
      <c r="F43" s="253"/>
      <c r="G43" s="253"/>
      <c r="H43" s="253"/>
      <c r="I43" s="253"/>
      <c r="J43" s="253"/>
      <c r="K43" s="243"/>
      <c r="L43" s="243"/>
      <c r="M43" s="243"/>
      <c r="N43" s="243"/>
      <c r="O43" s="243"/>
      <c r="P43" s="243"/>
      <c r="Q43" s="243"/>
      <c r="R43" s="243"/>
      <c r="S43" s="243"/>
    </row>
    <row r="44" spans="2:20" ht="15" customHeight="1">
      <c r="B44" s="251"/>
      <c r="H44" s="243"/>
      <c r="I44" s="243"/>
      <c r="J44" s="243"/>
      <c r="K44" s="253"/>
      <c r="L44" s="253"/>
      <c r="M44" s="253"/>
      <c r="N44" s="253"/>
      <c r="O44" s="253"/>
      <c r="P44" s="253"/>
      <c r="Q44" s="243"/>
      <c r="R44" s="243"/>
      <c r="S44" s="243"/>
    </row>
    <row r="45" spans="2:20" ht="15" customHeight="1">
      <c r="B45" s="251"/>
    </row>
    <row r="46" spans="2:20">
      <c r="B46" s="251"/>
    </row>
  </sheetData>
  <sheetProtection selectLockedCells="1"/>
  <mergeCells count="14">
    <mergeCell ref="B38:D38"/>
    <mergeCell ref="G3:I3"/>
    <mergeCell ref="C40:Q40"/>
    <mergeCell ref="Q38:R38"/>
    <mergeCell ref="Q7:R37"/>
    <mergeCell ref="Q3:R3"/>
    <mergeCell ref="B1:R1"/>
    <mergeCell ref="H5:P5"/>
    <mergeCell ref="E5:G5"/>
    <mergeCell ref="Q5:R6"/>
    <mergeCell ref="B5:D6"/>
    <mergeCell ref="K3:L3"/>
    <mergeCell ref="M3:N3"/>
    <mergeCell ref="B3:D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F6" sqref="F6"/>
    </sheetView>
  </sheetViews>
  <sheetFormatPr defaultRowHeight="21" customHeight="1"/>
  <cols>
    <col min="1" max="4" width="3.25" style="316" customWidth="1"/>
    <col min="5" max="12" width="3.25" style="297" customWidth="1"/>
    <col min="13" max="48" width="3.375" style="297" customWidth="1"/>
    <col min="49" max="51" width="3.25" style="297" customWidth="1"/>
    <col min="52" max="52" width="3.625" style="297" customWidth="1"/>
    <col min="53" max="72" width="2.625" style="297" customWidth="1"/>
    <col min="73" max="256" width="9" style="297"/>
    <col min="257" max="268" width="3.25" style="297" customWidth="1"/>
    <col min="269" max="304" width="3.375" style="297" customWidth="1"/>
    <col min="305" max="307" width="3.25" style="297" customWidth="1"/>
    <col min="308" max="308" width="3.625" style="297" customWidth="1"/>
    <col min="309" max="328" width="2.625" style="297" customWidth="1"/>
    <col min="329" max="512" width="9" style="297"/>
    <col min="513" max="524" width="3.25" style="297" customWidth="1"/>
    <col min="525" max="560" width="3.375" style="297" customWidth="1"/>
    <col min="561" max="563" width="3.25" style="297" customWidth="1"/>
    <col min="564" max="564" width="3.625" style="297" customWidth="1"/>
    <col min="565" max="584" width="2.625" style="297" customWidth="1"/>
    <col min="585" max="768" width="9" style="297"/>
    <col min="769" max="780" width="3.25" style="297" customWidth="1"/>
    <col min="781" max="816" width="3.375" style="297" customWidth="1"/>
    <col min="817" max="819" width="3.25" style="297" customWidth="1"/>
    <col min="820" max="820" width="3.625" style="297" customWidth="1"/>
    <col min="821" max="840" width="2.625" style="297" customWidth="1"/>
    <col min="841" max="1024" width="9" style="297"/>
    <col min="1025" max="1036" width="3.25" style="297" customWidth="1"/>
    <col min="1037" max="1072" width="3.375" style="297" customWidth="1"/>
    <col min="1073" max="1075" width="3.25" style="297" customWidth="1"/>
    <col min="1076" max="1076" width="3.625" style="297" customWidth="1"/>
    <col min="1077" max="1096" width="2.625" style="297" customWidth="1"/>
    <col min="1097" max="1280" width="9" style="297"/>
    <col min="1281" max="1292" width="3.25" style="297" customWidth="1"/>
    <col min="1293" max="1328" width="3.375" style="297" customWidth="1"/>
    <col min="1329" max="1331" width="3.25" style="297" customWidth="1"/>
    <col min="1332" max="1332" width="3.625" style="297" customWidth="1"/>
    <col min="1333" max="1352" width="2.625" style="297" customWidth="1"/>
    <col min="1353" max="1536" width="9" style="297"/>
    <col min="1537" max="1548" width="3.25" style="297" customWidth="1"/>
    <col min="1549" max="1584" width="3.375" style="297" customWidth="1"/>
    <col min="1585" max="1587" width="3.25" style="297" customWidth="1"/>
    <col min="1588" max="1588" width="3.625" style="297" customWidth="1"/>
    <col min="1589" max="1608" width="2.625" style="297" customWidth="1"/>
    <col min="1609" max="1792" width="9" style="297"/>
    <col min="1793" max="1804" width="3.25" style="297" customWidth="1"/>
    <col min="1805" max="1840" width="3.375" style="297" customWidth="1"/>
    <col min="1841" max="1843" width="3.25" style="297" customWidth="1"/>
    <col min="1844" max="1844" width="3.625" style="297" customWidth="1"/>
    <col min="1845" max="1864" width="2.625" style="297" customWidth="1"/>
    <col min="1865" max="2048" width="9" style="297"/>
    <col min="2049" max="2060" width="3.25" style="297" customWidth="1"/>
    <col min="2061" max="2096" width="3.375" style="297" customWidth="1"/>
    <col min="2097" max="2099" width="3.25" style="297" customWidth="1"/>
    <col min="2100" max="2100" width="3.625" style="297" customWidth="1"/>
    <col min="2101" max="2120" width="2.625" style="297" customWidth="1"/>
    <col min="2121" max="2304" width="9" style="297"/>
    <col min="2305" max="2316" width="3.25" style="297" customWidth="1"/>
    <col min="2317" max="2352" width="3.375" style="297" customWidth="1"/>
    <col min="2353" max="2355" width="3.25" style="297" customWidth="1"/>
    <col min="2356" max="2356" width="3.625" style="297" customWidth="1"/>
    <col min="2357" max="2376" width="2.625" style="297" customWidth="1"/>
    <col min="2377" max="2560" width="9" style="297"/>
    <col min="2561" max="2572" width="3.25" style="297" customWidth="1"/>
    <col min="2573" max="2608" width="3.375" style="297" customWidth="1"/>
    <col min="2609" max="2611" width="3.25" style="297" customWidth="1"/>
    <col min="2612" max="2612" width="3.625" style="297" customWidth="1"/>
    <col min="2613" max="2632" width="2.625" style="297" customWidth="1"/>
    <col min="2633" max="2816" width="9" style="297"/>
    <col min="2817" max="2828" width="3.25" style="297" customWidth="1"/>
    <col min="2829" max="2864" width="3.375" style="297" customWidth="1"/>
    <col min="2865" max="2867" width="3.25" style="297" customWidth="1"/>
    <col min="2868" max="2868" width="3.625" style="297" customWidth="1"/>
    <col min="2869" max="2888" width="2.625" style="297" customWidth="1"/>
    <col min="2889" max="3072" width="9" style="297"/>
    <col min="3073" max="3084" width="3.25" style="297" customWidth="1"/>
    <col min="3085" max="3120" width="3.375" style="297" customWidth="1"/>
    <col min="3121" max="3123" width="3.25" style="297" customWidth="1"/>
    <col min="3124" max="3124" width="3.625" style="297" customWidth="1"/>
    <col min="3125" max="3144" width="2.625" style="297" customWidth="1"/>
    <col min="3145" max="3328" width="9" style="297"/>
    <col min="3329" max="3340" width="3.25" style="297" customWidth="1"/>
    <col min="3341" max="3376" width="3.375" style="297" customWidth="1"/>
    <col min="3377" max="3379" width="3.25" style="297" customWidth="1"/>
    <col min="3380" max="3380" width="3.625" style="297" customWidth="1"/>
    <col min="3381" max="3400" width="2.625" style="297" customWidth="1"/>
    <col min="3401" max="3584" width="9" style="297"/>
    <col min="3585" max="3596" width="3.25" style="297" customWidth="1"/>
    <col min="3597" max="3632" width="3.375" style="297" customWidth="1"/>
    <col min="3633" max="3635" width="3.25" style="297" customWidth="1"/>
    <col min="3636" max="3636" width="3.625" style="297" customWidth="1"/>
    <col min="3637" max="3656" width="2.625" style="297" customWidth="1"/>
    <col min="3657" max="3840" width="9" style="297"/>
    <col min="3841" max="3852" width="3.25" style="297" customWidth="1"/>
    <col min="3853" max="3888" width="3.375" style="297" customWidth="1"/>
    <col min="3889" max="3891" width="3.25" style="297" customWidth="1"/>
    <col min="3892" max="3892" width="3.625" style="297" customWidth="1"/>
    <col min="3893" max="3912" width="2.625" style="297" customWidth="1"/>
    <col min="3913" max="4096" width="9" style="297"/>
    <col min="4097" max="4108" width="3.25" style="297" customWidth="1"/>
    <col min="4109" max="4144" width="3.375" style="297" customWidth="1"/>
    <col min="4145" max="4147" width="3.25" style="297" customWidth="1"/>
    <col min="4148" max="4148" width="3.625" style="297" customWidth="1"/>
    <col min="4149" max="4168" width="2.625" style="297" customWidth="1"/>
    <col min="4169" max="4352" width="9" style="297"/>
    <col min="4353" max="4364" width="3.25" style="297" customWidth="1"/>
    <col min="4365" max="4400" width="3.375" style="297" customWidth="1"/>
    <col min="4401" max="4403" width="3.25" style="297" customWidth="1"/>
    <col min="4404" max="4404" width="3.625" style="297" customWidth="1"/>
    <col min="4405" max="4424" width="2.625" style="297" customWidth="1"/>
    <col min="4425" max="4608" width="9" style="297"/>
    <col min="4609" max="4620" width="3.25" style="297" customWidth="1"/>
    <col min="4621" max="4656" width="3.375" style="297" customWidth="1"/>
    <col min="4657" max="4659" width="3.25" style="297" customWidth="1"/>
    <col min="4660" max="4660" width="3.625" style="297" customWidth="1"/>
    <col min="4661" max="4680" width="2.625" style="297" customWidth="1"/>
    <col min="4681" max="4864" width="9" style="297"/>
    <col min="4865" max="4876" width="3.25" style="297" customWidth="1"/>
    <col min="4877" max="4912" width="3.375" style="297" customWidth="1"/>
    <col min="4913" max="4915" width="3.25" style="297" customWidth="1"/>
    <col min="4916" max="4916" width="3.625" style="297" customWidth="1"/>
    <col min="4917" max="4936" width="2.625" style="297" customWidth="1"/>
    <col min="4937" max="5120" width="9" style="297"/>
    <col min="5121" max="5132" width="3.25" style="297" customWidth="1"/>
    <col min="5133" max="5168" width="3.375" style="297" customWidth="1"/>
    <col min="5169" max="5171" width="3.25" style="297" customWidth="1"/>
    <col min="5172" max="5172" width="3.625" style="297" customWidth="1"/>
    <col min="5173" max="5192" width="2.625" style="297" customWidth="1"/>
    <col min="5193" max="5376" width="9" style="297"/>
    <col min="5377" max="5388" width="3.25" style="297" customWidth="1"/>
    <col min="5389" max="5424" width="3.375" style="297" customWidth="1"/>
    <col min="5425" max="5427" width="3.25" style="297" customWidth="1"/>
    <col min="5428" max="5428" width="3.625" style="297" customWidth="1"/>
    <col min="5429" max="5448" width="2.625" style="297" customWidth="1"/>
    <col min="5449" max="5632" width="9" style="297"/>
    <col min="5633" max="5644" width="3.25" style="297" customWidth="1"/>
    <col min="5645" max="5680" width="3.375" style="297" customWidth="1"/>
    <col min="5681" max="5683" width="3.25" style="297" customWidth="1"/>
    <col min="5684" max="5684" width="3.625" style="297" customWidth="1"/>
    <col min="5685" max="5704" width="2.625" style="297" customWidth="1"/>
    <col min="5705" max="5888" width="9" style="297"/>
    <col min="5889" max="5900" width="3.25" style="297" customWidth="1"/>
    <col min="5901" max="5936" width="3.375" style="297" customWidth="1"/>
    <col min="5937" max="5939" width="3.25" style="297" customWidth="1"/>
    <col min="5940" max="5940" width="3.625" style="297" customWidth="1"/>
    <col min="5941" max="5960" width="2.625" style="297" customWidth="1"/>
    <col min="5961" max="6144" width="9" style="297"/>
    <col min="6145" max="6156" width="3.25" style="297" customWidth="1"/>
    <col min="6157" max="6192" width="3.375" style="297" customWidth="1"/>
    <col min="6193" max="6195" width="3.25" style="297" customWidth="1"/>
    <col min="6196" max="6196" width="3.625" style="297" customWidth="1"/>
    <col min="6197" max="6216" width="2.625" style="297" customWidth="1"/>
    <col min="6217" max="6400" width="9" style="297"/>
    <col min="6401" max="6412" width="3.25" style="297" customWidth="1"/>
    <col min="6413" max="6448" width="3.375" style="297" customWidth="1"/>
    <col min="6449" max="6451" width="3.25" style="297" customWidth="1"/>
    <col min="6452" max="6452" width="3.625" style="297" customWidth="1"/>
    <col min="6453" max="6472" width="2.625" style="297" customWidth="1"/>
    <col min="6473" max="6656" width="9" style="297"/>
    <col min="6657" max="6668" width="3.25" style="297" customWidth="1"/>
    <col min="6669" max="6704" width="3.375" style="297" customWidth="1"/>
    <col min="6705" max="6707" width="3.25" style="297" customWidth="1"/>
    <col min="6708" max="6708" width="3.625" style="297" customWidth="1"/>
    <col min="6709" max="6728" width="2.625" style="297" customWidth="1"/>
    <col min="6729" max="6912" width="9" style="297"/>
    <col min="6913" max="6924" width="3.25" style="297" customWidth="1"/>
    <col min="6925" max="6960" width="3.375" style="297" customWidth="1"/>
    <col min="6961" max="6963" width="3.25" style="297" customWidth="1"/>
    <col min="6964" max="6964" width="3.625" style="297" customWidth="1"/>
    <col min="6965" max="6984" width="2.625" style="297" customWidth="1"/>
    <col min="6985" max="7168" width="9" style="297"/>
    <col min="7169" max="7180" width="3.25" style="297" customWidth="1"/>
    <col min="7181" max="7216" width="3.375" style="297" customWidth="1"/>
    <col min="7217" max="7219" width="3.25" style="297" customWidth="1"/>
    <col min="7220" max="7220" width="3.625" style="297" customWidth="1"/>
    <col min="7221" max="7240" width="2.625" style="297" customWidth="1"/>
    <col min="7241" max="7424" width="9" style="297"/>
    <col min="7425" max="7436" width="3.25" style="297" customWidth="1"/>
    <col min="7437" max="7472" width="3.375" style="297" customWidth="1"/>
    <col min="7473" max="7475" width="3.25" style="297" customWidth="1"/>
    <col min="7476" max="7476" width="3.625" style="297" customWidth="1"/>
    <col min="7477" max="7496" width="2.625" style="297" customWidth="1"/>
    <col min="7497" max="7680" width="9" style="297"/>
    <col min="7681" max="7692" width="3.25" style="297" customWidth="1"/>
    <col min="7693" max="7728" width="3.375" style="297" customWidth="1"/>
    <col min="7729" max="7731" width="3.25" style="297" customWidth="1"/>
    <col min="7732" max="7732" width="3.625" style="297" customWidth="1"/>
    <col min="7733" max="7752" width="2.625" style="297" customWidth="1"/>
    <col min="7753" max="7936" width="9" style="297"/>
    <col min="7937" max="7948" width="3.25" style="297" customWidth="1"/>
    <col min="7949" max="7984" width="3.375" style="297" customWidth="1"/>
    <col min="7985" max="7987" width="3.25" style="297" customWidth="1"/>
    <col min="7988" max="7988" width="3.625" style="297" customWidth="1"/>
    <col min="7989" max="8008" width="2.625" style="297" customWidth="1"/>
    <col min="8009" max="8192" width="9" style="297"/>
    <col min="8193" max="8204" width="3.25" style="297" customWidth="1"/>
    <col min="8205" max="8240" width="3.375" style="297" customWidth="1"/>
    <col min="8241" max="8243" width="3.25" style="297" customWidth="1"/>
    <col min="8244" max="8244" width="3.625" style="297" customWidth="1"/>
    <col min="8245" max="8264" width="2.625" style="297" customWidth="1"/>
    <col min="8265" max="8448" width="9" style="297"/>
    <col min="8449" max="8460" width="3.25" style="297" customWidth="1"/>
    <col min="8461" max="8496" width="3.375" style="297" customWidth="1"/>
    <col min="8497" max="8499" width="3.25" style="297" customWidth="1"/>
    <col min="8500" max="8500" width="3.625" style="297" customWidth="1"/>
    <col min="8501" max="8520" width="2.625" style="297" customWidth="1"/>
    <col min="8521" max="8704" width="9" style="297"/>
    <col min="8705" max="8716" width="3.25" style="297" customWidth="1"/>
    <col min="8717" max="8752" width="3.375" style="297" customWidth="1"/>
    <col min="8753" max="8755" width="3.25" style="297" customWidth="1"/>
    <col min="8756" max="8756" width="3.625" style="297" customWidth="1"/>
    <col min="8757" max="8776" width="2.625" style="297" customWidth="1"/>
    <col min="8777" max="8960" width="9" style="297"/>
    <col min="8961" max="8972" width="3.25" style="297" customWidth="1"/>
    <col min="8973" max="9008" width="3.375" style="297" customWidth="1"/>
    <col min="9009" max="9011" width="3.25" style="297" customWidth="1"/>
    <col min="9012" max="9012" width="3.625" style="297" customWidth="1"/>
    <col min="9013" max="9032" width="2.625" style="297" customWidth="1"/>
    <col min="9033" max="9216" width="9" style="297"/>
    <col min="9217" max="9228" width="3.25" style="297" customWidth="1"/>
    <col min="9229" max="9264" width="3.375" style="297" customWidth="1"/>
    <col min="9265" max="9267" width="3.25" style="297" customWidth="1"/>
    <col min="9268" max="9268" width="3.625" style="297" customWidth="1"/>
    <col min="9269" max="9288" width="2.625" style="297" customWidth="1"/>
    <col min="9289" max="9472" width="9" style="297"/>
    <col min="9473" max="9484" width="3.25" style="297" customWidth="1"/>
    <col min="9485" max="9520" width="3.375" style="297" customWidth="1"/>
    <col min="9521" max="9523" width="3.25" style="297" customWidth="1"/>
    <col min="9524" max="9524" width="3.625" style="297" customWidth="1"/>
    <col min="9525" max="9544" width="2.625" style="297" customWidth="1"/>
    <col min="9545" max="9728" width="9" style="297"/>
    <col min="9729" max="9740" width="3.25" style="297" customWidth="1"/>
    <col min="9741" max="9776" width="3.375" style="297" customWidth="1"/>
    <col min="9777" max="9779" width="3.25" style="297" customWidth="1"/>
    <col min="9780" max="9780" width="3.625" style="297" customWidth="1"/>
    <col min="9781" max="9800" width="2.625" style="297" customWidth="1"/>
    <col min="9801" max="9984" width="9" style="297"/>
    <col min="9985" max="9996" width="3.25" style="297" customWidth="1"/>
    <col min="9997" max="10032" width="3.375" style="297" customWidth="1"/>
    <col min="10033" max="10035" width="3.25" style="297" customWidth="1"/>
    <col min="10036" max="10036" width="3.625" style="297" customWidth="1"/>
    <col min="10037" max="10056" width="2.625" style="297" customWidth="1"/>
    <col min="10057" max="10240" width="9" style="297"/>
    <col min="10241" max="10252" width="3.25" style="297" customWidth="1"/>
    <col min="10253" max="10288" width="3.375" style="297" customWidth="1"/>
    <col min="10289" max="10291" width="3.25" style="297" customWidth="1"/>
    <col min="10292" max="10292" width="3.625" style="297" customWidth="1"/>
    <col min="10293" max="10312" width="2.625" style="297" customWidth="1"/>
    <col min="10313" max="10496" width="9" style="297"/>
    <col min="10497" max="10508" width="3.25" style="297" customWidth="1"/>
    <col min="10509" max="10544" width="3.375" style="297" customWidth="1"/>
    <col min="10545" max="10547" width="3.25" style="297" customWidth="1"/>
    <col min="10548" max="10548" width="3.625" style="297" customWidth="1"/>
    <col min="10549" max="10568" width="2.625" style="297" customWidth="1"/>
    <col min="10569" max="10752" width="9" style="297"/>
    <col min="10753" max="10764" width="3.25" style="297" customWidth="1"/>
    <col min="10765" max="10800" width="3.375" style="297" customWidth="1"/>
    <col min="10801" max="10803" width="3.25" style="297" customWidth="1"/>
    <col min="10804" max="10804" width="3.625" style="297" customWidth="1"/>
    <col min="10805" max="10824" width="2.625" style="297" customWidth="1"/>
    <col min="10825" max="11008" width="9" style="297"/>
    <col min="11009" max="11020" width="3.25" style="297" customWidth="1"/>
    <col min="11021" max="11056" width="3.375" style="297" customWidth="1"/>
    <col min="11057" max="11059" width="3.25" style="297" customWidth="1"/>
    <col min="11060" max="11060" width="3.625" style="297" customWidth="1"/>
    <col min="11061" max="11080" width="2.625" style="297" customWidth="1"/>
    <col min="11081" max="11264" width="9" style="297"/>
    <col min="11265" max="11276" width="3.25" style="297" customWidth="1"/>
    <col min="11277" max="11312" width="3.375" style="297" customWidth="1"/>
    <col min="11313" max="11315" width="3.25" style="297" customWidth="1"/>
    <col min="11316" max="11316" width="3.625" style="297" customWidth="1"/>
    <col min="11317" max="11336" width="2.625" style="297" customWidth="1"/>
    <col min="11337" max="11520" width="9" style="297"/>
    <col min="11521" max="11532" width="3.25" style="297" customWidth="1"/>
    <col min="11533" max="11568" width="3.375" style="297" customWidth="1"/>
    <col min="11569" max="11571" width="3.25" style="297" customWidth="1"/>
    <col min="11572" max="11572" width="3.625" style="297" customWidth="1"/>
    <col min="11573" max="11592" width="2.625" style="297" customWidth="1"/>
    <col min="11593" max="11776" width="9" style="297"/>
    <col min="11777" max="11788" width="3.25" style="297" customWidth="1"/>
    <col min="11789" max="11824" width="3.375" style="297" customWidth="1"/>
    <col min="11825" max="11827" width="3.25" style="297" customWidth="1"/>
    <col min="11828" max="11828" width="3.625" style="297" customWidth="1"/>
    <col min="11829" max="11848" width="2.625" style="297" customWidth="1"/>
    <col min="11849" max="12032" width="9" style="297"/>
    <col min="12033" max="12044" width="3.25" style="297" customWidth="1"/>
    <col min="12045" max="12080" width="3.375" style="297" customWidth="1"/>
    <col min="12081" max="12083" width="3.25" style="297" customWidth="1"/>
    <col min="12084" max="12084" width="3.625" style="297" customWidth="1"/>
    <col min="12085" max="12104" width="2.625" style="297" customWidth="1"/>
    <col min="12105" max="12288" width="9" style="297"/>
    <col min="12289" max="12300" width="3.25" style="297" customWidth="1"/>
    <col min="12301" max="12336" width="3.375" style="297" customWidth="1"/>
    <col min="12337" max="12339" width="3.25" style="297" customWidth="1"/>
    <col min="12340" max="12340" width="3.625" style="297" customWidth="1"/>
    <col min="12341" max="12360" width="2.625" style="297" customWidth="1"/>
    <col min="12361" max="12544" width="9" style="297"/>
    <col min="12545" max="12556" width="3.25" style="297" customWidth="1"/>
    <col min="12557" max="12592" width="3.375" style="297" customWidth="1"/>
    <col min="12593" max="12595" width="3.25" style="297" customWidth="1"/>
    <col min="12596" max="12596" width="3.625" style="297" customWidth="1"/>
    <col min="12597" max="12616" width="2.625" style="297" customWidth="1"/>
    <col min="12617" max="12800" width="9" style="297"/>
    <col min="12801" max="12812" width="3.25" style="297" customWidth="1"/>
    <col min="12813" max="12848" width="3.375" style="297" customWidth="1"/>
    <col min="12849" max="12851" width="3.25" style="297" customWidth="1"/>
    <col min="12852" max="12852" width="3.625" style="297" customWidth="1"/>
    <col min="12853" max="12872" width="2.625" style="297" customWidth="1"/>
    <col min="12873" max="13056" width="9" style="297"/>
    <col min="13057" max="13068" width="3.25" style="297" customWidth="1"/>
    <col min="13069" max="13104" width="3.375" style="297" customWidth="1"/>
    <col min="13105" max="13107" width="3.25" style="297" customWidth="1"/>
    <col min="13108" max="13108" width="3.625" style="297" customWidth="1"/>
    <col min="13109" max="13128" width="2.625" style="297" customWidth="1"/>
    <col min="13129" max="13312" width="9" style="297"/>
    <col min="13313" max="13324" width="3.25" style="297" customWidth="1"/>
    <col min="13325" max="13360" width="3.375" style="297" customWidth="1"/>
    <col min="13361" max="13363" width="3.25" style="297" customWidth="1"/>
    <col min="13364" max="13364" width="3.625" style="297" customWidth="1"/>
    <col min="13365" max="13384" width="2.625" style="297" customWidth="1"/>
    <col min="13385" max="13568" width="9" style="297"/>
    <col min="13569" max="13580" width="3.25" style="297" customWidth="1"/>
    <col min="13581" max="13616" width="3.375" style="297" customWidth="1"/>
    <col min="13617" max="13619" width="3.25" style="297" customWidth="1"/>
    <col min="13620" max="13620" width="3.625" style="297" customWidth="1"/>
    <col min="13621" max="13640" width="2.625" style="297" customWidth="1"/>
    <col min="13641" max="13824" width="9" style="297"/>
    <col min="13825" max="13836" width="3.25" style="297" customWidth="1"/>
    <col min="13837" max="13872" width="3.375" style="297" customWidth="1"/>
    <col min="13873" max="13875" width="3.25" style="297" customWidth="1"/>
    <col min="13876" max="13876" width="3.625" style="297" customWidth="1"/>
    <col min="13877" max="13896" width="2.625" style="297" customWidth="1"/>
    <col min="13897" max="14080" width="9" style="297"/>
    <col min="14081" max="14092" width="3.25" style="297" customWidth="1"/>
    <col min="14093" max="14128" width="3.375" style="297" customWidth="1"/>
    <col min="14129" max="14131" width="3.25" style="297" customWidth="1"/>
    <col min="14132" max="14132" width="3.625" style="297" customWidth="1"/>
    <col min="14133" max="14152" width="2.625" style="297" customWidth="1"/>
    <col min="14153" max="14336" width="9" style="297"/>
    <col min="14337" max="14348" width="3.25" style="297" customWidth="1"/>
    <col min="14349" max="14384" width="3.375" style="297" customWidth="1"/>
    <col min="14385" max="14387" width="3.25" style="297" customWidth="1"/>
    <col min="14388" max="14388" width="3.625" style="297" customWidth="1"/>
    <col min="14389" max="14408" width="2.625" style="297" customWidth="1"/>
    <col min="14409" max="14592" width="9" style="297"/>
    <col min="14593" max="14604" width="3.25" style="297" customWidth="1"/>
    <col min="14605" max="14640" width="3.375" style="297" customWidth="1"/>
    <col min="14641" max="14643" width="3.25" style="297" customWidth="1"/>
    <col min="14644" max="14644" width="3.625" style="297" customWidth="1"/>
    <col min="14645" max="14664" width="2.625" style="297" customWidth="1"/>
    <col min="14665" max="14848" width="9" style="297"/>
    <col min="14849" max="14860" width="3.25" style="297" customWidth="1"/>
    <col min="14861" max="14896" width="3.375" style="297" customWidth="1"/>
    <col min="14897" max="14899" width="3.25" style="297" customWidth="1"/>
    <col min="14900" max="14900" width="3.625" style="297" customWidth="1"/>
    <col min="14901" max="14920" width="2.625" style="297" customWidth="1"/>
    <col min="14921" max="15104" width="9" style="297"/>
    <col min="15105" max="15116" width="3.25" style="297" customWidth="1"/>
    <col min="15117" max="15152" width="3.375" style="297" customWidth="1"/>
    <col min="15153" max="15155" width="3.25" style="297" customWidth="1"/>
    <col min="15156" max="15156" width="3.625" style="297" customWidth="1"/>
    <col min="15157" max="15176" width="2.625" style="297" customWidth="1"/>
    <col min="15177" max="15360" width="9" style="297"/>
    <col min="15361" max="15372" width="3.25" style="297" customWidth="1"/>
    <col min="15373" max="15408" width="3.375" style="297" customWidth="1"/>
    <col min="15409" max="15411" width="3.25" style="297" customWidth="1"/>
    <col min="15412" max="15412" width="3.625" style="297" customWidth="1"/>
    <col min="15413" max="15432" width="2.625" style="297" customWidth="1"/>
    <col min="15433" max="15616" width="9" style="297"/>
    <col min="15617" max="15628" width="3.25" style="297" customWidth="1"/>
    <col min="15629" max="15664" width="3.375" style="297" customWidth="1"/>
    <col min="15665" max="15667" width="3.25" style="297" customWidth="1"/>
    <col min="15668" max="15668" width="3.625" style="297" customWidth="1"/>
    <col min="15669" max="15688" width="2.625" style="297" customWidth="1"/>
    <col min="15689" max="15872" width="9" style="297"/>
    <col min="15873" max="15884" width="3.25" style="297" customWidth="1"/>
    <col min="15885" max="15920" width="3.375" style="297" customWidth="1"/>
    <col min="15921" max="15923" width="3.25" style="297" customWidth="1"/>
    <col min="15924" max="15924" width="3.625" style="297" customWidth="1"/>
    <col min="15925" max="15944" width="2.625" style="297" customWidth="1"/>
    <col min="15945" max="16128" width="9" style="297"/>
    <col min="16129" max="16140" width="3.25" style="297" customWidth="1"/>
    <col min="16141" max="16176" width="3.375" style="297" customWidth="1"/>
    <col min="16177" max="16179" width="3.25" style="297" customWidth="1"/>
    <col min="16180" max="16180" width="3.625" style="297" customWidth="1"/>
    <col min="16181" max="16200" width="2.625" style="297" customWidth="1"/>
    <col min="16201" max="16384" width="9" style="297"/>
  </cols>
  <sheetData>
    <row r="1" spans="1:64" s="218" customFormat="1" ht="21" customHeight="1">
      <c r="A1" s="243"/>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1:64" ht="15.75" customHeight="1">
      <c r="A2" s="878" t="s">
        <v>426</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296"/>
      <c r="BC2" s="296"/>
      <c r="BD2" s="296"/>
      <c r="BE2" s="296"/>
    </row>
    <row r="3" spans="1:64" s="9" customFormat="1" ht="60" customHeight="1" thickBot="1">
      <c r="A3" s="879" t="s">
        <v>337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row>
    <row r="4" spans="1:64" s="9" customFormat="1" ht="21" customHeight="1" thickBot="1">
      <c r="A4" s="881" t="s">
        <v>6</v>
      </c>
      <c r="B4" s="882"/>
      <c r="C4" s="882"/>
      <c r="D4" s="882"/>
      <c r="E4" s="882"/>
      <c r="F4" s="882"/>
      <c r="G4" s="882"/>
      <c r="H4" s="882"/>
      <c r="I4" s="882"/>
      <c r="J4" s="882"/>
      <c r="K4" s="882"/>
      <c r="L4" s="883"/>
      <c r="M4" s="884"/>
      <c r="N4" s="885"/>
      <c r="O4" s="885"/>
      <c r="P4" s="885"/>
      <c r="Q4" s="885"/>
      <c r="R4" s="885"/>
      <c r="S4" s="885"/>
      <c r="T4" s="885"/>
      <c r="U4" s="885"/>
      <c r="V4" s="885"/>
      <c r="W4" s="885"/>
      <c r="X4" s="885"/>
      <c r="Y4" s="885"/>
      <c r="Z4" s="885"/>
      <c r="AA4" s="885"/>
      <c r="AB4" s="886"/>
      <c r="AC4" s="887" t="s">
        <v>338</v>
      </c>
      <c r="AD4" s="888"/>
      <c r="AE4" s="888"/>
      <c r="AF4" s="888"/>
      <c r="AG4" s="888"/>
      <c r="AH4" s="888"/>
      <c r="AI4" s="888"/>
      <c r="AJ4" s="888"/>
      <c r="AK4" s="889"/>
      <c r="AL4" s="890"/>
      <c r="AM4" s="890"/>
      <c r="AN4" s="890"/>
      <c r="AO4" s="890"/>
      <c r="AP4" s="890"/>
      <c r="AQ4" s="890"/>
      <c r="AR4" s="890"/>
      <c r="AS4" s="890"/>
      <c r="AT4" s="890"/>
      <c r="AU4" s="890"/>
      <c r="AV4" s="890"/>
      <c r="AW4" s="890"/>
      <c r="AX4" s="890"/>
      <c r="AY4" s="890"/>
      <c r="AZ4" s="891"/>
    </row>
    <row r="5" spans="1:64" s="299" customFormat="1" ht="21" customHeight="1" thickBot="1">
      <c r="A5" s="895" t="s">
        <v>399</v>
      </c>
      <c r="B5" s="896"/>
      <c r="C5" s="896"/>
      <c r="D5" s="896"/>
      <c r="E5" s="896"/>
      <c r="F5" s="897">
        <v>6</v>
      </c>
      <c r="G5" s="897"/>
      <c r="H5" s="898" t="s">
        <v>339</v>
      </c>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9"/>
      <c r="BA5" s="298"/>
      <c r="BB5" s="298"/>
      <c r="BC5" s="298"/>
      <c r="BD5" s="298"/>
      <c r="BE5" s="298"/>
    </row>
    <row r="6" spans="1:64" s="299" customFormat="1" ht="21" customHeight="1">
      <c r="A6" s="422"/>
      <c r="B6" s="423"/>
      <c r="C6" s="423"/>
      <c r="D6" s="423"/>
      <c r="E6" s="423"/>
      <c r="F6" s="423"/>
      <c r="G6" s="423"/>
      <c r="H6" s="423"/>
      <c r="I6" s="423"/>
      <c r="J6" s="423"/>
      <c r="K6" s="423"/>
      <c r="L6" s="300"/>
      <c r="M6" s="900" t="s">
        <v>340</v>
      </c>
      <c r="N6" s="900"/>
      <c r="O6" s="900"/>
      <c r="P6" s="900" t="s">
        <v>341</v>
      </c>
      <c r="Q6" s="900"/>
      <c r="R6" s="900"/>
      <c r="S6" s="900" t="s">
        <v>342</v>
      </c>
      <c r="T6" s="900"/>
      <c r="U6" s="900"/>
      <c r="V6" s="900" t="s">
        <v>343</v>
      </c>
      <c r="W6" s="900"/>
      <c r="X6" s="900"/>
      <c r="Y6" s="900" t="s">
        <v>344</v>
      </c>
      <c r="Z6" s="900"/>
      <c r="AA6" s="900"/>
      <c r="AB6" s="900" t="s">
        <v>345</v>
      </c>
      <c r="AC6" s="900"/>
      <c r="AD6" s="900"/>
      <c r="AE6" s="900" t="s">
        <v>346</v>
      </c>
      <c r="AF6" s="900"/>
      <c r="AG6" s="900"/>
      <c r="AH6" s="900" t="s">
        <v>347</v>
      </c>
      <c r="AI6" s="900"/>
      <c r="AJ6" s="900"/>
      <c r="AK6" s="900" t="s">
        <v>348</v>
      </c>
      <c r="AL6" s="900"/>
      <c r="AM6" s="900"/>
      <c r="AN6" s="900" t="s">
        <v>349</v>
      </c>
      <c r="AO6" s="900"/>
      <c r="AP6" s="900"/>
      <c r="AQ6" s="900" t="s">
        <v>350</v>
      </c>
      <c r="AR6" s="900"/>
      <c r="AS6" s="900"/>
      <c r="AT6" s="900" t="s">
        <v>351</v>
      </c>
      <c r="AU6" s="900"/>
      <c r="AV6" s="903"/>
      <c r="AW6" s="892" t="s">
        <v>352</v>
      </c>
      <c r="AX6" s="893"/>
      <c r="AY6" s="893"/>
      <c r="AZ6" s="894"/>
      <c r="BA6" s="298"/>
      <c r="BB6" s="298"/>
      <c r="BC6" s="298"/>
      <c r="BD6" s="298"/>
      <c r="BE6" s="298"/>
    </row>
    <row r="7" spans="1:64" s="299" customFormat="1" ht="21" customHeight="1">
      <c r="A7" s="909" t="s">
        <v>353</v>
      </c>
      <c r="B7" s="910"/>
      <c r="C7" s="910"/>
      <c r="D7" s="910"/>
      <c r="E7" s="910"/>
      <c r="F7" s="910"/>
      <c r="G7" s="910"/>
      <c r="H7" s="910"/>
      <c r="I7" s="910"/>
      <c r="J7" s="910"/>
      <c r="K7" s="910"/>
      <c r="L7" s="911"/>
      <c r="M7" s="901"/>
      <c r="N7" s="902"/>
      <c r="O7" s="300" t="s">
        <v>105</v>
      </c>
      <c r="P7" s="901"/>
      <c r="Q7" s="902"/>
      <c r="R7" s="300" t="s">
        <v>105</v>
      </c>
      <c r="S7" s="901"/>
      <c r="T7" s="902"/>
      <c r="U7" s="300" t="s">
        <v>105</v>
      </c>
      <c r="V7" s="901"/>
      <c r="W7" s="902"/>
      <c r="X7" s="300" t="s">
        <v>105</v>
      </c>
      <c r="Y7" s="901"/>
      <c r="Z7" s="902"/>
      <c r="AA7" s="300" t="s">
        <v>105</v>
      </c>
      <c r="AB7" s="901"/>
      <c r="AC7" s="902"/>
      <c r="AD7" s="300" t="s">
        <v>105</v>
      </c>
      <c r="AE7" s="901"/>
      <c r="AF7" s="902"/>
      <c r="AG7" s="300" t="s">
        <v>105</v>
      </c>
      <c r="AH7" s="901"/>
      <c r="AI7" s="902"/>
      <c r="AJ7" s="300" t="s">
        <v>105</v>
      </c>
      <c r="AK7" s="901"/>
      <c r="AL7" s="902"/>
      <c r="AM7" s="300" t="s">
        <v>105</v>
      </c>
      <c r="AN7" s="901"/>
      <c r="AO7" s="902"/>
      <c r="AP7" s="300" t="s">
        <v>105</v>
      </c>
      <c r="AQ7" s="901"/>
      <c r="AR7" s="902"/>
      <c r="AS7" s="300" t="s">
        <v>105</v>
      </c>
      <c r="AT7" s="901"/>
      <c r="AU7" s="902"/>
      <c r="AV7" s="423" t="s">
        <v>105</v>
      </c>
      <c r="AW7" s="904">
        <f t="shared" ref="AW7:AW13" si="0">M7+P7+S7+V7+Y7+AB7+AE7+AH7+AK7+AN7+AQ7+AT7</f>
        <v>0</v>
      </c>
      <c r="AX7" s="905"/>
      <c r="AY7" s="905"/>
      <c r="AZ7" s="301" t="s">
        <v>105</v>
      </c>
      <c r="BA7" s="298"/>
      <c r="BB7" s="298"/>
      <c r="BC7" s="298"/>
      <c r="BD7" s="298"/>
      <c r="BE7" s="298"/>
    </row>
    <row r="8" spans="1:64" s="299" customFormat="1" ht="21" customHeight="1">
      <c r="A8" s="906" t="s">
        <v>354</v>
      </c>
      <c r="B8" s="907"/>
      <c r="C8" s="907"/>
      <c r="D8" s="907"/>
      <c r="E8" s="907"/>
      <c r="F8" s="907"/>
      <c r="G8" s="907"/>
      <c r="H8" s="907"/>
      <c r="I8" s="907"/>
      <c r="J8" s="907"/>
      <c r="K8" s="907"/>
      <c r="L8" s="908"/>
      <c r="M8" s="901"/>
      <c r="N8" s="902"/>
      <c r="O8" s="300" t="s">
        <v>105</v>
      </c>
      <c r="P8" s="901"/>
      <c r="Q8" s="902"/>
      <c r="R8" s="300" t="s">
        <v>105</v>
      </c>
      <c r="S8" s="901"/>
      <c r="T8" s="902"/>
      <c r="U8" s="300" t="s">
        <v>105</v>
      </c>
      <c r="V8" s="901"/>
      <c r="W8" s="902"/>
      <c r="X8" s="300" t="s">
        <v>105</v>
      </c>
      <c r="Y8" s="901"/>
      <c r="Z8" s="902"/>
      <c r="AA8" s="300" t="s">
        <v>105</v>
      </c>
      <c r="AB8" s="901"/>
      <c r="AC8" s="902"/>
      <c r="AD8" s="300" t="s">
        <v>105</v>
      </c>
      <c r="AE8" s="901"/>
      <c r="AF8" s="902"/>
      <c r="AG8" s="300" t="s">
        <v>105</v>
      </c>
      <c r="AH8" s="901"/>
      <c r="AI8" s="902"/>
      <c r="AJ8" s="300" t="s">
        <v>105</v>
      </c>
      <c r="AK8" s="901"/>
      <c r="AL8" s="902"/>
      <c r="AM8" s="300" t="s">
        <v>105</v>
      </c>
      <c r="AN8" s="901"/>
      <c r="AO8" s="902"/>
      <c r="AP8" s="300" t="s">
        <v>105</v>
      </c>
      <c r="AQ8" s="901"/>
      <c r="AR8" s="902"/>
      <c r="AS8" s="300" t="s">
        <v>105</v>
      </c>
      <c r="AT8" s="901"/>
      <c r="AU8" s="902"/>
      <c r="AV8" s="423" t="s">
        <v>105</v>
      </c>
      <c r="AW8" s="904">
        <f t="shared" si="0"/>
        <v>0</v>
      </c>
      <c r="AX8" s="905"/>
      <c r="AY8" s="905"/>
      <c r="AZ8" s="301" t="s">
        <v>105</v>
      </c>
      <c r="BA8" s="298"/>
      <c r="BB8" s="298"/>
      <c r="BC8" s="298"/>
      <c r="BD8" s="298"/>
      <c r="BE8" s="298"/>
    </row>
    <row r="9" spans="1:64" s="299" customFormat="1" ht="21" customHeight="1" thickBot="1">
      <c r="A9" s="923" t="s">
        <v>355</v>
      </c>
      <c r="B9" s="924"/>
      <c r="C9" s="924"/>
      <c r="D9" s="924"/>
      <c r="E9" s="924"/>
      <c r="F9" s="924"/>
      <c r="G9" s="924"/>
      <c r="H9" s="924"/>
      <c r="I9" s="924"/>
      <c r="J9" s="924"/>
      <c r="K9" s="924"/>
      <c r="L9" s="925"/>
      <c r="M9" s="914"/>
      <c r="N9" s="915"/>
      <c r="O9" s="302" t="s">
        <v>356</v>
      </c>
      <c r="P9" s="914"/>
      <c r="Q9" s="915"/>
      <c r="R9" s="302" t="s">
        <v>356</v>
      </c>
      <c r="S9" s="914"/>
      <c r="T9" s="915"/>
      <c r="U9" s="302" t="s">
        <v>356</v>
      </c>
      <c r="V9" s="914"/>
      <c r="W9" s="915"/>
      <c r="X9" s="302" t="s">
        <v>356</v>
      </c>
      <c r="Y9" s="914"/>
      <c r="Z9" s="915"/>
      <c r="AA9" s="302" t="s">
        <v>356</v>
      </c>
      <c r="AB9" s="914"/>
      <c r="AC9" s="915"/>
      <c r="AD9" s="302" t="s">
        <v>356</v>
      </c>
      <c r="AE9" s="914"/>
      <c r="AF9" s="915"/>
      <c r="AG9" s="302" t="s">
        <v>356</v>
      </c>
      <c r="AH9" s="914"/>
      <c r="AI9" s="915"/>
      <c r="AJ9" s="302" t="s">
        <v>356</v>
      </c>
      <c r="AK9" s="914"/>
      <c r="AL9" s="915"/>
      <c r="AM9" s="302" t="s">
        <v>356</v>
      </c>
      <c r="AN9" s="914"/>
      <c r="AO9" s="915"/>
      <c r="AP9" s="302" t="s">
        <v>356</v>
      </c>
      <c r="AQ9" s="914"/>
      <c r="AR9" s="915"/>
      <c r="AS9" s="302" t="s">
        <v>356</v>
      </c>
      <c r="AT9" s="914"/>
      <c r="AU9" s="915"/>
      <c r="AV9" s="303" t="s">
        <v>356</v>
      </c>
      <c r="AW9" s="916">
        <f t="shared" si="0"/>
        <v>0</v>
      </c>
      <c r="AX9" s="917"/>
      <c r="AY9" s="917"/>
      <c r="AZ9" s="304" t="s">
        <v>356</v>
      </c>
      <c r="BA9" s="298"/>
      <c r="BB9" s="298"/>
      <c r="BC9" s="298"/>
      <c r="BD9" s="298"/>
      <c r="BE9" s="298"/>
    </row>
    <row r="10" spans="1:64" s="299" customFormat="1" ht="21" customHeight="1">
      <c r="A10" s="918" t="s">
        <v>357</v>
      </c>
      <c r="B10" s="919"/>
      <c r="C10" s="919"/>
      <c r="D10" s="919"/>
      <c r="E10" s="919"/>
      <c r="F10" s="919"/>
      <c r="G10" s="919"/>
      <c r="H10" s="919"/>
      <c r="I10" s="919"/>
      <c r="J10" s="919"/>
      <c r="K10" s="919"/>
      <c r="L10" s="920"/>
      <c r="M10" s="921"/>
      <c r="N10" s="922"/>
      <c r="O10" s="305" t="s">
        <v>356</v>
      </c>
      <c r="P10" s="921"/>
      <c r="Q10" s="922"/>
      <c r="R10" s="305" t="s">
        <v>356</v>
      </c>
      <c r="S10" s="921"/>
      <c r="T10" s="922"/>
      <c r="U10" s="305" t="s">
        <v>356</v>
      </c>
      <c r="V10" s="921"/>
      <c r="W10" s="922"/>
      <c r="X10" s="305" t="s">
        <v>356</v>
      </c>
      <c r="Y10" s="921"/>
      <c r="Z10" s="922"/>
      <c r="AA10" s="305" t="s">
        <v>356</v>
      </c>
      <c r="AB10" s="921"/>
      <c r="AC10" s="922"/>
      <c r="AD10" s="305" t="s">
        <v>356</v>
      </c>
      <c r="AE10" s="921"/>
      <c r="AF10" s="922"/>
      <c r="AG10" s="305" t="s">
        <v>356</v>
      </c>
      <c r="AH10" s="921"/>
      <c r="AI10" s="922"/>
      <c r="AJ10" s="305" t="s">
        <v>356</v>
      </c>
      <c r="AK10" s="921"/>
      <c r="AL10" s="922"/>
      <c r="AM10" s="305" t="s">
        <v>356</v>
      </c>
      <c r="AN10" s="921"/>
      <c r="AO10" s="922"/>
      <c r="AP10" s="305" t="s">
        <v>356</v>
      </c>
      <c r="AQ10" s="921"/>
      <c r="AR10" s="922"/>
      <c r="AS10" s="305" t="s">
        <v>356</v>
      </c>
      <c r="AT10" s="921"/>
      <c r="AU10" s="922"/>
      <c r="AV10" s="306" t="s">
        <v>356</v>
      </c>
      <c r="AW10" s="912">
        <f t="shared" si="0"/>
        <v>0</v>
      </c>
      <c r="AX10" s="913"/>
      <c r="AY10" s="913"/>
      <c r="AZ10" s="307" t="s">
        <v>356</v>
      </c>
      <c r="BA10" s="298"/>
      <c r="BB10" s="298"/>
      <c r="BC10" s="298"/>
      <c r="BD10" s="298"/>
      <c r="BE10" s="298"/>
    </row>
    <row r="11" spans="1:64" s="299" customFormat="1" ht="21" customHeight="1" thickBot="1">
      <c r="A11" s="923" t="s">
        <v>358</v>
      </c>
      <c r="B11" s="924"/>
      <c r="C11" s="924"/>
      <c r="D11" s="924"/>
      <c r="E11" s="924"/>
      <c r="F11" s="924"/>
      <c r="G11" s="924"/>
      <c r="H11" s="924"/>
      <c r="I11" s="924"/>
      <c r="J11" s="924"/>
      <c r="K11" s="924"/>
      <c r="L11" s="925"/>
      <c r="M11" s="926">
        <f>M9-M10</f>
        <v>0</v>
      </c>
      <c r="N11" s="917"/>
      <c r="O11" s="302" t="s">
        <v>356</v>
      </c>
      <c r="P11" s="926">
        <f>P9-P10</f>
        <v>0</v>
      </c>
      <c r="Q11" s="917"/>
      <c r="R11" s="302" t="s">
        <v>356</v>
      </c>
      <c r="S11" s="926">
        <f>S9-S10</f>
        <v>0</v>
      </c>
      <c r="T11" s="917"/>
      <c r="U11" s="302" t="s">
        <v>356</v>
      </c>
      <c r="V11" s="926">
        <f>V9-V10</f>
        <v>0</v>
      </c>
      <c r="W11" s="917"/>
      <c r="X11" s="302" t="s">
        <v>356</v>
      </c>
      <c r="Y11" s="926">
        <f>Y9-Y10</f>
        <v>0</v>
      </c>
      <c r="Z11" s="917"/>
      <c r="AA11" s="302" t="s">
        <v>356</v>
      </c>
      <c r="AB11" s="926">
        <f>AB9-AB10</f>
        <v>0</v>
      </c>
      <c r="AC11" s="917"/>
      <c r="AD11" s="302" t="s">
        <v>356</v>
      </c>
      <c r="AE11" s="926">
        <f>AE9-AE10</f>
        <v>0</v>
      </c>
      <c r="AF11" s="917"/>
      <c r="AG11" s="302" t="s">
        <v>356</v>
      </c>
      <c r="AH11" s="926">
        <f>AH9-AH10</f>
        <v>0</v>
      </c>
      <c r="AI11" s="917"/>
      <c r="AJ11" s="302" t="s">
        <v>356</v>
      </c>
      <c r="AK11" s="926">
        <f>AK9-AK10</f>
        <v>0</v>
      </c>
      <c r="AL11" s="917"/>
      <c r="AM11" s="302" t="s">
        <v>356</v>
      </c>
      <c r="AN11" s="926">
        <f>AN9-AN10</f>
        <v>0</v>
      </c>
      <c r="AO11" s="917"/>
      <c r="AP11" s="302" t="s">
        <v>356</v>
      </c>
      <c r="AQ11" s="926">
        <f>AQ9-AQ10</f>
        <v>0</v>
      </c>
      <c r="AR11" s="917"/>
      <c r="AS11" s="302" t="s">
        <v>356</v>
      </c>
      <c r="AT11" s="926">
        <f>AT9-AT10</f>
        <v>0</v>
      </c>
      <c r="AU11" s="917"/>
      <c r="AV11" s="303" t="s">
        <v>356</v>
      </c>
      <c r="AW11" s="916">
        <f t="shared" si="0"/>
        <v>0</v>
      </c>
      <c r="AX11" s="917"/>
      <c r="AY11" s="917"/>
      <c r="AZ11" s="304" t="s">
        <v>356</v>
      </c>
      <c r="BA11" s="298"/>
      <c r="BB11" s="298"/>
      <c r="BC11" s="298"/>
      <c r="BD11" s="298"/>
      <c r="BE11" s="298"/>
    </row>
    <row r="12" spans="1:64" s="299" customFormat="1" ht="32.25" customHeight="1" thickBot="1">
      <c r="A12" s="929" t="s">
        <v>359</v>
      </c>
      <c r="B12" s="930"/>
      <c r="C12" s="930"/>
      <c r="D12" s="930"/>
      <c r="E12" s="930"/>
      <c r="F12" s="930"/>
      <c r="G12" s="930"/>
      <c r="H12" s="930"/>
      <c r="I12" s="930"/>
      <c r="J12" s="930"/>
      <c r="K12" s="930"/>
      <c r="L12" s="931"/>
      <c r="M12" s="927"/>
      <c r="N12" s="928"/>
      <c r="O12" s="308" t="s">
        <v>356</v>
      </c>
      <c r="P12" s="927"/>
      <c r="Q12" s="928"/>
      <c r="R12" s="308" t="s">
        <v>356</v>
      </c>
      <c r="S12" s="927"/>
      <c r="T12" s="928"/>
      <c r="U12" s="308" t="s">
        <v>356</v>
      </c>
      <c r="V12" s="927"/>
      <c r="W12" s="928"/>
      <c r="X12" s="308" t="s">
        <v>356</v>
      </c>
      <c r="Y12" s="927"/>
      <c r="Z12" s="928"/>
      <c r="AA12" s="308" t="s">
        <v>356</v>
      </c>
      <c r="AB12" s="927"/>
      <c r="AC12" s="928"/>
      <c r="AD12" s="308" t="s">
        <v>356</v>
      </c>
      <c r="AE12" s="927"/>
      <c r="AF12" s="928"/>
      <c r="AG12" s="308" t="s">
        <v>356</v>
      </c>
      <c r="AH12" s="927"/>
      <c r="AI12" s="928"/>
      <c r="AJ12" s="308" t="s">
        <v>356</v>
      </c>
      <c r="AK12" s="927"/>
      <c r="AL12" s="928"/>
      <c r="AM12" s="308" t="s">
        <v>356</v>
      </c>
      <c r="AN12" s="927"/>
      <c r="AO12" s="928"/>
      <c r="AP12" s="308" t="s">
        <v>356</v>
      </c>
      <c r="AQ12" s="927"/>
      <c r="AR12" s="928"/>
      <c r="AS12" s="308" t="s">
        <v>356</v>
      </c>
      <c r="AT12" s="927"/>
      <c r="AU12" s="928"/>
      <c r="AV12" s="309" t="s">
        <v>356</v>
      </c>
      <c r="AW12" s="881">
        <f t="shared" si="0"/>
        <v>0</v>
      </c>
      <c r="AX12" s="882"/>
      <c r="AY12" s="882"/>
      <c r="AZ12" s="310" t="s">
        <v>356</v>
      </c>
      <c r="BA12" s="298"/>
      <c r="BB12" s="298"/>
      <c r="BC12" s="298"/>
      <c r="BD12" s="298"/>
      <c r="BE12" s="298"/>
    </row>
    <row r="13" spans="1:64" s="299" customFormat="1" ht="32.25" customHeight="1" thickBot="1">
      <c r="A13" s="934" t="s">
        <v>360</v>
      </c>
      <c r="B13" s="935"/>
      <c r="C13" s="935"/>
      <c r="D13" s="935"/>
      <c r="E13" s="935"/>
      <c r="F13" s="935"/>
      <c r="G13" s="935"/>
      <c r="H13" s="935"/>
      <c r="I13" s="935"/>
      <c r="J13" s="935"/>
      <c r="K13" s="935"/>
      <c r="L13" s="935"/>
      <c r="M13" s="927"/>
      <c r="N13" s="928"/>
      <c r="O13" s="308" t="s">
        <v>356</v>
      </c>
      <c r="P13" s="927"/>
      <c r="Q13" s="928"/>
      <c r="R13" s="308" t="s">
        <v>356</v>
      </c>
      <c r="S13" s="927"/>
      <c r="T13" s="928"/>
      <c r="U13" s="308" t="s">
        <v>356</v>
      </c>
      <c r="V13" s="927"/>
      <c r="W13" s="928"/>
      <c r="X13" s="308" t="s">
        <v>356</v>
      </c>
      <c r="Y13" s="927"/>
      <c r="Z13" s="928"/>
      <c r="AA13" s="308" t="s">
        <v>356</v>
      </c>
      <c r="AB13" s="927"/>
      <c r="AC13" s="928"/>
      <c r="AD13" s="308" t="s">
        <v>356</v>
      </c>
      <c r="AE13" s="927"/>
      <c r="AF13" s="928"/>
      <c r="AG13" s="308" t="s">
        <v>356</v>
      </c>
      <c r="AH13" s="927"/>
      <c r="AI13" s="928"/>
      <c r="AJ13" s="308" t="s">
        <v>356</v>
      </c>
      <c r="AK13" s="927"/>
      <c r="AL13" s="928"/>
      <c r="AM13" s="308" t="s">
        <v>356</v>
      </c>
      <c r="AN13" s="927"/>
      <c r="AO13" s="928"/>
      <c r="AP13" s="308" t="s">
        <v>356</v>
      </c>
      <c r="AQ13" s="927"/>
      <c r="AR13" s="928"/>
      <c r="AS13" s="308" t="s">
        <v>356</v>
      </c>
      <c r="AT13" s="927"/>
      <c r="AU13" s="928"/>
      <c r="AV13" s="309" t="s">
        <v>356</v>
      </c>
      <c r="AW13" s="881">
        <f t="shared" si="0"/>
        <v>0</v>
      </c>
      <c r="AX13" s="882"/>
      <c r="AY13" s="882"/>
      <c r="AZ13" s="310" t="s">
        <v>356</v>
      </c>
      <c r="BA13" s="298"/>
      <c r="BB13" s="298"/>
      <c r="BC13" s="298"/>
      <c r="BD13" s="298"/>
      <c r="BE13" s="298"/>
    </row>
    <row r="14" spans="1:64" s="299" customFormat="1" ht="21" customHeight="1">
      <c r="A14" s="420" t="s">
        <v>361</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row>
    <row r="15" spans="1:64" s="299" customFormat="1" ht="27" customHeight="1">
      <c r="A15" s="311" t="s">
        <v>362</v>
      </c>
      <c r="B15" s="423"/>
      <c r="C15" s="423"/>
      <c r="D15" s="423"/>
      <c r="E15" s="423"/>
      <c r="F15" s="423"/>
      <c r="G15" s="423"/>
      <c r="H15" s="423"/>
      <c r="I15" s="300"/>
      <c r="J15" s="312" t="s">
        <v>363</v>
      </c>
      <c r="K15" s="932">
        <f>AW7</f>
        <v>0</v>
      </c>
      <c r="L15" s="932"/>
      <c r="M15" s="932"/>
      <c r="N15" s="932"/>
      <c r="O15" s="421" t="s">
        <v>364</v>
      </c>
      <c r="P15" s="300" t="s">
        <v>105</v>
      </c>
      <c r="Q15" s="420" t="s">
        <v>365</v>
      </c>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row>
    <row r="16" spans="1:64" s="299" customFormat="1" ht="27" customHeight="1">
      <c r="A16" s="933" t="s">
        <v>366</v>
      </c>
      <c r="B16" s="907"/>
      <c r="C16" s="907"/>
      <c r="D16" s="907"/>
      <c r="E16" s="907"/>
      <c r="F16" s="907"/>
      <c r="G16" s="907"/>
      <c r="H16" s="907"/>
      <c r="I16" s="908"/>
      <c r="J16" s="312" t="s">
        <v>363</v>
      </c>
      <c r="K16" s="932">
        <f>AW8</f>
        <v>0</v>
      </c>
      <c r="L16" s="932"/>
      <c r="M16" s="932"/>
      <c r="N16" s="932"/>
      <c r="O16" s="421" t="s">
        <v>364</v>
      </c>
      <c r="P16" s="300" t="s">
        <v>105</v>
      </c>
      <c r="Q16" s="420" t="s">
        <v>367</v>
      </c>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row>
    <row r="17" spans="1:61" s="299" customFormat="1" ht="27" customHeight="1">
      <c r="A17" s="311" t="s">
        <v>368</v>
      </c>
      <c r="B17" s="423"/>
      <c r="C17" s="423"/>
      <c r="D17" s="423"/>
      <c r="E17" s="423"/>
      <c r="F17" s="423"/>
      <c r="G17" s="423"/>
      <c r="H17" s="423"/>
      <c r="I17" s="300"/>
      <c r="J17" s="312" t="s">
        <v>363</v>
      </c>
      <c r="K17" s="932">
        <f>AW9</f>
        <v>0</v>
      </c>
      <c r="L17" s="932"/>
      <c r="M17" s="932"/>
      <c r="N17" s="932"/>
      <c r="O17" s="421" t="s">
        <v>364</v>
      </c>
      <c r="P17" s="300" t="s">
        <v>5</v>
      </c>
      <c r="Q17" s="425" t="s">
        <v>369</v>
      </c>
      <c r="R17" s="298"/>
      <c r="S17" s="298"/>
      <c r="T17" s="298"/>
      <c r="U17" s="298"/>
      <c r="V17" s="298"/>
      <c r="W17" s="298"/>
      <c r="X17" s="298"/>
      <c r="Y17" s="298"/>
      <c r="Z17" s="298"/>
      <c r="AA17" s="298"/>
      <c r="AB17" s="298"/>
      <c r="AC17" s="298"/>
      <c r="AD17" s="298"/>
      <c r="AE17" s="298"/>
      <c r="AF17" s="298"/>
      <c r="AG17" s="298"/>
      <c r="AH17" s="298"/>
      <c r="AI17" s="298"/>
      <c r="AJ17" s="425"/>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row>
    <row r="18" spans="1:61" s="299" customFormat="1" ht="27" customHeight="1">
      <c r="A18" s="936" t="s">
        <v>370</v>
      </c>
      <c r="B18" s="937"/>
      <c r="C18" s="937"/>
      <c r="D18" s="937"/>
      <c r="E18" s="937"/>
      <c r="F18" s="937"/>
      <c r="G18" s="937"/>
      <c r="H18" s="937"/>
      <c r="I18" s="938"/>
      <c r="J18" s="312" t="s">
        <v>363</v>
      </c>
      <c r="K18" s="939" t="e">
        <f>ROUNDUP(K17/K15,1)</f>
        <v>#DIV/0!</v>
      </c>
      <c r="L18" s="939"/>
      <c r="M18" s="939"/>
      <c r="N18" s="939"/>
      <c r="O18" s="421" t="s">
        <v>364</v>
      </c>
      <c r="P18" s="300" t="s">
        <v>5</v>
      </c>
      <c r="Q18" s="425" t="s">
        <v>371</v>
      </c>
      <c r="R18" s="298"/>
      <c r="S18" s="298"/>
      <c r="T18" s="298"/>
      <c r="U18" s="298"/>
      <c r="V18" s="298"/>
      <c r="W18" s="298"/>
      <c r="X18" s="298"/>
      <c r="Y18" s="298"/>
      <c r="Z18" s="313"/>
      <c r="AA18" s="313"/>
      <c r="AB18" s="420"/>
      <c r="AC18" s="420"/>
      <c r="AD18" s="298"/>
      <c r="AE18" s="298"/>
      <c r="AF18" s="298"/>
      <c r="AG18" s="298"/>
      <c r="AH18" s="298"/>
      <c r="AI18" s="298"/>
      <c r="AJ18" s="425"/>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61" s="299" customFormat="1" ht="27" customHeight="1">
      <c r="A19" s="311" t="s">
        <v>372</v>
      </c>
      <c r="B19" s="423"/>
      <c r="C19" s="423"/>
      <c r="D19" s="423"/>
      <c r="E19" s="423"/>
      <c r="F19" s="423"/>
      <c r="G19" s="423"/>
      <c r="H19" s="423"/>
      <c r="I19" s="300"/>
      <c r="J19" s="312" t="s">
        <v>363</v>
      </c>
      <c r="K19" s="939" t="e">
        <f>ROUNDUP(AW10/K16,1)</f>
        <v>#DIV/0!</v>
      </c>
      <c r="L19" s="939"/>
      <c r="M19" s="939"/>
      <c r="N19" s="939"/>
      <c r="O19" s="421" t="s">
        <v>364</v>
      </c>
      <c r="P19" s="300" t="s">
        <v>5</v>
      </c>
      <c r="Q19" s="425" t="s">
        <v>373</v>
      </c>
      <c r="R19" s="298"/>
      <c r="S19" s="298"/>
      <c r="T19" s="298"/>
      <c r="U19" s="298"/>
      <c r="V19" s="298"/>
      <c r="W19" s="298"/>
      <c r="X19" s="298"/>
      <c r="Y19" s="298"/>
      <c r="Z19" s="313"/>
      <c r="AA19" s="313"/>
      <c r="AB19" s="420"/>
      <c r="AC19" s="420"/>
      <c r="AD19" s="298"/>
      <c r="AE19" s="298"/>
      <c r="AF19" s="298"/>
      <c r="AG19" s="298"/>
      <c r="AH19" s="298"/>
      <c r="AI19" s="298"/>
      <c r="AJ19" s="425"/>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row>
    <row r="20" spans="1:61" s="299" customFormat="1" ht="27" customHeight="1">
      <c r="A20" s="936" t="s">
        <v>374</v>
      </c>
      <c r="B20" s="907"/>
      <c r="C20" s="907"/>
      <c r="D20" s="907"/>
      <c r="E20" s="907"/>
      <c r="F20" s="907"/>
      <c r="G20" s="907"/>
      <c r="H20" s="907"/>
      <c r="I20" s="908"/>
      <c r="J20" s="312" t="s">
        <v>363</v>
      </c>
      <c r="K20" s="939" t="e">
        <f>ROUNDUP(AW11/K15,1)</f>
        <v>#DIV/0!</v>
      </c>
      <c r="L20" s="939"/>
      <c r="M20" s="939"/>
      <c r="N20" s="939"/>
      <c r="O20" s="421" t="s">
        <v>364</v>
      </c>
      <c r="P20" s="300" t="s">
        <v>5</v>
      </c>
      <c r="Q20" s="425" t="s">
        <v>375</v>
      </c>
      <c r="R20" s="420"/>
      <c r="S20" s="420"/>
      <c r="T20" s="420"/>
      <c r="U20" s="420"/>
      <c r="V20" s="420"/>
      <c r="W20" s="420"/>
      <c r="X20" s="420"/>
      <c r="Y20" s="420"/>
      <c r="Z20" s="314"/>
      <c r="AA20" s="315"/>
      <c r="AB20" s="315"/>
      <c r="AC20" s="315"/>
      <c r="AD20" s="315"/>
      <c r="AE20" s="314"/>
      <c r="AF20" s="298"/>
      <c r="AG20" s="425"/>
      <c r="AH20" s="298"/>
      <c r="AI20" s="298"/>
      <c r="AJ20" s="425"/>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61" s="299" customFormat="1" ht="15.75" customHeight="1">
      <c r="A21" s="940" t="s">
        <v>376</v>
      </c>
      <c r="B21" s="941"/>
      <c r="C21" s="941"/>
      <c r="D21" s="941"/>
      <c r="E21" s="941"/>
      <c r="F21" s="941"/>
      <c r="G21" s="941"/>
      <c r="H21" s="941"/>
      <c r="I21" s="942"/>
      <c r="J21" s="946" t="s">
        <v>363</v>
      </c>
      <c r="K21" s="948" t="e">
        <f>K18/6</f>
        <v>#DIV/0!</v>
      </c>
      <c r="L21" s="948"/>
      <c r="M21" s="948"/>
      <c r="N21" s="948"/>
      <c r="O21" s="950" t="s">
        <v>364</v>
      </c>
      <c r="P21" s="952" t="s">
        <v>5</v>
      </c>
      <c r="Q21" s="954" t="s">
        <v>377</v>
      </c>
      <c r="R21" s="955"/>
      <c r="S21" s="955"/>
      <c r="T21" s="955"/>
      <c r="U21" s="955"/>
      <c r="V21" s="955"/>
      <c r="W21" s="955"/>
      <c r="X21" s="955"/>
      <c r="Y21" s="955"/>
      <c r="Z21" s="955"/>
      <c r="AA21" s="955"/>
      <c r="AB21" s="955"/>
      <c r="AC21" s="955"/>
      <c r="AD21" s="955"/>
      <c r="AE21" s="955"/>
      <c r="AF21" s="955"/>
      <c r="AG21" s="955"/>
      <c r="AH21" s="955"/>
      <c r="AI21" s="955"/>
      <c r="AJ21" s="955"/>
      <c r="AK21" s="420"/>
      <c r="AL21" s="420"/>
      <c r="AM21" s="420"/>
      <c r="AN21" s="420"/>
      <c r="AO21" s="420"/>
      <c r="AP21" s="420"/>
      <c r="AQ21" s="420"/>
      <c r="AR21" s="420"/>
      <c r="AS21" s="420"/>
      <c r="AT21" s="420"/>
      <c r="AU21" s="420"/>
      <c r="AV21" s="420"/>
      <c r="AW21" s="420"/>
      <c r="AX21" s="420"/>
      <c r="AY21" s="420"/>
      <c r="AZ21" s="420"/>
      <c r="BA21" s="420"/>
      <c r="BB21" s="298"/>
      <c r="BC21" s="298"/>
      <c r="BD21" s="298"/>
      <c r="BE21" s="298"/>
    </row>
    <row r="22" spans="1:61" s="299" customFormat="1" ht="15.75" customHeight="1">
      <c r="A22" s="943"/>
      <c r="B22" s="944"/>
      <c r="C22" s="944"/>
      <c r="D22" s="944"/>
      <c r="E22" s="944"/>
      <c r="F22" s="944"/>
      <c r="G22" s="944"/>
      <c r="H22" s="944"/>
      <c r="I22" s="945"/>
      <c r="J22" s="947"/>
      <c r="K22" s="949"/>
      <c r="L22" s="949"/>
      <c r="M22" s="949"/>
      <c r="N22" s="949"/>
      <c r="O22" s="951"/>
      <c r="P22" s="953"/>
      <c r="Q22" s="954"/>
      <c r="R22" s="955"/>
      <c r="S22" s="955"/>
      <c r="T22" s="955"/>
      <c r="U22" s="955"/>
      <c r="V22" s="955"/>
      <c r="W22" s="955"/>
      <c r="X22" s="955"/>
      <c r="Y22" s="955"/>
      <c r="Z22" s="955"/>
      <c r="AA22" s="955"/>
      <c r="AB22" s="955"/>
      <c r="AC22" s="955"/>
      <c r="AD22" s="955"/>
      <c r="AE22" s="955"/>
      <c r="AF22" s="955"/>
      <c r="AG22" s="955"/>
      <c r="AH22" s="955"/>
      <c r="AI22" s="955"/>
      <c r="AJ22" s="955"/>
      <c r="AK22" s="420"/>
      <c r="AL22" s="420"/>
      <c r="AM22" s="420"/>
      <c r="AN22" s="420"/>
      <c r="AO22" s="420"/>
      <c r="AP22" s="420"/>
      <c r="AQ22" s="420"/>
      <c r="AR22" s="420"/>
      <c r="AS22" s="420"/>
      <c r="AT22" s="420"/>
      <c r="AU22" s="420"/>
      <c r="AV22" s="420"/>
      <c r="AW22" s="420"/>
      <c r="AX22" s="420"/>
      <c r="AY22" s="420"/>
      <c r="AZ22" s="420"/>
      <c r="BA22" s="420"/>
      <c r="BB22" s="298"/>
      <c r="BC22" s="298"/>
      <c r="BD22" s="298"/>
      <c r="BE22" s="298"/>
    </row>
    <row r="23" spans="1:61" s="299" customFormat="1" ht="21.75" customHeight="1">
      <c r="A23" s="940" t="s">
        <v>378</v>
      </c>
      <c r="B23" s="941"/>
      <c r="C23" s="941"/>
      <c r="D23" s="941"/>
      <c r="E23" s="941"/>
      <c r="F23" s="941"/>
      <c r="G23" s="941"/>
      <c r="H23" s="941"/>
      <c r="I23" s="942"/>
      <c r="J23" s="946" t="s">
        <v>363</v>
      </c>
      <c r="K23" s="948" t="e">
        <f>(K19/10)+(K20/6)</f>
        <v>#DIV/0!</v>
      </c>
      <c r="L23" s="948"/>
      <c r="M23" s="948"/>
      <c r="N23" s="948"/>
      <c r="O23" s="950" t="s">
        <v>364</v>
      </c>
      <c r="P23" s="952" t="s">
        <v>5</v>
      </c>
      <c r="Q23" s="954" t="s">
        <v>379</v>
      </c>
      <c r="R23" s="955"/>
      <c r="S23" s="955"/>
      <c r="T23" s="955"/>
      <c r="U23" s="955"/>
      <c r="V23" s="955"/>
      <c r="W23" s="955"/>
      <c r="X23" s="955"/>
      <c r="Y23" s="955"/>
      <c r="Z23" s="955"/>
      <c r="AA23" s="955"/>
      <c r="AB23" s="955"/>
      <c r="AC23" s="955"/>
      <c r="AD23" s="955"/>
      <c r="AE23" s="955"/>
      <c r="AF23" s="955"/>
      <c r="AG23" s="955"/>
      <c r="AH23" s="955"/>
      <c r="AI23" s="955"/>
      <c r="AJ23" s="955"/>
      <c r="AK23" s="420"/>
      <c r="AL23" s="420"/>
      <c r="AM23" s="420"/>
      <c r="AN23" s="420"/>
      <c r="AO23" s="420"/>
      <c r="AP23" s="420"/>
      <c r="AQ23" s="420"/>
      <c r="AR23" s="420"/>
      <c r="AS23" s="420"/>
      <c r="AT23" s="420"/>
      <c r="AU23" s="420"/>
      <c r="AV23" s="420"/>
      <c r="AW23" s="420"/>
      <c r="AX23" s="420"/>
      <c r="AY23" s="420"/>
      <c r="AZ23" s="420"/>
      <c r="BA23" s="420"/>
      <c r="BB23" s="298"/>
      <c r="BC23" s="298"/>
      <c r="BD23" s="298"/>
      <c r="BE23" s="298"/>
    </row>
    <row r="24" spans="1:61" s="299" customFormat="1" ht="18.75" customHeight="1">
      <c r="A24" s="943"/>
      <c r="B24" s="944"/>
      <c r="C24" s="944"/>
      <c r="D24" s="944"/>
      <c r="E24" s="944"/>
      <c r="F24" s="944"/>
      <c r="G24" s="944"/>
      <c r="H24" s="944"/>
      <c r="I24" s="945"/>
      <c r="J24" s="947"/>
      <c r="K24" s="949"/>
      <c r="L24" s="949"/>
      <c r="M24" s="949"/>
      <c r="N24" s="949"/>
      <c r="O24" s="951"/>
      <c r="P24" s="953"/>
      <c r="Q24" s="954"/>
      <c r="R24" s="955"/>
      <c r="S24" s="955"/>
      <c r="T24" s="955"/>
      <c r="U24" s="955"/>
      <c r="V24" s="955"/>
      <c r="W24" s="955"/>
      <c r="X24" s="955"/>
      <c r="Y24" s="955"/>
      <c r="Z24" s="955"/>
      <c r="AA24" s="955"/>
      <c r="AB24" s="955"/>
      <c r="AC24" s="955"/>
      <c r="AD24" s="955"/>
      <c r="AE24" s="955"/>
      <c r="AF24" s="955"/>
      <c r="AG24" s="955"/>
      <c r="AH24" s="955"/>
      <c r="AI24" s="955"/>
      <c r="AJ24" s="955"/>
      <c r="AK24" s="420"/>
      <c r="AL24" s="420"/>
      <c r="AM24" s="420"/>
      <c r="AN24" s="420"/>
      <c r="AO24" s="420"/>
      <c r="AP24" s="420"/>
      <c r="AQ24" s="420"/>
      <c r="AR24" s="420"/>
      <c r="AS24" s="420"/>
      <c r="AT24" s="420"/>
      <c r="AU24" s="420"/>
      <c r="AV24" s="420"/>
      <c r="AW24" s="420"/>
      <c r="AX24" s="420"/>
      <c r="AY24" s="420"/>
      <c r="AZ24" s="420"/>
      <c r="BA24" s="420"/>
      <c r="BB24" s="298"/>
      <c r="BC24" s="298"/>
      <c r="BD24" s="298"/>
      <c r="BE24" s="298"/>
    </row>
    <row r="25" spans="1:61" s="299" customFormat="1" ht="24.75" customHeight="1">
      <c r="A25" s="940" t="s">
        <v>380</v>
      </c>
      <c r="B25" s="941"/>
      <c r="C25" s="941"/>
      <c r="D25" s="941"/>
      <c r="E25" s="941"/>
      <c r="F25" s="941"/>
      <c r="G25" s="941"/>
      <c r="H25" s="941"/>
      <c r="I25" s="942"/>
      <c r="J25" s="946" t="s">
        <v>363</v>
      </c>
      <c r="K25" s="948" t="str">
        <f>IF(M4="就労移行支援",K18/6,IF(OR(M4="認定就労移行支援",M4="就労継続支援Ａ型",M4="就労継続支援Ｂ型"),K18/10,""))</f>
        <v/>
      </c>
      <c r="L25" s="948"/>
      <c r="M25" s="948"/>
      <c r="N25" s="948"/>
      <c r="O25" s="950" t="s">
        <v>364</v>
      </c>
      <c r="P25" s="952" t="s">
        <v>5</v>
      </c>
      <c r="Q25" s="956" t="s">
        <v>381</v>
      </c>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7"/>
      <c r="AO25" s="957"/>
      <c r="AP25" s="957"/>
      <c r="AQ25" s="957"/>
      <c r="AR25" s="957"/>
      <c r="AS25" s="957"/>
      <c r="AT25" s="957"/>
      <c r="AU25" s="957"/>
      <c r="AV25" s="957"/>
      <c r="AW25" s="957"/>
      <c r="AX25" s="957"/>
      <c r="AY25" s="957"/>
      <c r="AZ25" s="957"/>
      <c r="BA25" s="957"/>
      <c r="BB25" s="298"/>
      <c r="BC25" s="298"/>
      <c r="BD25" s="298"/>
      <c r="BE25" s="298"/>
    </row>
    <row r="26" spans="1:61" s="299" customFormat="1" ht="24" customHeight="1">
      <c r="A26" s="943"/>
      <c r="B26" s="944"/>
      <c r="C26" s="944"/>
      <c r="D26" s="944"/>
      <c r="E26" s="944"/>
      <c r="F26" s="944"/>
      <c r="G26" s="944"/>
      <c r="H26" s="944"/>
      <c r="I26" s="945"/>
      <c r="J26" s="947"/>
      <c r="K26" s="949"/>
      <c r="L26" s="949"/>
      <c r="M26" s="949"/>
      <c r="N26" s="949"/>
      <c r="O26" s="951"/>
      <c r="P26" s="953"/>
      <c r="Q26" s="958"/>
      <c r="R26" s="957"/>
      <c r="S26" s="957"/>
      <c r="T26" s="957"/>
      <c r="U26" s="957"/>
      <c r="V26" s="957"/>
      <c r="W26" s="957"/>
      <c r="X26" s="957"/>
      <c r="Y26" s="957"/>
      <c r="Z26" s="957"/>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7"/>
      <c r="AW26" s="957"/>
      <c r="AX26" s="957"/>
      <c r="AY26" s="957"/>
      <c r="AZ26" s="957"/>
      <c r="BA26" s="957"/>
      <c r="BB26" s="298"/>
      <c r="BC26" s="298"/>
      <c r="BD26" s="298"/>
      <c r="BE26" s="298"/>
    </row>
    <row r="27" spans="1:61" s="299" customFormat="1" ht="24" customHeight="1">
      <c r="A27" s="940" t="s">
        <v>382</v>
      </c>
      <c r="B27" s="941"/>
      <c r="C27" s="941"/>
      <c r="D27" s="941"/>
      <c r="E27" s="941"/>
      <c r="F27" s="941"/>
      <c r="G27" s="941"/>
      <c r="H27" s="941"/>
      <c r="I27" s="942"/>
      <c r="J27" s="946" t="s">
        <v>363</v>
      </c>
      <c r="K27" s="948" t="e">
        <f>K18/15</f>
        <v>#DIV/0!</v>
      </c>
      <c r="L27" s="948"/>
      <c r="M27" s="948"/>
      <c r="N27" s="948"/>
      <c r="O27" s="950" t="s">
        <v>364</v>
      </c>
      <c r="P27" s="952" t="s">
        <v>5</v>
      </c>
      <c r="Q27" s="956" t="s">
        <v>383</v>
      </c>
      <c r="R27" s="957"/>
      <c r="S27" s="957"/>
      <c r="T27" s="957"/>
      <c r="U27" s="957"/>
      <c r="V27" s="957"/>
      <c r="W27" s="957"/>
      <c r="X27" s="957"/>
      <c r="Y27" s="957"/>
      <c r="Z27" s="957"/>
      <c r="AA27" s="957"/>
      <c r="AB27" s="957"/>
      <c r="AC27" s="957"/>
      <c r="AD27" s="957"/>
      <c r="AE27" s="957"/>
      <c r="AF27" s="957"/>
      <c r="AG27" s="957"/>
      <c r="AH27" s="957"/>
      <c r="AI27" s="957"/>
      <c r="AJ27" s="957"/>
      <c r="AK27" s="957"/>
      <c r="AL27" s="957"/>
      <c r="AM27" s="957"/>
      <c r="AN27" s="957"/>
      <c r="AO27" s="957"/>
      <c r="AP27" s="957"/>
      <c r="AQ27" s="957"/>
      <c r="AR27" s="957"/>
      <c r="AS27" s="957"/>
      <c r="AT27" s="957"/>
      <c r="AU27" s="957"/>
      <c r="AV27" s="957"/>
      <c r="AW27" s="957"/>
      <c r="AX27" s="957"/>
      <c r="AY27" s="957"/>
      <c r="AZ27" s="957"/>
      <c r="BA27" s="957"/>
      <c r="BB27" s="298"/>
      <c r="BC27" s="298"/>
      <c r="BD27" s="298"/>
      <c r="BE27" s="298"/>
    </row>
    <row r="28" spans="1:61" s="299" customFormat="1" ht="24" customHeight="1">
      <c r="A28" s="943"/>
      <c r="B28" s="944"/>
      <c r="C28" s="944"/>
      <c r="D28" s="944"/>
      <c r="E28" s="944"/>
      <c r="F28" s="944"/>
      <c r="G28" s="944"/>
      <c r="H28" s="944"/>
      <c r="I28" s="945"/>
      <c r="J28" s="947"/>
      <c r="K28" s="949"/>
      <c r="L28" s="949"/>
      <c r="M28" s="949"/>
      <c r="N28" s="949"/>
      <c r="O28" s="951"/>
      <c r="P28" s="953"/>
      <c r="Q28" s="958"/>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7"/>
      <c r="AY28" s="957"/>
      <c r="AZ28" s="957"/>
      <c r="BA28" s="957"/>
      <c r="BB28" s="298"/>
      <c r="BC28" s="298"/>
      <c r="BD28" s="298"/>
      <c r="BE28" s="298"/>
    </row>
    <row r="29" spans="1:61" s="299" customFormat="1" ht="47.25" customHeight="1">
      <c r="A29" s="936" t="s">
        <v>555</v>
      </c>
      <c r="B29" s="907"/>
      <c r="C29" s="907"/>
      <c r="D29" s="907"/>
      <c r="E29" s="907"/>
      <c r="F29" s="907"/>
      <c r="G29" s="907"/>
      <c r="H29" s="907"/>
      <c r="I29" s="908"/>
      <c r="J29" s="312" t="s">
        <v>363</v>
      </c>
      <c r="K29" s="966" t="e">
        <f>K18/6</f>
        <v>#DIV/0!</v>
      </c>
      <c r="L29" s="966"/>
      <c r="M29" s="966"/>
      <c r="N29" s="966"/>
      <c r="O29" s="421" t="s">
        <v>364</v>
      </c>
      <c r="P29" s="300" t="s">
        <v>5</v>
      </c>
      <c r="Q29" s="967" t="s">
        <v>556</v>
      </c>
      <c r="R29" s="968"/>
      <c r="S29" s="968"/>
      <c r="T29" s="968"/>
      <c r="U29" s="968"/>
      <c r="V29" s="968"/>
      <c r="W29" s="968"/>
      <c r="X29" s="968"/>
      <c r="Y29" s="968"/>
      <c r="Z29" s="968"/>
      <c r="AA29" s="968"/>
      <c r="AB29" s="968"/>
      <c r="AC29" s="969" t="s">
        <v>557</v>
      </c>
      <c r="AD29" s="969"/>
      <c r="AE29" s="969"/>
      <c r="AF29" s="969"/>
      <c r="AG29" s="969"/>
      <c r="AH29" s="969"/>
      <c r="AI29" s="969"/>
      <c r="AJ29" s="969"/>
      <c r="AK29" s="969"/>
      <c r="AL29" s="970" t="e">
        <f>K18/7.5</f>
        <v>#DIV/0!</v>
      </c>
      <c r="AM29" s="970"/>
      <c r="AN29" s="970"/>
      <c r="AO29" s="970"/>
      <c r="AP29" s="970"/>
      <c r="AQ29" s="970"/>
      <c r="AR29" s="970"/>
      <c r="AS29" s="954" t="s">
        <v>558</v>
      </c>
      <c r="AT29" s="955"/>
      <c r="AU29" s="955"/>
      <c r="AV29" s="955"/>
      <c r="AW29" s="955"/>
      <c r="AX29" s="955"/>
      <c r="AY29" s="955"/>
      <c r="AZ29" s="955"/>
      <c r="BA29" s="955"/>
      <c r="BB29" s="420"/>
      <c r="BC29" s="420"/>
      <c r="BD29" s="420"/>
      <c r="BE29" s="298"/>
    </row>
    <row r="30" spans="1:61" s="299" customFormat="1" ht="39" customHeight="1">
      <c r="A30" s="936" t="s">
        <v>384</v>
      </c>
      <c r="B30" s="907"/>
      <c r="C30" s="907"/>
      <c r="D30" s="907"/>
      <c r="E30" s="907"/>
      <c r="F30" s="907"/>
      <c r="G30" s="907"/>
      <c r="H30" s="907"/>
      <c r="I30" s="908"/>
      <c r="J30" s="312" t="s">
        <v>363</v>
      </c>
      <c r="K30" s="966">
        <f>AW12</f>
        <v>0</v>
      </c>
      <c r="L30" s="966"/>
      <c r="M30" s="966"/>
      <c r="N30" s="966"/>
      <c r="O30" s="421" t="s">
        <v>364</v>
      </c>
      <c r="P30" s="300" t="s">
        <v>5</v>
      </c>
      <c r="Q30" s="420" t="s">
        <v>385</v>
      </c>
      <c r="R30" s="420"/>
      <c r="S30" s="420"/>
      <c r="T30" s="420"/>
      <c r="U30" s="420"/>
      <c r="V30" s="420"/>
      <c r="W30" s="420"/>
      <c r="X30" s="420"/>
      <c r="Y30" s="420"/>
      <c r="Z30" s="420"/>
      <c r="AA30" s="420"/>
      <c r="AB30" s="420"/>
      <c r="AC30" s="969"/>
      <c r="AD30" s="969"/>
      <c r="AE30" s="969"/>
      <c r="AF30" s="969"/>
      <c r="AG30" s="969"/>
      <c r="AH30" s="969"/>
      <c r="AI30" s="969"/>
      <c r="AJ30" s="969"/>
      <c r="AK30" s="969"/>
      <c r="AL30" s="970"/>
      <c r="AM30" s="970"/>
      <c r="AN30" s="970"/>
      <c r="AO30" s="970"/>
      <c r="AP30" s="970"/>
      <c r="AQ30" s="970"/>
      <c r="AR30" s="970"/>
      <c r="AS30" s="954"/>
      <c r="AT30" s="955"/>
      <c r="AU30" s="955"/>
      <c r="AV30" s="955"/>
      <c r="AW30" s="955"/>
      <c r="AX30" s="955"/>
      <c r="AY30" s="955"/>
      <c r="AZ30" s="955"/>
      <c r="BA30" s="955"/>
      <c r="BB30" s="298"/>
      <c r="BC30" s="298"/>
      <c r="BD30" s="298"/>
      <c r="BE30" s="298"/>
    </row>
    <row r="31" spans="1:61" s="9" customFormat="1" ht="21" customHeight="1">
      <c r="A31" s="420" t="s">
        <v>386</v>
      </c>
      <c r="B31" s="316"/>
      <c r="C31" s="316"/>
      <c r="D31" s="31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row>
    <row r="32" spans="1:61" s="299" customFormat="1" ht="21" customHeight="1">
      <c r="A32" s="317" t="s">
        <v>387</v>
      </c>
      <c r="B32" s="420"/>
      <c r="C32" s="420"/>
      <c r="D32" s="420"/>
      <c r="E32" s="420"/>
      <c r="F32" s="420"/>
      <c r="G32" s="420"/>
      <c r="H32" s="420"/>
      <c r="I32" s="420"/>
      <c r="J32" s="314"/>
      <c r="K32" s="318"/>
      <c r="L32" s="318"/>
      <c r="M32" s="318"/>
      <c r="N32" s="318"/>
      <c r="O32" s="314"/>
      <c r="P32" s="298"/>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298"/>
      <c r="BC32" s="298"/>
      <c r="BD32" s="298"/>
      <c r="BE32" s="298"/>
    </row>
    <row r="33" spans="1:57" s="299" customFormat="1" ht="32.25" customHeight="1">
      <c r="A33" s="959" t="s">
        <v>388</v>
      </c>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319"/>
      <c r="BB33" s="298"/>
      <c r="BC33" s="298"/>
      <c r="BD33" s="298"/>
      <c r="BE33" s="298"/>
    </row>
    <row r="34" spans="1:57" s="299" customFormat="1" ht="32.25" customHeight="1">
      <c r="A34" s="959" t="s">
        <v>389</v>
      </c>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420"/>
      <c r="BB34" s="298"/>
      <c r="BC34" s="298"/>
      <c r="BD34" s="298"/>
      <c r="BE34" s="298"/>
    </row>
    <row r="35" spans="1:57" s="299" customFormat="1" ht="31.5" customHeight="1">
      <c r="A35" s="960" t="s">
        <v>390</v>
      </c>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298"/>
      <c r="BB35" s="298"/>
      <c r="BC35" s="298"/>
      <c r="BD35" s="298"/>
      <c r="BE35" s="298"/>
    </row>
    <row r="36" spans="1:57" s="9" customFormat="1" ht="16.5" customHeight="1">
      <c r="A36" s="320" t="s">
        <v>391</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row>
    <row r="37" spans="1:57" s="9" customFormat="1" ht="13.5" customHeight="1">
      <c r="A37" s="320"/>
      <c r="B37" s="321" t="s">
        <v>392</v>
      </c>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297"/>
      <c r="BB37" s="297"/>
      <c r="BC37" s="297"/>
      <c r="BD37" s="297"/>
      <c r="BE37" s="297"/>
    </row>
    <row r="38" spans="1:57" s="9" customFormat="1" ht="13.5" customHeight="1">
      <c r="A38" s="320"/>
      <c r="B38" s="321" t="s">
        <v>393</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297"/>
      <c r="BB38" s="297"/>
      <c r="BC38" s="297"/>
      <c r="BD38" s="297"/>
      <c r="BE38" s="297"/>
    </row>
    <row r="39" spans="1:57" s="9" customFormat="1" ht="13.5" customHeight="1">
      <c r="A39" s="321"/>
      <c r="B39" s="321" t="s">
        <v>394</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297"/>
      <c r="BB39" s="297"/>
      <c r="BC39" s="297"/>
      <c r="BD39" s="297"/>
      <c r="BE39" s="297"/>
    </row>
    <row r="40" spans="1:57" s="9" customFormat="1" ht="13.5" customHeight="1">
      <c r="A40" s="322"/>
      <c r="B40" s="321" t="s">
        <v>395</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297"/>
      <c r="BB40" s="297"/>
      <c r="BC40" s="297"/>
      <c r="BD40" s="297"/>
      <c r="BE40" s="297"/>
    </row>
    <row r="41" spans="1:57" s="9" customFormat="1" ht="13.5" customHeight="1">
      <c r="A41" s="316"/>
      <c r="B41" s="321" t="s">
        <v>396</v>
      </c>
      <c r="C41" s="316"/>
      <c r="D41" s="31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row>
    <row r="42" spans="1:57" s="9" customFormat="1" ht="16.5" customHeight="1">
      <c r="A42" s="324" t="s">
        <v>397</v>
      </c>
      <c r="B42" s="321"/>
      <c r="C42" s="316"/>
      <c r="D42" s="31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row>
    <row r="43" spans="1:57" ht="21" customHeight="1">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row>
    <row r="44" spans="1:57" ht="21" customHeight="1">
      <c r="A44" s="878" t="s">
        <v>422</v>
      </c>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878"/>
      <c r="BA44" s="878"/>
      <c r="BB44" s="296"/>
      <c r="BC44" s="296"/>
      <c r="BD44" s="296"/>
      <c r="BE44" s="296"/>
    </row>
    <row r="45" spans="1:57" s="9" customFormat="1" ht="21" customHeight="1" thickBot="1">
      <c r="A45" s="327"/>
      <c r="B45" s="327"/>
      <c r="C45" s="327"/>
      <c r="D45" s="327"/>
      <c r="E45" s="327"/>
    </row>
    <row r="46" spans="1:57" s="9" customFormat="1" ht="21" customHeight="1" thickBot="1">
      <c r="A46" s="881" t="s">
        <v>6</v>
      </c>
      <c r="B46" s="882"/>
      <c r="C46" s="882"/>
      <c r="D46" s="882"/>
      <c r="E46" s="882"/>
      <c r="F46" s="882"/>
      <c r="G46" s="882"/>
      <c r="H46" s="882"/>
      <c r="I46" s="882"/>
      <c r="J46" s="882"/>
      <c r="K46" s="882"/>
      <c r="L46" s="883"/>
      <c r="M46" s="961"/>
      <c r="N46" s="962"/>
      <c r="O46" s="962"/>
      <c r="P46" s="962"/>
      <c r="Q46" s="962"/>
      <c r="R46" s="962"/>
      <c r="S46" s="962"/>
      <c r="T46" s="962"/>
      <c r="U46" s="962"/>
      <c r="V46" s="962"/>
      <c r="W46" s="962"/>
      <c r="X46" s="962"/>
      <c r="Y46" s="962"/>
      <c r="Z46" s="962"/>
      <c r="AA46" s="962"/>
      <c r="AB46" s="963"/>
      <c r="AC46" s="887" t="s">
        <v>398</v>
      </c>
      <c r="AD46" s="888"/>
      <c r="AE46" s="888"/>
      <c r="AF46" s="888"/>
      <c r="AG46" s="888"/>
      <c r="AH46" s="888"/>
      <c r="AI46" s="888"/>
      <c r="AJ46" s="888"/>
      <c r="AK46" s="964"/>
      <c r="AL46" s="930"/>
      <c r="AM46" s="930"/>
      <c r="AN46" s="930"/>
      <c r="AO46" s="930"/>
      <c r="AP46" s="930"/>
      <c r="AQ46" s="930"/>
      <c r="AR46" s="930"/>
      <c r="AS46" s="930"/>
      <c r="AT46" s="930"/>
      <c r="AU46" s="930"/>
      <c r="AV46" s="930"/>
      <c r="AW46" s="930"/>
      <c r="AX46" s="930"/>
      <c r="AY46" s="930"/>
      <c r="AZ46" s="965"/>
    </row>
    <row r="47" spans="1:57" s="299" customFormat="1" ht="21" customHeight="1" thickBot="1">
      <c r="A47" s="895" t="s">
        <v>399</v>
      </c>
      <c r="B47" s="896"/>
      <c r="C47" s="896"/>
      <c r="D47" s="896"/>
      <c r="E47" s="896"/>
      <c r="F47" s="897"/>
      <c r="G47" s="897"/>
      <c r="H47" s="898" t="s">
        <v>339</v>
      </c>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8"/>
      <c r="AY47" s="898"/>
      <c r="AZ47" s="899"/>
      <c r="BA47" s="298"/>
      <c r="BB47" s="298"/>
      <c r="BC47" s="298"/>
      <c r="BD47" s="298"/>
      <c r="BE47" s="298"/>
    </row>
    <row r="48" spans="1:57" s="299" customFormat="1" ht="21" customHeight="1">
      <c r="A48" s="422"/>
      <c r="B48" s="423"/>
      <c r="C48" s="423"/>
      <c r="D48" s="423"/>
      <c r="E48" s="423"/>
      <c r="F48" s="423"/>
      <c r="G48" s="423"/>
      <c r="H48" s="423"/>
      <c r="I48" s="423"/>
      <c r="J48" s="423"/>
      <c r="K48" s="423"/>
      <c r="L48" s="300"/>
      <c r="M48" s="900" t="s">
        <v>340</v>
      </c>
      <c r="N48" s="900"/>
      <c r="O48" s="900"/>
      <c r="P48" s="900" t="s">
        <v>341</v>
      </c>
      <c r="Q48" s="900"/>
      <c r="R48" s="900"/>
      <c r="S48" s="900" t="s">
        <v>342</v>
      </c>
      <c r="T48" s="900"/>
      <c r="U48" s="900"/>
      <c r="V48" s="900" t="s">
        <v>343</v>
      </c>
      <c r="W48" s="900"/>
      <c r="X48" s="900"/>
      <c r="Y48" s="900" t="s">
        <v>344</v>
      </c>
      <c r="Z48" s="900"/>
      <c r="AA48" s="900"/>
      <c r="AB48" s="900" t="s">
        <v>345</v>
      </c>
      <c r="AC48" s="900"/>
      <c r="AD48" s="900"/>
      <c r="AE48" s="900" t="s">
        <v>346</v>
      </c>
      <c r="AF48" s="900"/>
      <c r="AG48" s="900"/>
      <c r="AH48" s="900" t="s">
        <v>347</v>
      </c>
      <c r="AI48" s="900"/>
      <c r="AJ48" s="900"/>
      <c r="AK48" s="900" t="s">
        <v>348</v>
      </c>
      <c r="AL48" s="900"/>
      <c r="AM48" s="900"/>
      <c r="AN48" s="900" t="s">
        <v>349</v>
      </c>
      <c r="AO48" s="900"/>
      <c r="AP48" s="900"/>
      <c r="AQ48" s="900" t="s">
        <v>350</v>
      </c>
      <c r="AR48" s="900"/>
      <c r="AS48" s="900"/>
      <c r="AT48" s="900" t="s">
        <v>351</v>
      </c>
      <c r="AU48" s="900"/>
      <c r="AV48" s="903"/>
      <c r="AW48" s="892" t="s">
        <v>352</v>
      </c>
      <c r="AX48" s="893"/>
      <c r="AY48" s="893"/>
      <c r="AZ48" s="894"/>
      <c r="BA48" s="298"/>
      <c r="BB48" s="298"/>
      <c r="BC48" s="298"/>
      <c r="BD48" s="298"/>
      <c r="BE48" s="298"/>
    </row>
    <row r="49" spans="1:64" s="299" customFormat="1" ht="21" customHeight="1">
      <c r="A49" s="909" t="s">
        <v>353</v>
      </c>
      <c r="B49" s="910"/>
      <c r="C49" s="910"/>
      <c r="D49" s="910"/>
      <c r="E49" s="910"/>
      <c r="F49" s="910"/>
      <c r="G49" s="910"/>
      <c r="H49" s="910"/>
      <c r="I49" s="910"/>
      <c r="J49" s="910"/>
      <c r="K49" s="910"/>
      <c r="L49" s="911"/>
      <c r="M49" s="971"/>
      <c r="N49" s="905"/>
      <c r="O49" s="300" t="s">
        <v>105</v>
      </c>
      <c r="P49" s="971"/>
      <c r="Q49" s="905"/>
      <c r="R49" s="300" t="s">
        <v>105</v>
      </c>
      <c r="S49" s="971"/>
      <c r="T49" s="905"/>
      <c r="U49" s="300" t="s">
        <v>105</v>
      </c>
      <c r="V49" s="971"/>
      <c r="W49" s="905"/>
      <c r="X49" s="300" t="s">
        <v>105</v>
      </c>
      <c r="Y49" s="971"/>
      <c r="Z49" s="905"/>
      <c r="AA49" s="300" t="s">
        <v>105</v>
      </c>
      <c r="AB49" s="971"/>
      <c r="AC49" s="905"/>
      <c r="AD49" s="300" t="s">
        <v>105</v>
      </c>
      <c r="AE49" s="971"/>
      <c r="AF49" s="905"/>
      <c r="AG49" s="300" t="s">
        <v>105</v>
      </c>
      <c r="AH49" s="971"/>
      <c r="AI49" s="905"/>
      <c r="AJ49" s="300" t="s">
        <v>105</v>
      </c>
      <c r="AK49" s="971"/>
      <c r="AL49" s="905"/>
      <c r="AM49" s="300" t="s">
        <v>105</v>
      </c>
      <c r="AN49" s="971"/>
      <c r="AO49" s="905"/>
      <c r="AP49" s="300" t="s">
        <v>105</v>
      </c>
      <c r="AQ49" s="971"/>
      <c r="AR49" s="905"/>
      <c r="AS49" s="300" t="s">
        <v>105</v>
      </c>
      <c r="AT49" s="971"/>
      <c r="AU49" s="905"/>
      <c r="AV49" s="423" t="s">
        <v>105</v>
      </c>
      <c r="AW49" s="904">
        <f t="shared" ref="AW49:AW56" si="1">M49+P49+S49+V49+Y49+AB49+AE49+AH49+AK49+AN49+AQ49+AT49</f>
        <v>0</v>
      </c>
      <c r="AX49" s="905"/>
      <c r="AY49" s="905"/>
      <c r="AZ49" s="301" t="s">
        <v>105</v>
      </c>
      <c r="BA49" s="298"/>
      <c r="BB49" s="298"/>
      <c r="BC49" s="298"/>
      <c r="BD49" s="298"/>
      <c r="BE49" s="298"/>
    </row>
    <row r="50" spans="1:64" s="299" customFormat="1" ht="21" customHeight="1">
      <c r="A50" s="906" t="s">
        <v>354</v>
      </c>
      <c r="B50" s="907"/>
      <c r="C50" s="907"/>
      <c r="D50" s="907"/>
      <c r="E50" s="907"/>
      <c r="F50" s="907"/>
      <c r="G50" s="907"/>
      <c r="H50" s="907"/>
      <c r="I50" s="907"/>
      <c r="J50" s="907"/>
      <c r="K50" s="907"/>
      <c r="L50" s="908"/>
      <c r="M50" s="971"/>
      <c r="N50" s="905"/>
      <c r="O50" s="300" t="s">
        <v>105</v>
      </c>
      <c r="P50" s="971"/>
      <c r="Q50" s="905"/>
      <c r="R50" s="300" t="s">
        <v>105</v>
      </c>
      <c r="S50" s="971"/>
      <c r="T50" s="905"/>
      <c r="U50" s="300" t="s">
        <v>105</v>
      </c>
      <c r="V50" s="971"/>
      <c r="W50" s="905"/>
      <c r="X50" s="300" t="s">
        <v>105</v>
      </c>
      <c r="Y50" s="971"/>
      <c r="Z50" s="905"/>
      <c r="AA50" s="300" t="s">
        <v>105</v>
      </c>
      <c r="AB50" s="971"/>
      <c r="AC50" s="905"/>
      <c r="AD50" s="300" t="s">
        <v>105</v>
      </c>
      <c r="AE50" s="971"/>
      <c r="AF50" s="905"/>
      <c r="AG50" s="300" t="s">
        <v>105</v>
      </c>
      <c r="AH50" s="971"/>
      <c r="AI50" s="905"/>
      <c r="AJ50" s="300" t="s">
        <v>105</v>
      </c>
      <c r="AK50" s="971"/>
      <c r="AL50" s="905"/>
      <c r="AM50" s="300" t="s">
        <v>105</v>
      </c>
      <c r="AN50" s="971"/>
      <c r="AO50" s="905"/>
      <c r="AP50" s="300" t="s">
        <v>105</v>
      </c>
      <c r="AQ50" s="971"/>
      <c r="AR50" s="905"/>
      <c r="AS50" s="300" t="s">
        <v>105</v>
      </c>
      <c r="AT50" s="971"/>
      <c r="AU50" s="905"/>
      <c r="AV50" s="423" t="s">
        <v>105</v>
      </c>
      <c r="AW50" s="904">
        <f t="shared" si="1"/>
        <v>0</v>
      </c>
      <c r="AX50" s="905"/>
      <c r="AY50" s="905"/>
      <c r="AZ50" s="301" t="s">
        <v>105</v>
      </c>
      <c r="BA50" s="298"/>
      <c r="BB50" s="298"/>
      <c r="BC50" s="298"/>
      <c r="BD50" s="298"/>
      <c r="BE50" s="298"/>
    </row>
    <row r="51" spans="1:64" s="299" customFormat="1" ht="21" customHeight="1" thickBot="1">
      <c r="A51" s="923" t="s">
        <v>355</v>
      </c>
      <c r="B51" s="924"/>
      <c r="C51" s="924"/>
      <c r="D51" s="924"/>
      <c r="E51" s="924"/>
      <c r="F51" s="924"/>
      <c r="G51" s="924"/>
      <c r="H51" s="924"/>
      <c r="I51" s="924"/>
      <c r="J51" s="924"/>
      <c r="K51" s="924"/>
      <c r="L51" s="925"/>
      <c r="M51" s="926"/>
      <c r="N51" s="917"/>
      <c r="O51" s="302" t="s">
        <v>356</v>
      </c>
      <c r="P51" s="926"/>
      <c r="Q51" s="917"/>
      <c r="R51" s="302" t="s">
        <v>356</v>
      </c>
      <c r="S51" s="926"/>
      <c r="T51" s="917"/>
      <c r="U51" s="302" t="s">
        <v>356</v>
      </c>
      <c r="V51" s="926"/>
      <c r="W51" s="917"/>
      <c r="X51" s="302" t="s">
        <v>356</v>
      </c>
      <c r="Y51" s="926"/>
      <c r="Z51" s="917"/>
      <c r="AA51" s="302" t="s">
        <v>356</v>
      </c>
      <c r="AB51" s="926"/>
      <c r="AC51" s="917"/>
      <c r="AD51" s="302" t="s">
        <v>356</v>
      </c>
      <c r="AE51" s="926"/>
      <c r="AF51" s="917"/>
      <c r="AG51" s="302" t="s">
        <v>356</v>
      </c>
      <c r="AH51" s="926"/>
      <c r="AI51" s="917"/>
      <c r="AJ51" s="302" t="s">
        <v>356</v>
      </c>
      <c r="AK51" s="926"/>
      <c r="AL51" s="917"/>
      <c r="AM51" s="302" t="s">
        <v>356</v>
      </c>
      <c r="AN51" s="926"/>
      <c r="AO51" s="917"/>
      <c r="AP51" s="302" t="s">
        <v>356</v>
      </c>
      <c r="AQ51" s="926"/>
      <c r="AR51" s="917"/>
      <c r="AS51" s="302" t="s">
        <v>356</v>
      </c>
      <c r="AT51" s="926"/>
      <c r="AU51" s="917"/>
      <c r="AV51" s="303" t="s">
        <v>356</v>
      </c>
      <c r="AW51" s="916">
        <f t="shared" si="1"/>
        <v>0</v>
      </c>
      <c r="AX51" s="917"/>
      <c r="AY51" s="917"/>
      <c r="AZ51" s="304" t="s">
        <v>356</v>
      </c>
      <c r="BA51" s="298"/>
      <c r="BB51" s="298"/>
      <c r="BC51" s="298"/>
      <c r="BD51" s="298"/>
      <c r="BE51" s="298"/>
    </row>
    <row r="52" spans="1:64" s="299" customFormat="1" ht="21" customHeight="1">
      <c r="A52" s="918" t="s">
        <v>357</v>
      </c>
      <c r="B52" s="919"/>
      <c r="C52" s="919"/>
      <c r="D52" s="919"/>
      <c r="E52" s="919"/>
      <c r="F52" s="919"/>
      <c r="G52" s="919"/>
      <c r="H52" s="919"/>
      <c r="I52" s="919"/>
      <c r="J52" s="919"/>
      <c r="K52" s="919"/>
      <c r="L52" s="920"/>
      <c r="M52" s="972"/>
      <c r="N52" s="913"/>
      <c r="O52" s="305" t="s">
        <v>356</v>
      </c>
      <c r="P52" s="972"/>
      <c r="Q52" s="913"/>
      <c r="R52" s="305" t="s">
        <v>356</v>
      </c>
      <c r="S52" s="972"/>
      <c r="T52" s="913"/>
      <c r="U52" s="305" t="s">
        <v>356</v>
      </c>
      <c r="V52" s="972"/>
      <c r="W52" s="913"/>
      <c r="X52" s="305" t="s">
        <v>356</v>
      </c>
      <c r="Y52" s="972"/>
      <c r="Z52" s="913"/>
      <c r="AA52" s="305" t="s">
        <v>356</v>
      </c>
      <c r="AB52" s="972"/>
      <c r="AC52" s="913"/>
      <c r="AD52" s="305" t="s">
        <v>356</v>
      </c>
      <c r="AE52" s="972"/>
      <c r="AF52" s="913"/>
      <c r="AG52" s="305" t="s">
        <v>356</v>
      </c>
      <c r="AH52" s="972"/>
      <c r="AI52" s="913"/>
      <c r="AJ52" s="305" t="s">
        <v>356</v>
      </c>
      <c r="AK52" s="972"/>
      <c r="AL52" s="913"/>
      <c r="AM52" s="305" t="s">
        <v>356</v>
      </c>
      <c r="AN52" s="972"/>
      <c r="AO52" s="913"/>
      <c r="AP52" s="305" t="s">
        <v>356</v>
      </c>
      <c r="AQ52" s="972"/>
      <c r="AR52" s="913"/>
      <c r="AS52" s="305" t="s">
        <v>356</v>
      </c>
      <c r="AT52" s="972"/>
      <c r="AU52" s="913"/>
      <c r="AV52" s="306" t="s">
        <v>356</v>
      </c>
      <c r="AW52" s="912">
        <f t="shared" si="1"/>
        <v>0</v>
      </c>
      <c r="AX52" s="913"/>
      <c r="AY52" s="913"/>
      <c r="AZ52" s="307" t="s">
        <v>356</v>
      </c>
      <c r="BA52" s="298"/>
      <c r="BB52" s="298"/>
      <c r="BC52" s="298"/>
      <c r="BD52" s="298"/>
      <c r="BE52" s="298"/>
    </row>
    <row r="53" spans="1:64" s="299" customFormat="1" ht="21" customHeight="1" thickBot="1">
      <c r="A53" s="923" t="s">
        <v>358</v>
      </c>
      <c r="B53" s="924"/>
      <c r="C53" s="924"/>
      <c r="D53" s="924"/>
      <c r="E53" s="924"/>
      <c r="F53" s="924"/>
      <c r="G53" s="924"/>
      <c r="H53" s="924"/>
      <c r="I53" s="924"/>
      <c r="J53" s="924"/>
      <c r="K53" s="924"/>
      <c r="L53" s="925"/>
      <c r="M53" s="926">
        <f>M51-M52</f>
        <v>0</v>
      </c>
      <c r="N53" s="917"/>
      <c r="O53" s="302" t="s">
        <v>356</v>
      </c>
      <c r="P53" s="926">
        <f>P51-P52</f>
        <v>0</v>
      </c>
      <c r="Q53" s="917"/>
      <c r="R53" s="302" t="s">
        <v>356</v>
      </c>
      <c r="S53" s="926">
        <f>S51-S52</f>
        <v>0</v>
      </c>
      <c r="T53" s="917"/>
      <c r="U53" s="302" t="s">
        <v>356</v>
      </c>
      <c r="V53" s="926">
        <f>V51-V52</f>
        <v>0</v>
      </c>
      <c r="W53" s="917"/>
      <c r="X53" s="302" t="s">
        <v>356</v>
      </c>
      <c r="Y53" s="926">
        <f>Y51-Y52</f>
        <v>0</v>
      </c>
      <c r="Z53" s="917"/>
      <c r="AA53" s="302" t="s">
        <v>356</v>
      </c>
      <c r="AB53" s="926">
        <f>AB51-AB52</f>
        <v>0</v>
      </c>
      <c r="AC53" s="917"/>
      <c r="AD53" s="302" t="s">
        <v>356</v>
      </c>
      <c r="AE53" s="926">
        <f>AE51-AE52</f>
        <v>0</v>
      </c>
      <c r="AF53" s="917"/>
      <c r="AG53" s="302" t="s">
        <v>356</v>
      </c>
      <c r="AH53" s="926">
        <f>AH51-AH52</f>
        <v>0</v>
      </c>
      <c r="AI53" s="917"/>
      <c r="AJ53" s="302" t="s">
        <v>356</v>
      </c>
      <c r="AK53" s="926">
        <f>AK51-AK52</f>
        <v>0</v>
      </c>
      <c r="AL53" s="917"/>
      <c r="AM53" s="302" t="s">
        <v>356</v>
      </c>
      <c r="AN53" s="926">
        <f>AN51-AN52</f>
        <v>0</v>
      </c>
      <c r="AO53" s="917"/>
      <c r="AP53" s="302" t="s">
        <v>356</v>
      </c>
      <c r="AQ53" s="926">
        <f>AQ51-AQ52</f>
        <v>0</v>
      </c>
      <c r="AR53" s="917"/>
      <c r="AS53" s="302" t="s">
        <v>356</v>
      </c>
      <c r="AT53" s="926">
        <f>AT51-AT52</f>
        <v>0</v>
      </c>
      <c r="AU53" s="917"/>
      <c r="AV53" s="303" t="s">
        <v>356</v>
      </c>
      <c r="AW53" s="916">
        <f t="shared" si="1"/>
        <v>0</v>
      </c>
      <c r="AX53" s="917"/>
      <c r="AY53" s="917"/>
      <c r="AZ53" s="304" t="s">
        <v>356</v>
      </c>
      <c r="BA53" s="298"/>
      <c r="BB53" s="298"/>
      <c r="BC53" s="298"/>
      <c r="BD53" s="298"/>
      <c r="BE53" s="298"/>
    </row>
    <row r="54" spans="1:64" s="299" customFormat="1" ht="32.25" customHeight="1" thickBot="1">
      <c r="A54" s="929" t="s">
        <v>359</v>
      </c>
      <c r="B54" s="930"/>
      <c r="C54" s="930"/>
      <c r="D54" s="930"/>
      <c r="E54" s="930"/>
      <c r="F54" s="930"/>
      <c r="G54" s="930"/>
      <c r="H54" s="930"/>
      <c r="I54" s="930"/>
      <c r="J54" s="930"/>
      <c r="K54" s="930"/>
      <c r="L54" s="931"/>
      <c r="M54" s="973"/>
      <c r="N54" s="882"/>
      <c r="O54" s="308" t="s">
        <v>356</v>
      </c>
      <c r="P54" s="973"/>
      <c r="Q54" s="882"/>
      <c r="R54" s="308" t="s">
        <v>356</v>
      </c>
      <c r="S54" s="973"/>
      <c r="T54" s="882"/>
      <c r="U54" s="308" t="s">
        <v>356</v>
      </c>
      <c r="V54" s="973"/>
      <c r="W54" s="882"/>
      <c r="X54" s="308" t="s">
        <v>356</v>
      </c>
      <c r="Y54" s="973"/>
      <c r="Z54" s="882"/>
      <c r="AA54" s="308" t="s">
        <v>356</v>
      </c>
      <c r="AB54" s="973"/>
      <c r="AC54" s="882"/>
      <c r="AD54" s="308" t="s">
        <v>356</v>
      </c>
      <c r="AE54" s="973"/>
      <c r="AF54" s="882"/>
      <c r="AG54" s="308" t="s">
        <v>356</v>
      </c>
      <c r="AH54" s="973"/>
      <c r="AI54" s="882"/>
      <c r="AJ54" s="308" t="s">
        <v>356</v>
      </c>
      <c r="AK54" s="973"/>
      <c r="AL54" s="882"/>
      <c r="AM54" s="308" t="s">
        <v>356</v>
      </c>
      <c r="AN54" s="973"/>
      <c r="AO54" s="882"/>
      <c r="AP54" s="308" t="s">
        <v>356</v>
      </c>
      <c r="AQ54" s="973"/>
      <c r="AR54" s="882"/>
      <c r="AS54" s="308" t="s">
        <v>356</v>
      </c>
      <c r="AT54" s="973"/>
      <c r="AU54" s="882"/>
      <c r="AV54" s="309" t="s">
        <v>356</v>
      </c>
      <c r="AW54" s="881">
        <f t="shared" si="1"/>
        <v>0</v>
      </c>
      <c r="AX54" s="882"/>
      <c r="AY54" s="882"/>
      <c r="AZ54" s="310" t="s">
        <v>356</v>
      </c>
      <c r="BA54" s="298"/>
      <c r="BB54" s="298"/>
      <c r="BC54" s="298"/>
      <c r="BD54" s="298"/>
      <c r="BE54" s="298"/>
    </row>
    <row r="55" spans="1:64" s="299" customFormat="1" ht="32.25" customHeight="1" thickBot="1">
      <c r="A55" s="934" t="s">
        <v>360</v>
      </c>
      <c r="B55" s="935"/>
      <c r="C55" s="935"/>
      <c r="D55" s="935"/>
      <c r="E55" s="935"/>
      <c r="F55" s="935"/>
      <c r="G55" s="935"/>
      <c r="H55" s="935"/>
      <c r="I55" s="935"/>
      <c r="J55" s="935"/>
      <c r="K55" s="935"/>
      <c r="L55" s="935"/>
      <c r="M55" s="973"/>
      <c r="N55" s="882"/>
      <c r="O55" s="308" t="s">
        <v>356</v>
      </c>
      <c r="P55" s="973"/>
      <c r="Q55" s="882"/>
      <c r="R55" s="308" t="s">
        <v>356</v>
      </c>
      <c r="S55" s="973"/>
      <c r="T55" s="882"/>
      <c r="U55" s="308" t="s">
        <v>356</v>
      </c>
      <c r="V55" s="973"/>
      <c r="W55" s="882"/>
      <c r="X55" s="308" t="s">
        <v>356</v>
      </c>
      <c r="Y55" s="973"/>
      <c r="Z55" s="882"/>
      <c r="AA55" s="308" t="s">
        <v>356</v>
      </c>
      <c r="AB55" s="973"/>
      <c r="AC55" s="882"/>
      <c r="AD55" s="308" t="s">
        <v>356</v>
      </c>
      <c r="AE55" s="973"/>
      <c r="AF55" s="882"/>
      <c r="AG55" s="308" t="s">
        <v>356</v>
      </c>
      <c r="AH55" s="973"/>
      <c r="AI55" s="882"/>
      <c r="AJ55" s="308" t="s">
        <v>356</v>
      </c>
      <c r="AK55" s="973"/>
      <c r="AL55" s="882"/>
      <c r="AM55" s="308" t="s">
        <v>356</v>
      </c>
      <c r="AN55" s="973"/>
      <c r="AO55" s="882"/>
      <c r="AP55" s="308" t="s">
        <v>356</v>
      </c>
      <c r="AQ55" s="973"/>
      <c r="AR55" s="882"/>
      <c r="AS55" s="308" t="s">
        <v>356</v>
      </c>
      <c r="AT55" s="973"/>
      <c r="AU55" s="882"/>
      <c r="AV55" s="309" t="s">
        <v>356</v>
      </c>
      <c r="AW55" s="881">
        <f t="shared" si="1"/>
        <v>0</v>
      </c>
      <c r="AX55" s="882"/>
      <c r="AY55" s="882"/>
      <c r="AZ55" s="310" t="s">
        <v>356</v>
      </c>
      <c r="BA55" s="298"/>
      <c r="BB55" s="298"/>
      <c r="BC55" s="298"/>
      <c r="BD55" s="298"/>
      <c r="BE55" s="298"/>
    </row>
    <row r="56" spans="1:64" s="299" customFormat="1" ht="21" customHeight="1" thickBot="1">
      <c r="A56" s="934" t="s">
        <v>400</v>
      </c>
      <c r="B56" s="935"/>
      <c r="C56" s="935"/>
      <c r="D56" s="935"/>
      <c r="E56" s="935"/>
      <c r="F56" s="935"/>
      <c r="G56" s="935"/>
      <c r="H56" s="935"/>
      <c r="I56" s="935"/>
      <c r="J56" s="935"/>
      <c r="K56" s="935"/>
      <c r="L56" s="935"/>
      <c r="M56" s="973"/>
      <c r="N56" s="882"/>
      <c r="O56" s="308" t="s">
        <v>356</v>
      </c>
      <c r="P56" s="973"/>
      <c r="Q56" s="882"/>
      <c r="R56" s="308" t="s">
        <v>356</v>
      </c>
      <c r="S56" s="973"/>
      <c r="T56" s="882"/>
      <c r="U56" s="308" t="s">
        <v>356</v>
      </c>
      <c r="V56" s="973"/>
      <c r="W56" s="882"/>
      <c r="X56" s="308" t="s">
        <v>356</v>
      </c>
      <c r="Y56" s="973"/>
      <c r="Z56" s="882"/>
      <c r="AA56" s="308" t="s">
        <v>356</v>
      </c>
      <c r="AB56" s="973"/>
      <c r="AC56" s="882"/>
      <c r="AD56" s="308" t="s">
        <v>356</v>
      </c>
      <c r="AE56" s="973"/>
      <c r="AF56" s="882"/>
      <c r="AG56" s="308" t="s">
        <v>356</v>
      </c>
      <c r="AH56" s="973"/>
      <c r="AI56" s="882"/>
      <c r="AJ56" s="308" t="s">
        <v>356</v>
      </c>
      <c r="AK56" s="973"/>
      <c r="AL56" s="882"/>
      <c r="AM56" s="308" t="s">
        <v>356</v>
      </c>
      <c r="AN56" s="973"/>
      <c r="AO56" s="882"/>
      <c r="AP56" s="308" t="s">
        <v>356</v>
      </c>
      <c r="AQ56" s="973"/>
      <c r="AR56" s="882"/>
      <c r="AS56" s="308" t="s">
        <v>356</v>
      </c>
      <c r="AT56" s="973"/>
      <c r="AU56" s="882"/>
      <c r="AV56" s="309" t="s">
        <v>356</v>
      </c>
      <c r="AW56" s="881">
        <f t="shared" si="1"/>
        <v>0</v>
      </c>
      <c r="AX56" s="882"/>
      <c r="AY56" s="882"/>
      <c r="AZ56" s="310" t="s">
        <v>356</v>
      </c>
      <c r="BA56" s="298"/>
      <c r="BB56" s="298"/>
      <c r="BC56" s="298"/>
      <c r="BD56" s="298"/>
      <c r="BE56" s="298"/>
    </row>
    <row r="57" spans="1:64" s="299" customFormat="1" ht="21" customHeight="1">
      <c r="A57" s="420" t="s">
        <v>361</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row>
    <row r="58" spans="1:64" s="299" customFormat="1" ht="27" customHeight="1">
      <c r="A58" s="311" t="s">
        <v>362</v>
      </c>
      <c r="B58" s="423"/>
      <c r="C58" s="423"/>
      <c r="D58" s="423"/>
      <c r="E58" s="423"/>
      <c r="F58" s="423"/>
      <c r="G58" s="423"/>
      <c r="H58" s="423"/>
      <c r="I58" s="300"/>
      <c r="J58" s="312" t="s">
        <v>363</v>
      </c>
      <c r="K58" s="932">
        <f>AW49</f>
        <v>0</v>
      </c>
      <c r="L58" s="932"/>
      <c r="M58" s="932"/>
      <c r="N58" s="932"/>
      <c r="O58" s="421" t="s">
        <v>364</v>
      </c>
      <c r="P58" s="300" t="s">
        <v>105</v>
      </c>
      <c r="Q58" s="420" t="s">
        <v>401</v>
      </c>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row>
    <row r="59" spans="1:64" s="299" customFormat="1" ht="27" customHeight="1">
      <c r="A59" s="933" t="s">
        <v>366</v>
      </c>
      <c r="B59" s="907"/>
      <c r="C59" s="907"/>
      <c r="D59" s="907"/>
      <c r="E59" s="907"/>
      <c r="F59" s="907"/>
      <c r="G59" s="907"/>
      <c r="H59" s="907"/>
      <c r="I59" s="908"/>
      <c r="J59" s="312" t="s">
        <v>363</v>
      </c>
      <c r="K59" s="932">
        <f>AW50</f>
        <v>0</v>
      </c>
      <c r="L59" s="932"/>
      <c r="M59" s="932"/>
      <c r="N59" s="932"/>
      <c r="O59" s="421" t="s">
        <v>364</v>
      </c>
      <c r="P59" s="300" t="s">
        <v>105</v>
      </c>
      <c r="Q59" s="425" t="s">
        <v>402</v>
      </c>
      <c r="R59" s="298"/>
      <c r="S59" s="298"/>
      <c r="T59" s="298"/>
      <c r="U59" s="298"/>
      <c r="V59" s="298"/>
      <c r="W59" s="298"/>
      <c r="X59" s="298"/>
      <c r="Y59" s="298"/>
      <c r="Z59" s="298"/>
      <c r="AA59" s="298"/>
      <c r="AB59" s="298"/>
      <c r="AC59" s="298"/>
      <c r="AD59" s="298"/>
      <c r="AE59" s="298"/>
      <c r="AF59" s="298"/>
      <c r="AG59" s="298"/>
      <c r="AH59" s="298"/>
      <c r="AI59" s="298"/>
      <c r="AJ59" s="425"/>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row>
    <row r="60" spans="1:64" s="299" customFormat="1" ht="27" customHeight="1">
      <c r="A60" s="311" t="s">
        <v>368</v>
      </c>
      <c r="B60" s="423"/>
      <c r="C60" s="423"/>
      <c r="D60" s="423"/>
      <c r="E60" s="423"/>
      <c r="F60" s="423"/>
      <c r="G60" s="423"/>
      <c r="H60" s="423"/>
      <c r="I60" s="300"/>
      <c r="J60" s="312" t="s">
        <v>363</v>
      </c>
      <c r="K60" s="932">
        <f>AW51</f>
        <v>0</v>
      </c>
      <c r="L60" s="932"/>
      <c r="M60" s="932"/>
      <c r="N60" s="932"/>
      <c r="O60" s="421" t="s">
        <v>364</v>
      </c>
      <c r="P60" s="300" t="s">
        <v>5</v>
      </c>
      <c r="Q60" s="424" t="s">
        <v>403</v>
      </c>
      <c r="R60" s="298"/>
      <c r="S60" s="298"/>
      <c r="T60" s="298"/>
      <c r="U60" s="298"/>
      <c r="V60" s="298"/>
      <c r="W60" s="298"/>
      <c r="X60" s="298"/>
      <c r="Y60" s="298"/>
      <c r="Z60" s="313"/>
      <c r="AA60" s="313"/>
      <c r="AB60" s="420"/>
      <c r="AC60" s="420"/>
      <c r="AD60" s="298"/>
      <c r="AE60" s="298"/>
      <c r="AF60" s="298"/>
      <c r="AG60" s="298"/>
      <c r="AH60" s="298"/>
      <c r="AI60" s="298"/>
      <c r="AJ60" s="425"/>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row>
    <row r="61" spans="1:64" s="299" customFormat="1" ht="27" customHeight="1">
      <c r="A61" s="936" t="s">
        <v>370</v>
      </c>
      <c r="B61" s="937"/>
      <c r="C61" s="937"/>
      <c r="D61" s="937"/>
      <c r="E61" s="937"/>
      <c r="F61" s="937"/>
      <c r="G61" s="937"/>
      <c r="H61" s="937"/>
      <c r="I61" s="938"/>
      <c r="J61" s="312" t="s">
        <v>363</v>
      </c>
      <c r="K61" s="966" t="e">
        <f>ROUNDUP(K60/K58,1)</f>
        <v>#DIV/0!</v>
      </c>
      <c r="L61" s="966"/>
      <c r="M61" s="966"/>
      <c r="N61" s="966"/>
      <c r="O61" s="421" t="s">
        <v>364</v>
      </c>
      <c r="P61" s="300" t="s">
        <v>5</v>
      </c>
      <c r="Q61" s="424" t="s">
        <v>404</v>
      </c>
      <c r="R61" s="425"/>
      <c r="S61" s="425"/>
      <c r="T61" s="425"/>
      <c r="U61" s="425"/>
      <c r="V61" s="425"/>
      <c r="W61" s="425"/>
      <c r="X61" s="425"/>
      <c r="Y61" s="425"/>
      <c r="Z61" s="328"/>
      <c r="AA61" s="329"/>
      <c r="AB61" s="329"/>
      <c r="AC61" s="329"/>
      <c r="AD61" s="329"/>
      <c r="AE61" s="328"/>
      <c r="AF61" s="425"/>
      <c r="AG61" s="425"/>
      <c r="AH61" s="425"/>
      <c r="AI61" s="425"/>
      <c r="AJ61" s="425"/>
      <c r="AK61" s="425"/>
      <c r="AL61" s="425"/>
      <c r="AM61" s="425"/>
      <c r="AN61" s="425"/>
      <c r="AO61" s="425"/>
      <c r="AP61" s="298"/>
      <c r="AQ61" s="298"/>
      <c r="AR61" s="298"/>
      <c r="AS61" s="298"/>
      <c r="AT61" s="298"/>
      <c r="AU61" s="298"/>
      <c r="AV61" s="298"/>
      <c r="AW61" s="298"/>
      <c r="AX61" s="298"/>
      <c r="AY61" s="298"/>
      <c r="AZ61" s="298"/>
      <c r="BA61" s="298"/>
      <c r="BB61" s="298"/>
      <c r="BC61" s="298"/>
      <c r="BD61" s="298"/>
      <c r="BE61" s="298"/>
      <c r="BF61" s="298"/>
    </row>
    <row r="62" spans="1:64" s="299" customFormat="1" ht="27.75" customHeight="1">
      <c r="A62" s="311" t="s">
        <v>372</v>
      </c>
      <c r="B62" s="423"/>
      <c r="C62" s="423"/>
      <c r="D62" s="423"/>
      <c r="E62" s="423"/>
      <c r="F62" s="423"/>
      <c r="G62" s="423"/>
      <c r="H62" s="423"/>
      <c r="I62" s="300"/>
      <c r="J62" s="312" t="s">
        <v>363</v>
      </c>
      <c r="K62" s="966" t="e">
        <f>ROUNDUP(AW52/K59,1)</f>
        <v>#DIV/0!</v>
      </c>
      <c r="L62" s="966"/>
      <c r="M62" s="966"/>
      <c r="N62" s="966"/>
      <c r="O62" s="421" t="s">
        <v>364</v>
      </c>
      <c r="P62" s="300" t="s">
        <v>5</v>
      </c>
      <c r="Q62" s="954" t="s">
        <v>405</v>
      </c>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420"/>
      <c r="AR62" s="420"/>
      <c r="AS62" s="420"/>
      <c r="AT62" s="420"/>
      <c r="AU62" s="420"/>
      <c r="AV62" s="420"/>
      <c r="AW62" s="420"/>
      <c r="AX62" s="420"/>
      <c r="AY62" s="420"/>
      <c r="AZ62" s="420"/>
      <c r="BA62" s="420"/>
      <c r="BB62" s="298"/>
      <c r="BC62" s="298"/>
      <c r="BD62" s="298"/>
      <c r="BE62" s="298"/>
    </row>
    <row r="63" spans="1:64" s="299" customFormat="1" ht="31.5" customHeight="1">
      <c r="A63" s="936" t="s">
        <v>374</v>
      </c>
      <c r="B63" s="907"/>
      <c r="C63" s="907"/>
      <c r="D63" s="907"/>
      <c r="E63" s="907"/>
      <c r="F63" s="907"/>
      <c r="G63" s="907"/>
      <c r="H63" s="907"/>
      <c r="I63" s="908"/>
      <c r="J63" s="312" t="s">
        <v>363</v>
      </c>
      <c r="K63" s="966" t="e">
        <f>ROUNDUP(AW53/K58,1)</f>
        <v>#DIV/0!</v>
      </c>
      <c r="L63" s="966"/>
      <c r="M63" s="966"/>
      <c r="N63" s="966"/>
      <c r="O63" s="421" t="s">
        <v>364</v>
      </c>
      <c r="P63" s="300" t="s">
        <v>5</v>
      </c>
      <c r="Q63" s="954" t="s">
        <v>406</v>
      </c>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420"/>
      <c r="AS63" s="420"/>
      <c r="AT63" s="420"/>
      <c r="AU63" s="420"/>
      <c r="AV63" s="420"/>
      <c r="AW63" s="420"/>
      <c r="AX63" s="420"/>
      <c r="AY63" s="420"/>
      <c r="AZ63" s="420"/>
      <c r="BA63" s="420"/>
      <c r="BB63" s="298"/>
      <c r="BC63" s="298"/>
      <c r="BD63" s="298"/>
      <c r="BE63" s="298"/>
    </row>
    <row r="64" spans="1:64" s="299" customFormat="1" ht="33" customHeight="1">
      <c r="A64" s="977" t="s">
        <v>407</v>
      </c>
      <c r="B64" s="978"/>
      <c r="C64" s="978"/>
      <c r="D64" s="978"/>
      <c r="E64" s="978"/>
      <c r="F64" s="978"/>
      <c r="G64" s="978"/>
      <c r="H64" s="978"/>
      <c r="I64" s="979"/>
      <c r="J64" s="312" t="s">
        <v>363</v>
      </c>
      <c r="K64" s="966" t="e">
        <f>K61/6</f>
        <v>#DIV/0!</v>
      </c>
      <c r="L64" s="966"/>
      <c r="M64" s="966"/>
      <c r="N64" s="966"/>
      <c r="O64" s="421" t="s">
        <v>364</v>
      </c>
      <c r="P64" s="300" t="s">
        <v>5</v>
      </c>
      <c r="Q64" s="954" t="s">
        <v>408</v>
      </c>
      <c r="R64" s="955"/>
      <c r="S64" s="955"/>
      <c r="T64" s="955"/>
      <c r="U64" s="955"/>
      <c r="V64" s="955"/>
      <c r="W64" s="955"/>
      <c r="X64" s="955"/>
      <c r="Y64" s="955"/>
      <c r="Z64" s="955"/>
      <c r="AA64" s="955"/>
      <c r="AB64" s="955"/>
      <c r="AC64" s="955"/>
      <c r="AD64" s="955"/>
      <c r="AE64" s="955"/>
      <c r="AF64" s="955"/>
      <c r="AG64" s="955"/>
      <c r="AH64" s="955"/>
      <c r="AI64" s="955"/>
      <c r="AJ64" s="955"/>
      <c r="AK64" s="420"/>
      <c r="AL64" s="420"/>
      <c r="AM64" s="420"/>
      <c r="AN64" s="420"/>
      <c r="AO64" s="420"/>
      <c r="AP64" s="420"/>
      <c r="AQ64" s="420"/>
      <c r="AR64" s="420"/>
      <c r="AS64" s="420"/>
      <c r="AT64" s="420"/>
      <c r="AU64" s="420"/>
      <c r="AV64" s="420"/>
      <c r="AW64" s="420"/>
      <c r="AX64" s="420"/>
      <c r="AY64" s="420"/>
      <c r="AZ64" s="420"/>
      <c r="BA64" s="420"/>
      <c r="BB64" s="298"/>
      <c r="BC64" s="298"/>
      <c r="BD64" s="298"/>
      <c r="BE64" s="298"/>
    </row>
    <row r="65" spans="1:57" s="299" customFormat="1" ht="30.75" customHeight="1">
      <c r="A65" s="974" t="s">
        <v>409</v>
      </c>
      <c r="B65" s="975"/>
      <c r="C65" s="975"/>
      <c r="D65" s="975"/>
      <c r="E65" s="975"/>
      <c r="F65" s="975"/>
      <c r="G65" s="975"/>
      <c r="H65" s="975"/>
      <c r="I65" s="976"/>
      <c r="J65" s="312" t="s">
        <v>363</v>
      </c>
      <c r="K65" s="966" t="e">
        <f>(K62/10)+(K63/6)</f>
        <v>#DIV/0!</v>
      </c>
      <c r="L65" s="966"/>
      <c r="M65" s="966"/>
      <c r="N65" s="966"/>
      <c r="O65" s="421" t="s">
        <v>364</v>
      </c>
      <c r="P65" s="300" t="s">
        <v>5</v>
      </c>
      <c r="Q65" s="954" t="s">
        <v>410</v>
      </c>
      <c r="R65" s="955"/>
      <c r="S65" s="955"/>
      <c r="T65" s="955"/>
      <c r="U65" s="955"/>
      <c r="V65" s="955"/>
      <c r="W65" s="955"/>
      <c r="X65" s="955"/>
      <c r="Y65" s="955"/>
      <c r="Z65" s="955"/>
      <c r="AA65" s="955"/>
      <c r="AB65" s="955"/>
      <c r="AC65" s="955"/>
      <c r="AD65" s="955"/>
      <c r="AE65" s="955"/>
      <c r="AF65" s="955"/>
      <c r="AG65" s="955"/>
      <c r="AH65" s="955"/>
      <c r="AI65" s="955"/>
      <c r="AJ65" s="955"/>
      <c r="AK65" s="420"/>
      <c r="AL65" s="420"/>
      <c r="AM65" s="420"/>
      <c r="AN65" s="420"/>
      <c r="AO65" s="420"/>
      <c r="AP65" s="420"/>
      <c r="AQ65" s="420"/>
      <c r="AR65" s="420"/>
      <c r="AS65" s="420"/>
      <c r="AT65" s="420"/>
      <c r="AU65" s="420"/>
      <c r="AV65" s="420"/>
      <c r="AW65" s="420"/>
      <c r="AX65" s="420"/>
      <c r="AY65" s="420"/>
      <c r="AZ65" s="420"/>
      <c r="BA65" s="420"/>
      <c r="BB65" s="298"/>
      <c r="BC65" s="298"/>
      <c r="BD65" s="298"/>
      <c r="BE65" s="298"/>
    </row>
    <row r="66" spans="1:57" s="299" customFormat="1" ht="46.5" customHeight="1">
      <c r="A66" s="974" t="s">
        <v>411</v>
      </c>
      <c r="B66" s="975"/>
      <c r="C66" s="975"/>
      <c r="D66" s="975"/>
      <c r="E66" s="975"/>
      <c r="F66" s="975"/>
      <c r="G66" s="975"/>
      <c r="H66" s="975"/>
      <c r="I66" s="976"/>
      <c r="J66" s="312" t="s">
        <v>363</v>
      </c>
      <c r="K66" s="966" t="str">
        <f>IF(M46="就労移行支援",K61/6,IF(OR(M46="認定就労移行支援",M46="就労継続支援Ａ型",M46="就労継続支援Ｂ型"),K61/10,""))</f>
        <v/>
      </c>
      <c r="L66" s="966"/>
      <c r="M66" s="966"/>
      <c r="N66" s="966"/>
      <c r="O66" s="421" t="s">
        <v>364</v>
      </c>
      <c r="P66" s="300" t="s">
        <v>5</v>
      </c>
      <c r="Q66" s="956" t="s">
        <v>412</v>
      </c>
      <c r="R66" s="957"/>
      <c r="S66" s="957"/>
      <c r="T66" s="957"/>
      <c r="U66" s="957"/>
      <c r="V66" s="957"/>
      <c r="W66" s="957"/>
      <c r="X66" s="957"/>
      <c r="Y66" s="957"/>
      <c r="Z66" s="957"/>
      <c r="AA66" s="957"/>
      <c r="AB66" s="957"/>
      <c r="AC66" s="957"/>
      <c r="AD66" s="957"/>
      <c r="AE66" s="957"/>
      <c r="AF66" s="957"/>
      <c r="AG66" s="957"/>
      <c r="AH66" s="957"/>
      <c r="AI66" s="957"/>
      <c r="AJ66" s="957"/>
      <c r="AK66" s="957"/>
      <c r="AL66" s="957"/>
      <c r="AM66" s="957"/>
      <c r="AN66" s="957"/>
      <c r="AO66" s="957"/>
      <c r="AP66" s="957"/>
      <c r="AQ66" s="957"/>
      <c r="AR66" s="957"/>
      <c r="AS66" s="957"/>
      <c r="AT66" s="957"/>
      <c r="AU66" s="957"/>
      <c r="AV66" s="957"/>
      <c r="AW66" s="957"/>
      <c r="AX66" s="957"/>
      <c r="AY66" s="957"/>
      <c r="AZ66" s="957"/>
      <c r="BA66" s="957"/>
      <c r="BB66" s="298"/>
      <c r="BC66" s="298"/>
      <c r="BD66" s="298"/>
      <c r="BE66" s="298"/>
    </row>
    <row r="67" spans="1:57" s="299" customFormat="1" ht="33" customHeight="1">
      <c r="A67" s="974" t="s">
        <v>413</v>
      </c>
      <c r="B67" s="975"/>
      <c r="C67" s="975"/>
      <c r="D67" s="975"/>
      <c r="E67" s="975"/>
      <c r="F67" s="975"/>
      <c r="G67" s="975"/>
      <c r="H67" s="975"/>
      <c r="I67" s="976"/>
      <c r="J67" s="312" t="s">
        <v>363</v>
      </c>
      <c r="K67" s="966" t="e">
        <f>K61/15</f>
        <v>#DIV/0!</v>
      </c>
      <c r="L67" s="966"/>
      <c r="M67" s="966"/>
      <c r="N67" s="966"/>
      <c r="O67" s="421" t="s">
        <v>364</v>
      </c>
      <c r="P67" s="300" t="s">
        <v>5</v>
      </c>
      <c r="Q67" s="956" t="s">
        <v>414</v>
      </c>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957"/>
      <c r="AV67" s="957"/>
      <c r="AW67" s="957"/>
      <c r="AX67" s="957"/>
      <c r="AY67" s="957"/>
      <c r="AZ67" s="957"/>
      <c r="BA67" s="957"/>
      <c r="BB67" s="298"/>
      <c r="BC67" s="298"/>
      <c r="BD67" s="298"/>
      <c r="BE67" s="298"/>
    </row>
    <row r="68" spans="1:57" s="299" customFormat="1" ht="45" customHeight="1">
      <c r="A68" s="936" t="s">
        <v>559</v>
      </c>
      <c r="B68" s="907"/>
      <c r="C68" s="907"/>
      <c r="D68" s="907"/>
      <c r="E68" s="907"/>
      <c r="F68" s="907"/>
      <c r="G68" s="907"/>
      <c r="H68" s="907"/>
      <c r="I68" s="908"/>
      <c r="J68" s="312" t="s">
        <v>363</v>
      </c>
      <c r="K68" s="966" t="e">
        <f>K61/6</f>
        <v>#DIV/0!</v>
      </c>
      <c r="L68" s="966"/>
      <c r="M68" s="966"/>
      <c r="N68" s="966"/>
      <c r="O68" s="421" t="s">
        <v>364</v>
      </c>
      <c r="P68" s="300" t="s">
        <v>5</v>
      </c>
      <c r="Q68" s="954" t="s">
        <v>560</v>
      </c>
      <c r="R68" s="955"/>
      <c r="S68" s="955"/>
      <c r="T68" s="955"/>
      <c r="U68" s="955"/>
      <c r="V68" s="955"/>
      <c r="W68" s="955"/>
      <c r="X68" s="955"/>
      <c r="Y68" s="955"/>
      <c r="Z68" s="955"/>
      <c r="AA68" s="955"/>
      <c r="AB68" s="955"/>
      <c r="AC68" s="969" t="s">
        <v>557</v>
      </c>
      <c r="AD68" s="969"/>
      <c r="AE68" s="969"/>
      <c r="AF68" s="969"/>
      <c r="AG68" s="969"/>
      <c r="AH68" s="969"/>
      <c r="AI68" s="969"/>
      <c r="AJ68" s="969"/>
      <c r="AK68" s="969"/>
      <c r="AL68" s="970" t="e">
        <f>K61/7.5</f>
        <v>#DIV/0!</v>
      </c>
      <c r="AM68" s="970"/>
      <c r="AN68" s="970"/>
      <c r="AO68" s="970"/>
      <c r="AP68" s="970"/>
      <c r="AQ68" s="970"/>
      <c r="AR68" s="970"/>
      <c r="AS68" s="954" t="s">
        <v>558</v>
      </c>
      <c r="AT68" s="955"/>
      <c r="AU68" s="955"/>
      <c r="AV68" s="955"/>
      <c r="AW68" s="955"/>
      <c r="AX68" s="955"/>
      <c r="AY68" s="955"/>
      <c r="AZ68" s="955"/>
      <c r="BA68" s="955"/>
      <c r="BB68" s="298"/>
      <c r="BC68" s="298"/>
      <c r="BD68" s="298"/>
      <c r="BE68" s="298"/>
    </row>
    <row r="69" spans="1:57" s="299" customFormat="1" ht="30" customHeight="1">
      <c r="A69" s="936" t="s">
        <v>384</v>
      </c>
      <c r="B69" s="907"/>
      <c r="C69" s="907"/>
      <c r="D69" s="907"/>
      <c r="E69" s="907"/>
      <c r="F69" s="907"/>
      <c r="G69" s="907"/>
      <c r="H69" s="907"/>
      <c r="I69" s="908"/>
      <c r="J69" s="312" t="s">
        <v>363</v>
      </c>
      <c r="K69" s="966">
        <f>AW54</f>
        <v>0</v>
      </c>
      <c r="L69" s="966"/>
      <c r="M69" s="966"/>
      <c r="N69" s="966"/>
      <c r="O69" s="421" t="s">
        <v>364</v>
      </c>
      <c r="P69" s="300" t="s">
        <v>5</v>
      </c>
      <c r="Q69" s="954" t="s">
        <v>415</v>
      </c>
      <c r="R69" s="955"/>
      <c r="S69" s="955"/>
      <c r="T69" s="955"/>
      <c r="U69" s="955"/>
      <c r="V69" s="955"/>
      <c r="W69" s="955"/>
      <c r="X69" s="955"/>
      <c r="Y69" s="955"/>
      <c r="Z69" s="955"/>
      <c r="AA69" s="955"/>
      <c r="AB69" s="319"/>
      <c r="AC69" s="969"/>
      <c r="AD69" s="969"/>
      <c r="AE69" s="969"/>
      <c r="AF69" s="969"/>
      <c r="AG69" s="969"/>
      <c r="AH69" s="969"/>
      <c r="AI69" s="969"/>
      <c r="AJ69" s="969"/>
      <c r="AK69" s="969"/>
      <c r="AL69" s="970"/>
      <c r="AM69" s="970"/>
      <c r="AN69" s="970"/>
      <c r="AO69" s="970"/>
      <c r="AP69" s="970"/>
      <c r="AQ69" s="970"/>
      <c r="AR69" s="970"/>
      <c r="AS69" s="954"/>
      <c r="AT69" s="955"/>
      <c r="AU69" s="955"/>
      <c r="AV69" s="955"/>
      <c r="AW69" s="955"/>
      <c r="AX69" s="955"/>
      <c r="AY69" s="955"/>
      <c r="AZ69" s="955"/>
      <c r="BA69" s="955"/>
      <c r="BB69" s="298"/>
      <c r="BC69" s="298"/>
      <c r="BD69" s="298"/>
      <c r="BE69" s="298"/>
    </row>
    <row r="70" spans="1:57" s="299" customFormat="1" ht="21" customHeight="1">
      <c r="A70" s="420" t="s">
        <v>416</v>
      </c>
      <c r="B70" s="420"/>
      <c r="C70" s="420"/>
      <c r="D70" s="420"/>
      <c r="E70" s="420"/>
      <c r="F70" s="420"/>
      <c r="G70" s="420"/>
      <c r="H70" s="420"/>
      <c r="I70" s="420"/>
      <c r="J70" s="314"/>
      <c r="K70" s="318"/>
      <c r="L70" s="318"/>
      <c r="M70" s="318"/>
      <c r="N70" s="318"/>
      <c r="O70" s="314"/>
      <c r="P70" s="298"/>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298"/>
      <c r="BC70" s="298"/>
      <c r="BD70" s="298"/>
      <c r="BE70" s="298"/>
    </row>
    <row r="71" spans="1:57" s="299" customFormat="1" ht="21" customHeight="1">
      <c r="A71" s="420" t="s">
        <v>417</v>
      </c>
      <c r="B71" s="420"/>
      <c r="C71" s="420"/>
      <c r="D71" s="420"/>
      <c r="E71" s="420"/>
      <c r="F71" s="420"/>
      <c r="G71" s="420"/>
      <c r="H71" s="420"/>
      <c r="I71" s="420"/>
      <c r="J71" s="314"/>
      <c r="K71" s="318"/>
      <c r="L71" s="318"/>
      <c r="M71" s="318"/>
      <c r="N71" s="318"/>
      <c r="O71" s="314"/>
      <c r="P71" s="298"/>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298"/>
      <c r="BC71" s="298"/>
      <c r="BD71" s="298"/>
      <c r="BE71" s="298"/>
    </row>
    <row r="72" spans="1:57" s="299" customFormat="1" ht="21" customHeight="1">
      <c r="A72" s="317" t="s">
        <v>387</v>
      </c>
      <c r="B72" s="420"/>
      <c r="C72" s="420"/>
      <c r="D72" s="420"/>
      <c r="E72" s="420"/>
      <c r="F72" s="420"/>
      <c r="G72" s="420"/>
      <c r="H72" s="420"/>
      <c r="I72" s="420"/>
      <c r="J72" s="314"/>
      <c r="K72" s="318"/>
      <c r="L72" s="318"/>
      <c r="M72" s="318"/>
      <c r="N72" s="318"/>
      <c r="O72" s="314"/>
      <c r="P72" s="298"/>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298"/>
      <c r="BC72" s="298"/>
      <c r="BD72" s="298"/>
      <c r="BE72" s="298"/>
    </row>
    <row r="73" spans="1:57" s="299" customFormat="1" ht="32.25" customHeight="1">
      <c r="A73" s="959" t="s">
        <v>388</v>
      </c>
      <c r="B73" s="959"/>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319"/>
      <c r="BB73" s="298"/>
      <c r="BC73" s="298"/>
      <c r="BD73" s="298"/>
      <c r="BE73" s="298"/>
    </row>
    <row r="74" spans="1:57" s="299" customFormat="1" ht="32.25" customHeight="1">
      <c r="A74" s="959" t="s">
        <v>389</v>
      </c>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420"/>
      <c r="BB74" s="298"/>
      <c r="BC74" s="298"/>
      <c r="BD74" s="298"/>
      <c r="BE74" s="298"/>
    </row>
    <row r="75" spans="1:57" s="299" customFormat="1" ht="31.5" customHeight="1">
      <c r="A75" s="960" t="s">
        <v>390</v>
      </c>
      <c r="B75" s="960"/>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298"/>
      <c r="BB75" s="298"/>
      <c r="BC75" s="298"/>
      <c r="BD75" s="298"/>
      <c r="BE75" s="298"/>
    </row>
    <row r="76" spans="1:57" s="9" customFormat="1" ht="16.5" customHeight="1">
      <c r="A76" s="320" t="s">
        <v>391</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row>
    <row r="77" spans="1:57" s="9" customFormat="1" ht="13.5" customHeight="1">
      <c r="A77" s="320"/>
      <c r="B77" s="321" t="s">
        <v>392</v>
      </c>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297"/>
      <c r="BB77" s="297"/>
      <c r="BC77" s="297"/>
      <c r="BD77" s="297"/>
      <c r="BE77" s="297"/>
    </row>
    <row r="78" spans="1:57" s="9" customFormat="1" ht="13.5" customHeight="1">
      <c r="A78" s="320"/>
      <c r="B78" s="321" t="s">
        <v>393</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297"/>
      <c r="BB78" s="297"/>
      <c r="BC78" s="297"/>
      <c r="BD78" s="297"/>
      <c r="BE78" s="297"/>
    </row>
    <row r="79" spans="1:57" s="9" customFormat="1" ht="13.5" customHeight="1">
      <c r="A79" s="321"/>
      <c r="B79" s="321" t="s">
        <v>394</v>
      </c>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297"/>
      <c r="BB79" s="297"/>
      <c r="BC79" s="297"/>
      <c r="BD79" s="297"/>
      <c r="BE79" s="297"/>
    </row>
    <row r="80" spans="1:57" s="9" customFormat="1" ht="13.5" customHeight="1">
      <c r="A80" s="322"/>
      <c r="B80" s="321" t="s">
        <v>395</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297"/>
      <c r="BB80" s="297"/>
      <c r="BC80" s="297"/>
      <c r="BD80" s="297"/>
      <c r="BE80" s="297"/>
    </row>
    <row r="81" spans="1:57" s="9" customFormat="1" ht="13.5" customHeight="1">
      <c r="A81" s="316"/>
      <c r="B81" s="321" t="s">
        <v>396</v>
      </c>
      <c r="C81" s="316"/>
      <c r="D81" s="316"/>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1:57" s="9" customFormat="1" ht="16.5" customHeight="1">
      <c r="A82" s="324" t="s">
        <v>397</v>
      </c>
      <c r="B82" s="321"/>
      <c r="C82" s="316"/>
      <c r="D82" s="31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row>
    <row r="83" spans="1:57" s="9" customFormat="1" ht="21" customHeight="1">
      <c r="A83" s="316"/>
      <c r="B83" s="316"/>
      <c r="C83" s="316"/>
      <c r="D83" s="316"/>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row>
  </sheetData>
  <mergeCells count="333">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58:N58"/>
    <mergeCell ref="A59:I59"/>
    <mergeCell ref="K59:N59"/>
    <mergeCell ref="K60:N60"/>
    <mergeCell ref="A61:I61"/>
    <mergeCell ref="K61:N61"/>
    <mergeCell ref="AH56:AI56"/>
    <mergeCell ref="AK56:AL56"/>
    <mergeCell ref="AN56:AO56"/>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P51:Q51"/>
    <mergeCell ref="S51:T51"/>
    <mergeCell ref="V51:W51"/>
    <mergeCell ref="Y51:Z51"/>
    <mergeCell ref="AH50:AI50"/>
    <mergeCell ref="AK50:AL50"/>
    <mergeCell ref="AN50:AO50"/>
    <mergeCell ref="AQ50:AR50"/>
    <mergeCell ref="AT50:AU50"/>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18:I18"/>
    <mergeCell ref="K18:N18"/>
    <mergeCell ref="K19:N19"/>
    <mergeCell ref="A20:I20"/>
    <mergeCell ref="K20:N20"/>
    <mergeCell ref="A21:I22"/>
    <mergeCell ref="J21:J22"/>
    <mergeCell ref="K21:N22"/>
    <mergeCell ref="AT13:AU13"/>
    <mergeCell ref="O21:O22"/>
    <mergeCell ref="P21:P22"/>
    <mergeCell ref="Q21:AJ22"/>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P11:Q11"/>
    <mergeCell ref="S11:T11"/>
    <mergeCell ref="V11:W11"/>
    <mergeCell ref="Y11:Z11"/>
    <mergeCell ref="AH10:AI10"/>
    <mergeCell ref="AK10:AL10"/>
    <mergeCell ref="AN10:AO10"/>
    <mergeCell ref="AQ10:AR10"/>
    <mergeCell ref="AT10:AU10"/>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P7:Q7"/>
    <mergeCell ref="S7:T7"/>
    <mergeCell ref="V7:W7"/>
    <mergeCell ref="Y7:Z7"/>
    <mergeCell ref="AH6:AJ6"/>
    <mergeCell ref="AK6:AM6"/>
    <mergeCell ref="AN6:AP6"/>
    <mergeCell ref="AQ6:AS6"/>
    <mergeCell ref="AT6:AV6"/>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zoomScale="90" zoomScaleNormal="100" zoomScaleSheetLayoutView="90" workbookViewId="0">
      <selection activeCell="AB7" sqref="AB7"/>
    </sheetView>
  </sheetViews>
  <sheetFormatPr defaultRowHeight="13.5"/>
  <cols>
    <col min="1" max="1" width="0.875" style="11" customWidth="1"/>
    <col min="2" max="2" width="3.625" style="11" customWidth="1"/>
    <col min="3" max="3" width="16.25" style="11" customWidth="1"/>
    <col min="4" max="5" width="5.125" style="90" customWidth="1"/>
    <col min="6" max="6" width="8.125" style="90" customWidth="1"/>
    <col min="7" max="7" width="5.125" style="90" customWidth="1"/>
    <col min="8" max="9" width="5.625" style="90" customWidth="1"/>
    <col min="10" max="13" width="5.125" style="90" customWidth="1"/>
    <col min="14" max="14" width="12" style="282" customWidth="1"/>
    <col min="15" max="21" width="4.125" style="90" customWidth="1"/>
    <col min="22" max="24" width="8.625" style="90" customWidth="1"/>
    <col min="25" max="25" width="4.125" style="90" customWidth="1"/>
    <col min="26" max="28" width="8.625" style="90" customWidth="1"/>
    <col min="29" max="29" width="7.375" style="90" customWidth="1"/>
    <col min="30" max="30" width="2" style="11" hidden="1" customWidth="1"/>
    <col min="31" max="31" width="0.875" style="11" customWidth="1"/>
    <col min="32" max="16384" width="9" style="11"/>
  </cols>
  <sheetData>
    <row r="1" spans="2:30" ht="9.9499999999999993" customHeight="1" thickBot="1">
      <c r="C1" s="5"/>
      <c r="D1" s="89"/>
      <c r="E1" s="89"/>
      <c r="F1" s="89"/>
      <c r="G1" s="89"/>
      <c r="H1" s="89"/>
      <c r="I1" s="89"/>
      <c r="J1" s="89"/>
      <c r="K1" s="89"/>
      <c r="L1" s="89"/>
      <c r="M1" s="89"/>
      <c r="N1" s="278"/>
      <c r="O1" s="89"/>
      <c r="P1" s="89"/>
      <c r="Q1" s="89"/>
      <c r="R1" s="89"/>
      <c r="S1" s="89"/>
      <c r="T1" s="89"/>
      <c r="U1" s="89"/>
      <c r="V1" s="89"/>
      <c r="W1" s="89"/>
      <c r="X1" s="89"/>
      <c r="Y1" s="89"/>
    </row>
    <row r="2" spans="2:30" ht="19.5" customHeight="1">
      <c r="B2" s="3" t="s">
        <v>314</v>
      </c>
      <c r="C2" s="89"/>
      <c r="D2" s="89"/>
      <c r="E2" s="89"/>
      <c r="F2" s="89"/>
      <c r="G2" s="89"/>
      <c r="H2" s="412" t="s">
        <v>532</v>
      </c>
      <c r="I2" s="412"/>
      <c r="J2" s="89"/>
      <c r="K2" s="89"/>
      <c r="L2" s="89"/>
      <c r="M2" s="89"/>
      <c r="N2" s="278"/>
      <c r="O2" s="89"/>
      <c r="P2" s="89"/>
      <c r="Q2" s="89"/>
      <c r="R2" s="89"/>
      <c r="S2" s="89"/>
      <c r="T2" s="89"/>
      <c r="U2" s="89"/>
      <c r="V2" s="366"/>
      <c r="W2" s="985" t="s">
        <v>472</v>
      </c>
      <c r="X2" s="986"/>
      <c r="Y2" s="89"/>
    </row>
    <row r="3" spans="2:30" s="4" customFormat="1" ht="20.100000000000001" customHeight="1">
      <c r="B3" s="987" t="s">
        <v>26</v>
      </c>
      <c r="C3" s="988" t="s">
        <v>8</v>
      </c>
      <c r="D3" s="988" t="s">
        <v>13</v>
      </c>
      <c r="E3" s="988" t="s">
        <v>14</v>
      </c>
      <c r="F3" s="983" t="s">
        <v>533</v>
      </c>
      <c r="G3" s="983" t="s">
        <v>15</v>
      </c>
      <c r="H3" s="983" t="s">
        <v>16</v>
      </c>
      <c r="I3" s="983" t="s">
        <v>561</v>
      </c>
      <c r="J3" s="983" t="s">
        <v>190</v>
      </c>
      <c r="K3" s="983" t="s">
        <v>334</v>
      </c>
      <c r="L3" s="983" t="s">
        <v>335</v>
      </c>
      <c r="M3" s="983" t="s">
        <v>336</v>
      </c>
      <c r="N3" s="983" t="s">
        <v>24</v>
      </c>
      <c r="O3" s="990" t="s">
        <v>309</v>
      </c>
      <c r="P3" s="990"/>
      <c r="Q3" s="990"/>
      <c r="R3" s="990"/>
      <c r="S3" s="990"/>
      <c r="T3" s="990"/>
      <c r="U3" s="990"/>
      <c r="V3" s="980" t="s">
        <v>312</v>
      </c>
      <c r="W3" s="981"/>
      <c r="X3" s="981"/>
      <c r="Y3" s="981"/>
      <c r="Z3" s="981"/>
      <c r="AA3" s="981"/>
      <c r="AB3" s="981"/>
      <c r="AC3" s="982"/>
    </row>
    <row r="4" spans="2:30" s="4" customFormat="1" ht="54" customHeight="1">
      <c r="B4" s="987"/>
      <c r="C4" s="989"/>
      <c r="D4" s="989"/>
      <c r="E4" s="989"/>
      <c r="F4" s="984"/>
      <c r="G4" s="984"/>
      <c r="H4" s="984"/>
      <c r="I4" s="984"/>
      <c r="J4" s="984"/>
      <c r="K4" s="984"/>
      <c r="L4" s="984"/>
      <c r="M4" s="984"/>
      <c r="N4" s="984"/>
      <c r="O4" s="367" t="s">
        <v>310</v>
      </c>
      <c r="P4" s="367" t="s">
        <v>311</v>
      </c>
      <c r="Q4" s="367" t="s">
        <v>28</v>
      </c>
      <c r="R4" s="367" t="s">
        <v>29</v>
      </c>
      <c r="S4" s="367" t="s">
        <v>30</v>
      </c>
      <c r="T4" s="367" t="s">
        <v>31</v>
      </c>
      <c r="U4" s="367" t="s">
        <v>32</v>
      </c>
      <c r="V4" s="414" t="s">
        <v>158</v>
      </c>
      <c r="W4" s="414" t="s">
        <v>313</v>
      </c>
      <c r="X4" s="414" t="s">
        <v>554</v>
      </c>
      <c r="Y4" s="413" t="s">
        <v>534</v>
      </c>
      <c r="Z4" s="414" t="s">
        <v>159</v>
      </c>
      <c r="AA4" s="414" t="s">
        <v>547</v>
      </c>
      <c r="AB4" s="414" t="s">
        <v>549</v>
      </c>
      <c r="AC4" s="414" t="s">
        <v>550</v>
      </c>
    </row>
    <row r="5" spans="2:30" ht="23.1" customHeight="1">
      <c r="B5" s="72" t="s">
        <v>7</v>
      </c>
      <c r="C5" s="275" t="s">
        <v>25</v>
      </c>
      <c r="D5" s="91" t="s">
        <v>17</v>
      </c>
      <c r="E5" s="91">
        <v>44</v>
      </c>
      <c r="F5" s="91" t="s">
        <v>535</v>
      </c>
      <c r="G5" s="91" t="s">
        <v>18</v>
      </c>
      <c r="H5" s="91">
        <v>3</v>
      </c>
      <c r="I5" s="91" t="s">
        <v>19</v>
      </c>
      <c r="J5" s="91" t="s">
        <v>202</v>
      </c>
      <c r="K5" s="91" t="s">
        <v>202</v>
      </c>
      <c r="L5" s="91" t="s">
        <v>19</v>
      </c>
      <c r="M5" s="91" t="s">
        <v>202</v>
      </c>
      <c r="N5" s="279" t="s">
        <v>21</v>
      </c>
      <c r="O5" s="91" t="s">
        <v>19</v>
      </c>
      <c r="P5" s="91" t="s">
        <v>19</v>
      </c>
      <c r="Q5" s="91" t="s">
        <v>19</v>
      </c>
      <c r="R5" s="91" t="s">
        <v>19</v>
      </c>
      <c r="S5" s="91" t="s">
        <v>19</v>
      </c>
      <c r="T5" s="91" t="s">
        <v>202</v>
      </c>
      <c r="U5" s="91" t="s">
        <v>202</v>
      </c>
      <c r="V5" s="104">
        <v>45383</v>
      </c>
      <c r="W5" s="104">
        <v>45392</v>
      </c>
      <c r="X5" s="104">
        <v>45393</v>
      </c>
      <c r="Y5" s="91" t="s">
        <v>19</v>
      </c>
      <c r="Z5" s="104">
        <v>45394</v>
      </c>
      <c r="AA5" s="104">
        <v>45395</v>
      </c>
      <c r="AB5" s="104">
        <v>45578</v>
      </c>
      <c r="AC5" s="91" t="s">
        <v>19</v>
      </c>
      <c r="AD5" s="11" t="s">
        <v>20</v>
      </c>
    </row>
    <row r="6" spans="2:30" ht="23.1" customHeight="1">
      <c r="B6" s="10">
        <v>1</v>
      </c>
      <c r="C6" s="273"/>
      <c r="D6" s="92"/>
      <c r="E6" s="93"/>
      <c r="F6" s="91"/>
      <c r="G6" s="92"/>
      <c r="H6" s="93"/>
      <c r="I6" s="93"/>
      <c r="J6" s="92"/>
      <c r="K6" s="92"/>
      <c r="L6" s="92"/>
      <c r="M6" s="92"/>
      <c r="N6" s="280"/>
      <c r="O6" s="92"/>
      <c r="P6" s="92"/>
      <c r="Q6" s="92"/>
      <c r="R6" s="92"/>
      <c r="S6" s="92"/>
      <c r="T6" s="92"/>
      <c r="U6" s="92"/>
      <c r="V6" s="276"/>
      <c r="W6" s="276"/>
      <c r="X6" s="276"/>
      <c r="Y6" s="93"/>
      <c r="Z6" s="276"/>
      <c r="AA6" s="276"/>
      <c r="AB6" s="276"/>
      <c r="AC6" s="418"/>
      <c r="AD6" s="11" t="s">
        <v>21</v>
      </c>
    </row>
    <row r="7" spans="2:30" ht="23.1" customHeight="1">
      <c r="B7" s="10">
        <f>B6+1</f>
        <v>2</v>
      </c>
      <c r="C7" s="273"/>
      <c r="D7" s="92"/>
      <c r="E7" s="93"/>
      <c r="F7" s="91"/>
      <c r="G7" s="92"/>
      <c r="H7" s="93"/>
      <c r="I7" s="93"/>
      <c r="J7" s="92"/>
      <c r="K7" s="92"/>
      <c r="L7" s="92"/>
      <c r="M7" s="92"/>
      <c r="N7" s="280"/>
      <c r="O7" s="92"/>
      <c r="P7" s="92"/>
      <c r="Q7" s="92"/>
      <c r="R7" s="92"/>
      <c r="S7" s="92"/>
      <c r="T7" s="92"/>
      <c r="U7" s="92"/>
      <c r="V7" s="276"/>
      <c r="W7" s="276"/>
      <c r="X7" s="276"/>
      <c r="Y7" s="93"/>
      <c r="Z7" s="276"/>
      <c r="AA7" s="276"/>
      <c r="AB7" s="276"/>
      <c r="AC7" s="418"/>
      <c r="AD7" s="11" t="s">
        <v>22</v>
      </c>
    </row>
    <row r="8" spans="2:30" ht="23.1" customHeight="1">
      <c r="B8" s="10">
        <f t="shared" ref="B8:B71" si="0">B7+1</f>
        <v>3</v>
      </c>
      <c r="C8" s="273"/>
      <c r="D8" s="92"/>
      <c r="E8" s="93"/>
      <c r="F8" s="91"/>
      <c r="G8" s="92"/>
      <c r="H8" s="93"/>
      <c r="I8" s="93"/>
      <c r="J8" s="92"/>
      <c r="K8" s="92"/>
      <c r="L8" s="92"/>
      <c r="M8" s="92"/>
      <c r="N8" s="280"/>
      <c r="O8" s="92"/>
      <c r="P8" s="92"/>
      <c r="Q8" s="92"/>
      <c r="R8" s="92"/>
      <c r="S8" s="92"/>
      <c r="T8" s="92"/>
      <c r="U8" s="92"/>
      <c r="V8" s="276"/>
      <c r="W8" s="276"/>
      <c r="X8" s="276"/>
      <c r="Y8" s="93"/>
      <c r="Z8" s="276"/>
      <c r="AA8" s="276"/>
      <c r="AB8" s="276"/>
      <c r="AC8" s="418"/>
      <c r="AD8" s="11" t="s">
        <v>23</v>
      </c>
    </row>
    <row r="9" spans="2:30" ht="23.1" customHeight="1">
      <c r="B9" s="10">
        <f t="shared" si="0"/>
        <v>4</v>
      </c>
      <c r="C9" s="273"/>
      <c r="D9" s="92"/>
      <c r="E9" s="93"/>
      <c r="F9" s="91"/>
      <c r="G9" s="92"/>
      <c r="H9" s="93"/>
      <c r="I9" s="93"/>
      <c r="J9" s="92"/>
      <c r="K9" s="92"/>
      <c r="L9" s="92"/>
      <c r="M9" s="92"/>
      <c r="N9" s="280"/>
      <c r="O9" s="92"/>
      <c r="P9" s="92"/>
      <c r="Q9" s="92"/>
      <c r="R9" s="92"/>
      <c r="S9" s="92"/>
      <c r="T9" s="92"/>
      <c r="U9" s="92"/>
      <c r="V9" s="276"/>
      <c r="W9" s="276"/>
      <c r="X9" s="276"/>
      <c r="Y9" s="93"/>
      <c r="Z9" s="276"/>
      <c r="AA9" s="276"/>
      <c r="AB9" s="276"/>
      <c r="AC9" s="418"/>
    </row>
    <row r="10" spans="2:30" ht="23.1" customHeight="1">
      <c r="B10" s="10">
        <f t="shared" si="0"/>
        <v>5</v>
      </c>
      <c r="C10" s="273"/>
      <c r="D10" s="92"/>
      <c r="E10" s="93"/>
      <c r="F10" s="91"/>
      <c r="G10" s="92"/>
      <c r="H10" s="93"/>
      <c r="I10" s="93"/>
      <c r="J10" s="92"/>
      <c r="K10" s="92"/>
      <c r="L10" s="92"/>
      <c r="M10" s="92"/>
      <c r="N10" s="280"/>
      <c r="O10" s="92"/>
      <c r="P10" s="92"/>
      <c r="Q10" s="92"/>
      <c r="R10" s="92"/>
      <c r="S10" s="92"/>
      <c r="T10" s="92"/>
      <c r="U10" s="92"/>
      <c r="V10" s="276"/>
      <c r="W10" s="276"/>
      <c r="X10" s="276"/>
      <c r="Y10" s="93"/>
      <c r="Z10" s="276"/>
      <c r="AA10" s="276"/>
      <c r="AB10" s="276"/>
      <c r="AC10" s="418"/>
    </row>
    <row r="11" spans="2:30" ht="23.1" customHeight="1">
      <c r="B11" s="10">
        <f t="shared" si="0"/>
        <v>6</v>
      </c>
      <c r="C11" s="273"/>
      <c r="D11" s="92"/>
      <c r="E11" s="93"/>
      <c r="F11" s="91"/>
      <c r="G11" s="92"/>
      <c r="H11" s="93"/>
      <c r="I11" s="93"/>
      <c r="J11" s="92"/>
      <c r="K11" s="92"/>
      <c r="L11" s="92"/>
      <c r="M11" s="92"/>
      <c r="N11" s="280"/>
      <c r="O11" s="92"/>
      <c r="P11" s="92"/>
      <c r="Q11" s="92"/>
      <c r="R11" s="92"/>
      <c r="S11" s="92"/>
      <c r="T11" s="92"/>
      <c r="U11" s="92"/>
      <c r="V11" s="276"/>
      <c r="W11" s="276"/>
      <c r="X11" s="276"/>
      <c r="Y11" s="93"/>
      <c r="Z11" s="276"/>
      <c r="AA11" s="276"/>
      <c r="AB11" s="276"/>
      <c r="AC11" s="418"/>
    </row>
    <row r="12" spans="2:30" ht="23.1" customHeight="1">
      <c r="B12" s="10">
        <f t="shared" si="0"/>
        <v>7</v>
      </c>
      <c r="C12" s="273"/>
      <c r="D12" s="92"/>
      <c r="E12" s="93"/>
      <c r="F12" s="91"/>
      <c r="G12" s="92"/>
      <c r="H12" s="93"/>
      <c r="I12" s="93"/>
      <c r="J12" s="92"/>
      <c r="K12" s="92"/>
      <c r="L12" s="92"/>
      <c r="M12" s="92"/>
      <c r="N12" s="280"/>
      <c r="O12" s="92"/>
      <c r="P12" s="92"/>
      <c r="Q12" s="92"/>
      <c r="R12" s="92"/>
      <c r="S12" s="92"/>
      <c r="T12" s="92"/>
      <c r="U12" s="92"/>
      <c r="V12" s="276"/>
      <c r="W12" s="276"/>
      <c r="X12" s="276"/>
      <c r="Y12" s="93"/>
      <c r="Z12" s="276"/>
      <c r="AA12" s="276"/>
      <c r="AB12" s="276"/>
      <c r="AC12" s="418"/>
    </row>
    <row r="13" spans="2:30" ht="23.1" customHeight="1">
      <c r="B13" s="10">
        <f t="shared" si="0"/>
        <v>8</v>
      </c>
      <c r="C13" s="273"/>
      <c r="D13" s="92"/>
      <c r="E13" s="93"/>
      <c r="F13" s="91"/>
      <c r="G13" s="92"/>
      <c r="H13" s="93"/>
      <c r="I13" s="93"/>
      <c r="J13" s="92"/>
      <c r="K13" s="92"/>
      <c r="L13" s="92"/>
      <c r="M13" s="92"/>
      <c r="N13" s="280"/>
      <c r="O13" s="92"/>
      <c r="P13" s="92"/>
      <c r="Q13" s="92"/>
      <c r="R13" s="92"/>
      <c r="S13" s="92"/>
      <c r="T13" s="92"/>
      <c r="U13" s="92"/>
      <c r="V13" s="276"/>
      <c r="W13" s="276"/>
      <c r="X13" s="276"/>
      <c r="Y13" s="93"/>
      <c r="Z13" s="276"/>
      <c r="AA13" s="276"/>
      <c r="AB13" s="276"/>
      <c r="AC13" s="418"/>
    </row>
    <row r="14" spans="2:30" ht="23.1" customHeight="1">
      <c r="B14" s="10">
        <f t="shared" si="0"/>
        <v>9</v>
      </c>
      <c r="C14" s="273"/>
      <c r="D14" s="92"/>
      <c r="E14" s="93"/>
      <c r="F14" s="91"/>
      <c r="G14" s="92"/>
      <c r="H14" s="93"/>
      <c r="I14" s="93"/>
      <c r="J14" s="92"/>
      <c r="K14" s="92"/>
      <c r="L14" s="92"/>
      <c r="M14" s="92"/>
      <c r="N14" s="280"/>
      <c r="O14" s="92"/>
      <c r="P14" s="92"/>
      <c r="Q14" s="92"/>
      <c r="R14" s="92"/>
      <c r="S14" s="92"/>
      <c r="T14" s="92"/>
      <c r="U14" s="92"/>
      <c r="V14" s="276"/>
      <c r="W14" s="276"/>
      <c r="X14" s="276"/>
      <c r="Y14" s="93"/>
      <c r="Z14" s="276"/>
      <c r="AA14" s="276"/>
      <c r="AB14" s="276"/>
      <c r="AC14" s="418"/>
    </row>
    <row r="15" spans="2:30" ht="23.1" customHeight="1">
      <c r="B15" s="10">
        <f t="shared" si="0"/>
        <v>10</v>
      </c>
      <c r="C15" s="273"/>
      <c r="D15" s="92"/>
      <c r="E15" s="93"/>
      <c r="F15" s="91"/>
      <c r="G15" s="92"/>
      <c r="H15" s="93"/>
      <c r="I15" s="93"/>
      <c r="J15" s="92"/>
      <c r="K15" s="92"/>
      <c r="L15" s="92"/>
      <c r="M15" s="92"/>
      <c r="N15" s="280"/>
      <c r="O15" s="92"/>
      <c r="P15" s="92"/>
      <c r="Q15" s="92"/>
      <c r="R15" s="92"/>
      <c r="S15" s="92"/>
      <c r="T15" s="92"/>
      <c r="U15" s="92"/>
      <c r="V15" s="276"/>
      <c r="W15" s="276"/>
      <c r="X15" s="276"/>
      <c r="Y15" s="93"/>
      <c r="Z15" s="276"/>
      <c r="AA15" s="276"/>
      <c r="AB15" s="276"/>
      <c r="AC15" s="418"/>
    </row>
    <row r="16" spans="2:30" ht="23.1" customHeight="1">
      <c r="B16" s="10">
        <f t="shared" si="0"/>
        <v>11</v>
      </c>
      <c r="C16" s="273"/>
      <c r="D16" s="92"/>
      <c r="E16" s="93"/>
      <c r="F16" s="91"/>
      <c r="G16" s="92"/>
      <c r="H16" s="93"/>
      <c r="I16" s="93"/>
      <c r="J16" s="92"/>
      <c r="K16" s="92"/>
      <c r="L16" s="92"/>
      <c r="M16" s="92"/>
      <c r="N16" s="280"/>
      <c r="O16" s="92"/>
      <c r="P16" s="92"/>
      <c r="Q16" s="92"/>
      <c r="R16" s="92"/>
      <c r="S16" s="92"/>
      <c r="T16" s="92"/>
      <c r="U16" s="92"/>
      <c r="V16" s="276"/>
      <c r="W16" s="276"/>
      <c r="X16" s="276"/>
      <c r="Y16" s="93"/>
      <c r="Z16" s="276"/>
      <c r="AA16" s="276"/>
      <c r="AB16" s="276"/>
      <c r="AC16" s="418"/>
    </row>
    <row r="17" spans="2:29" ht="23.1" customHeight="1">
      <c r="B17" s="10">
        <f t="shared" si="0"/>
        <v>12</v>
      </c>
      <c r="C17" s="273"/>
      <c r="D17" s="92"/>
      <c r="E17" s="93"/>
      <c r="F17" s="91"/>
      <c r="G17" s="92"/>
      <c r="H17" s="93"/>
      <c r="I17" s="93"/>
      <c r="J17" s="92"/>
      <c r="K17" s="92"/>
      <c r="L17" s="92"/>
      <c r="M17" s="92"/>
      <c r="N17" s="280"/>
      <c r="O17" s="92"/>
      <c r="P17" s="92"/>
      <c r="Q17" s="92"/>
      <c r="R17" s="92"/>
      <c r="S17" s="92"/>
      <c r="T17" s="92"/>
      <c r="U17" s="92"/>
      <c r="V17" s="276"/>
      <c r="W17" s="276"/>
      <c r="X17" s="276"/>
      <c r="Y17" s="93"/>
      <c r="Z17" s="276"/>
      <c r="AA17" s="276"/>
      <c r="AB17" s="276"/>
      <c r="AC17" s="418"/>
    </row>
    <row r="18" spans="2:29" ht="23.1" customHeight="1">
      <c r="B18" s="10">
        <f t="shared" si="0"/>
        <v>13</v>
      </c>
      <c r="C18" s="273"/>
      <c r="D18" s="92"/>
      <c r="E18" s="93"/>
      <c r="F18" s="91"/>
      <c r="G18" s="92"/>
      <c r="H18" s="93"/>
      <c r="I18" s="93"/>
      <c r="J18" s="92"/>
      <c r="K18" s="92"/>
      <c r="L18" s="92"/>
      <c r="M18" s="92"/>
      <c r="N18" s="280"/>
      <c r="O18" s="92"/>
      <c r="P18" s="92"/>
      <c r="Q18" s="92"/>
      <c r="R18" s="92"/>
      <c r="S18" s="92"/>
      <c r="T18" s="92"/>
      <c r="U18" s="92"/>
      <c r="V18" s="276"/>
      <c r="W18" s="276"/>
      <c r="X18" s="276"/>
      <c r="Y18" s="93"/>
      <c r="Z18" s="276"/>
      <c r="AA18" s="276"/>
      <c r="AB18" s="276"/>
      <c r="AC18" s="418"/>
    </row>
    <row r="19" spans="2:29" ht="23.1" customHeight="1">
      <c r="B19" s="10">
        <f t="shared" si="0"/>
        <v>14</v>
      </c>
      <c r="C19" s="273"/>
      <c r="D19" s="92"/>
      <c r="E19" s="93"/>
      <c r="F19" s="91"/>
      <c r="G19" s="92"/>
      <c r="H19" s="93"/>
      <c r="I19" s="93"/>
      <c r="J19" s="92"/>
      <c r="K19" s="92"/>
      <c r="L19" s="92"/>
      <c r="M19" s="92"/>
      <c r="N19" s="280"/>
      <c r="O19" s="92"/>
      <c r="P19" s="92"/>
      <c r="Q19" s="92"/>
      <c r="R19" s="92"/>
      <c r="S19" s="92"/>
      <c r="T19" s="92"/>
      <c r="U19" s="92"/>
      <c r="V19" s="276"/>
      <c r="W19" s="276"/>
      <c r="X19" s="276"/>
      <c r="Y19" s="93"/>
      <c r="Z19" s="276"/>
      <c r="AA19" s="276"/>
      <c r="AB19" s="276"/>
      <c r="AC19" s="418"/>
    </row>
    <row r="20" spans="2:29" ht="23.1" customHeight="1">
      <c r="B20" s="10">
        <f t="shared" si="0"/>
        <v>15</v>
      </c>
      <c r="C20" s="273"/>
      <c r="D20" s="92"/>
      <c r="E20" s="93"/>
      <c r="F20" s="91"/>
      <c r="G20" s="92"/>
      <c r="H20" s="93"/>
      <c r="I20" s="93"/>
      <c r="J20" s="92"/>
      <c r="K20" s="92"/>
      <c r="L20" s="92"/>
      <c r="M20" s="92"/>
      <c r="N20" s="280"/>
      <c r="O20" s="92"/>
      <c r="P20" s="92"/>
      <c r="Q20" s="92"/>
      <c r="R20" s="92"/>
      <c r="S20" s="92"/>
      <c r="T20" s="92"/>
      <c r="U20" s="92"/>
      <c r="V20" s="276"/>
      <c r="W20" s="276"/>
      <c r="X20" s="276"/>
      <c r="Y20" s="93"/>
      <c r="Z20" s="276"/>
      <c r="AA20" s="276"/>
      <c r="AB20" s="276"/>
      <c r="AC20" s="418"/>
    </row>
    <row r="21" spans="2:29" ht="23.1" customHeight="1">
      <c r="B21" s="10">
        <f t="shared" si="0"/>
        <v>16</v>
      </c>
      <c r="C21" s="273"/>
      <c r="D21" s="92"/>
      <c r="E21" s="93"/>
      <c r="F21" s="91"/>
      <c r="G21" s="92"/>
      <c r="H21" s="93"/>
      <c r="I21" s="93"/>
      <c r="J21" s="92"/>
      <c r="K21" s="92"/>
      <c r="L21" s="92"/>
      <c r="M21" s="92"/>
      <c r="N21" s="280"/>
      <c r="O21" s="92"/>
      <c r="P21" s="92"/>
      <c r="Q21" s="92"/>
      <c r="R21" s="92"/>
      <c r="S21" s="92"/>
      <c r="T21" s="92"/>
      <c r="U21" s="92"/>
      <c r="V21" s="276"/>
      <c r="W21" s="276"/>
      <c r="X21" s="276"/>
      <c r="Y21" s="93"/>
      <c r="Z21" s="276"/>
      <c r="AA21" s="276"/>
      <c r="AB21" s="276"/>
      <c r="AC21" s="418"/>
    </row>
    <row r="22" spans="2:29" ht="23.1" customHeight="1">
      <c r="B22" s="10">
        <f t="shared" si="0"/>
        <v>17</v>
      </c>
      <c r="C22" s="273"/>
      <c r="D22" s="92"/>
      <c r="E22" s="93"/>
      <c r="F22" s="91"/>
      <c r="G22" s="92"/>
      <c r="H22" s="93"/>
      <c r="I22" s="93"/>
      <c r="J22" s="92"/>
      <c r="K22" s="92"/>
      <c r="L22" s="92"/>
      <c r="M22" s="92"/>
      <c r="N22" s="280"/>
      <c r="O22" s="92"/>
      <c r="P22" s="92"/>
      <c r="Q22" s="92"/>
      <c r="R22" s="92"/>
      <c r="S22" s="92"/>
      <c r="T22" s="92"/>
      <c r="U22" s="92"/>
      <c r="V22" s="276"/>
      <c r="W22" s="276"/>
      <c r="X22" s="276"/>
      <c r="Y22" s="93"/>
      <c r="Z22" s="276"/>
      <c r="AA22" s="276"/>
      <c r="AB22" s="276"/>
      <c r="AC22" s="418"/>
    </row>
    <row r="23" spans="2:29" ht="23.1" customHeight="1">
      <c r="B23" s="10">
        <f t="shared" si="0"/>
        <v>18</v>
      </c>
      <c r="C23" s="273"/>
      <c r="D23" s="92"/>
      <c r="E23" s="93"/>
      <c r="F23" s="91"/>
      <c r="G23" s="92"/>
      <c r="H23" s="93"/>
      <c r="I23" s="93"/>
      <c r="J23" s="92"/>
      <c r="K23" s="92"/>
      <c r="L23" s="92"/>
      <c r="M23" s="92"/>
      <c r="N23" s="280"/>
      <c r="O23" s="92"/>
      <c r="P23" s="92"/>
      <c r="Q23" s="92"/>
      <c r="R23" s="92"/>
      <c r="S23" s="92"/>
      <c r="T23" s="92"/>
      <c r="U23" s="92"/>
      <c r="V23" s="276"/>
      <c r="W23" s="276"/>
      <c r="X23" s="276"/>
      <c r="Y23" s="93"/>
      <c r="Z23" s="276"/>
      <c r="AA23" s="276"/>
      <c r="AB23" s="276"/>
      <c r="AC23" s="418"/>
    </row>
    <row r="24" spans="2:29" ht="23.1" customHeight="1">
      <c r="B24" s="10">
        <f t="shared" si="0"/>
        <v>19</v>
      </c>
      <c r="C24" s="273"/>
      <c r="D24" s="92"/>
      <c r="E24" s="93"/>
      <c r="F24" s="91"/>
      <c r="G24" s="92"/>
      <c r="H24" s="93"/>
      <c r="I24" s="93"/>
      <c r="J24" s="92"/>
      <c r="K24" s="92"/>
      <c r="L24" s="92"/>
      <c r="M24" s="92"/>
      <c r="N24" s="280"/>
      <c r="O24" s="92"/>
      <c r="P24" s="92"/>
      <c r="Q24" s="92"/>
      <c r="R24" s="92"/>
      <c r="S24" s="92"/>
      <c r="T24" s="92"/>
      <c r="U24" s="92"/>
      <c r="V24" s="276"/>
      <c r="W24" s="276"/>
      <c r="X24" s="276"/>
      <c r="Y24" s="93"/>
      <c r="Z24" s="276"/>
      <c r="AA24" s="276"/>
      <c r="AB24" s="276"/>
      <c r="AC24" s="418"/>
    </row>
    <row r="25" spans="2:29" ht="23.1" customHeight="1">
      <c r="B25" s="10">
        <f t="shared" si="0"/>
        <v>20</v>
      </c>
      <c r="C25" s="273"/>
      <c r="D25" s="92"/>
      <c r="E25" s="93"/>
      <c r="F25" s="91"/>
      <c r="G25" s="92"/>
      <c r="H25" s="93"/>
      <c r="I25" s="93"/>
      <c r="J25" s="92"/>
      <c r="K25" s="92"/>
      <c r="L25" s="92"/>
      <c r="M25" s="92"/>
      <c r="N25" s="280"/>
      <c r="O25" s="92"/>
      <c r="P25" s="92"/>
      <c r="Q25" s="92"/>
      <c r="R25" s="92"/>
      <c r="S25" s="92"/>
      <c r="T25" s="92"/>
      <c r="U25" s="92"/>
      <c r="V25" s="276"/>
      <c r="W25" s="276"/>
      <c r="X25" s="276"/>
      <c r="Y25" s="93"/>
      <c r="Z25" s="276"/>
      <c r="AA25" s="276"/>
      <c r="AB25" s="276"/>
      <c r="AC25" s="418"/>
    </row>
    <row r="26" spans="2:29" ht="23.1" customHeight="1">
      <c r="B26" s="10">
        <f t="shared" si="0"/>
        <v>21</v>
      </c>
      <c r="C26" s="273"/>
      <c r="D26" s="92"/>
      <c r="E26" s="93"/>
      <c r="F26" s="91"/>
      <c r="G26" s="92"/>
      <c r="H26" s="93"/>
      <c r="I26" s="93"/>
      <c r="J26" s="92"/>
      <c r="K26" s="92"/>
      <c r="L26" s="92"/>
      <c r="M26" s="92"/>
      <c r="N26" s="280"/>
      <c r="O26" s="92"/>
      <c r="P26" s="92"/>
      <c r="Q26" s="92"/>
      <c r="R26" s="92"/>
      <c r="S26" s="92"/>
      <c r="T26" s="92"/>
      <c r="U26" s="92"/>
      <c r="V26" s="276"/>
      <c r="W26" s="276"/>
      <c r="X26" s="276"/>
      <c r="Y26" s="93"/>
      <c r="Z26" s="276"/>
      <c r="AA26" s="276"/>
      <c r="AB26" s="276"/>
      <c r="AC26" s="418"/>
    </row>
    <row r="27" spans="2:29" ht="23.1" customHeight="1">
      <c r="B27" s="10">
        <f t="shared" si="0"/>
        <v>22</v>
      </c>
      <c r="C27" s="273"/>
      <c r="D27" s="92"/>
      <c r="E27" s="93"/>
      <c r="F27" s="91"/>
      <c r="G27" s="92"/>
      <c r="H27" s="93"/>
      <c r="I27" s="93"/>
      <c r="J27" s="92"/>
      <c r="K27" s="92"/>
      <c r="L27" s="92"/>
      <c r="M27" s="92"/>
      <c r="N27" s="280"/>
      <c r="O27" s="92"/>
      <c r="P27" s="92"/>
      <c r="Q27" s="92"/>
      <c r="R27" s="92"/>
      <c r="S27" s="92"/>
      <c r="T27" s="92"/>
      <c r="U27" s="92"/>
      <c r="V27" s="276"/>
      <c r="W27" s="276"/>
      <c r="X27" s="276"/>
      <c r="Y27" s="93"/>
      <c r="Z27" s="276"/>
      <c r="AA27" s="276"/>
      <c r="AB27" s="276"/>
      <c r="AC27" s="418"/>
    </row>
    <row r="28" spans="2:29" ht="23.1" customHeight="1">
      <c r="B28" s="10">
        <f t="shared" si="0"/>
        <v>23</v>
      </c>
      <c r="C28" s="273"/>
      <c r="D28" s="92"/>
      <c r="E28" s="93"/>
      <c r="F28" s="91"/>
      <c r="G28" s="92"/>
      <c r="H28" s="93"/>
      <c r="I28" s="93"/>
      <c r="J28" s="92"/>
      <c r="K28" s="92"/>
      <c r="L28" s="92"/>
      <c r="M28" s="92"/>
      <c r="N28" s="280"/>
      <c r="O28" s="92"/>
      <c r="P28" s="92"/>
      <c r="Q28" s="92"/>
      <c r="R28" s="92"/>
      <c r="S28" s="92"/>
      <c r="T28" s="92"/>
      <c r="U28" s="92"/>
      <c r="V28" s="276"/>
      <c r="W28" s="276"/>
      <c r="X28" s="276"/>
      <c r="Y28" s="93"/>
      <c r="Z28" s="276"/>
      <c r="AA28" s="276"/>
      <c r="AB28" s="276"/>
      <c r="AC28" s="418"/>
    </row>
    <row r="29" spans="2:29" ht="23.1" customHeight="1">
      <c r="B29" s="10">
        <f t="shared" si="0"/>
        <v>24</v>
      </c>
      <c r="C29" s="273"/>
      <c r="D29" s="92"/>
      <c r="E29" s="93"/>
      <c r="F29" s="91"/>
      <c r="G29" s="92"/>
      <c r="H29" s="93"/>
      <c r="I29" s="93"/>
      <c r="J29" s="92"/>
      <c r="K29" s="92"/>
      <c r="L29" s="92"/>
      <c r="M29" s="92"/>
      <c r="N29" s="280"/>
      <c r="O29" s="92"/>
      <c r="P29" s="92"/>
      <c r="Q29" s="92"/>
      <c r="R29" s="92"/>
      <c r="S29" s="92"/>
      <c r="T29" s="92"/>
      <c r="U29" s="92"/>
      <c r="V29" s="276"/>
      <c r="W29" s="276"/>
      <c r="X29" s="276"/>
      <c r="Y29" s="93"/>
      <c r="Z29" s="276"/>
      <c r="AA29" s="276"/>
      <c r="AB29" s="276"/>
      <c r="AC29" s="418"/>
    </row>
    <row r="30" spans="2:29" ht="23.1" customHeight="1">
      <c r="B30" s="10">
        <f t="shared" si="0"/>
        <v>25</v>
      </c>
      <c r="C30" s="274"/>
      <c r="D30" s="94"/>
      <c r="E30" s="95"/>
      <c r="F30" s="415"/>
      <c r="G30" s="94"/>
      <c r="H30" s="93"/>
      <c r="I30" s="93"/>
      <c r="J30" s="94"/>
      <c r="K30" s="94"/>
      <c r="L30" s="94"/>
      <c r="M30" s="94"/>
      <c r="N30" s="281"/>
      <c r="O30" s="92"/>
      <c r="P30" s="92"/>
      <c r="Q30" s="92"/>
      <c r="R30" s="92"/>
      <c r="S30" s="92"/>
      <c r="T30" s="92"/>
      <c r="U30" s="92"/>
      <c r="V30" s="277"/>
      <c r="W30" s="277"/>
      <c r="X30" s="277"/>
      <c r="Y30" s="95"/>
      <c r="Z30" s="277"/>
      <c r="AA30" s="277"/>
      <c r="AB30" s="277"/>
      <c r="AC30" s="418"/>
    </row>
    <row r="31" spans="2:29" ht="23.1" customHeight="1">
      <c r="B31" s="10">
        <f t="shared" si="0"/>
        <v>26</v>
      </c>
      <c r="C31" s="274"/>
      <c r="D31" s="94"/>
      <c r="E31" s="95"/>
      <c r="F31" s="415"/>
      <c r="G31" s="94"/>
      <c r="H31" s="93"/>
      <c r="I31" s="93"/>
      <c r="J31" s="94"/>
      <c r="K31" s="94"/>
      <c r="L31" s="94"/>
      <c r="M31" s="94"/>
      <c r="N31" s="281"/>
      <c r="O31" s="92"/>
      <c r="P31" s="92"/>
      <c r="Q31" s="92"/>
      <c r="R31" s="92"/>
      <c r="S31" s="92"/>
      <c r="T31" s="92"/>
      <c r="U31" s="92"/>
      <c r="V31" s="277"/>
      <c r="W31" s="277"/>
      <c r="X31" s="277"/>
      <c r="Y31" s="95"/>
      <c r="Z31" s="277"/>
      <c r="AA31" s="277"/>
      <c r="AB31" s="277"/>
      <c r="AC31" s="418"/>
    </row>
    <row r="32" spans="2:29" ht="23.1" customHeight="1">
      <c r="B32" s="10">
        <f t="shared" si="0"/>
        <v>27</v>
      </c>
      <c r="C32" s="274"/>
      <c r="D32" s="94"/>
      <c r="E32" s="95"/>
      <c r="F32" s="415"/>
      <c r="G32" s="94"/>
      <c r="H32" s="93"/>
      <c r="I32" s="93"/>
      <c r="J32" s="94"/>
      <c r="K32" s="94"/>
      <c r="L32" s="94"/>
      <c r="M32" s="94"/>
      <c r="N32" s="281"/>
      <c r="O32" s="92"/>
      <c r="P32" s="92"/>
      <c r="Q32" s="92"/>
      <c r="R32" s="92"/>
      <c r="S32" s="92"/>
      <c r="T32" s="92"/>
      <c r="U32" s="92"/>
      <c r="V32" s="277"/>
      <c r="W32" s="277"/>
      <c r="X32" s="277"/>
      <c r="Y32" s="95"/>
      <c r="Z32" s="277"/>
      <c r="AA32" s="277"/>
      <c r="AB32" s="277"/>
      <c r="AC32" s="418"/>
    </row>
    <row r="33" spans="2:29" ht="23.1" customHeight="1">
      <c r="B33" s="10">
        <f t="shared" si="0"/>
        <v>28</v>
      </c>
      <c r="C33" s="274"/>
      <c r="D33" s="94"/>
      <c r="E33" s="95"/>
      <c r="F33" s="415"/>
      <c r="G33" s="94"/>
      <c r="H33" s="93"/>
      <c r="I33" s="93"/>
      <c r="J33" s="94"/>
      <c r="K33" s="94"/>
      <c r="L33" s="94"/>
      <c r="M33" s="94"/>
      <c r="N33" s="281"/>
      <c r="O33" s="92"/>
      <c r="P33" s="92"/>
      <c r="Q33" s="92"/>
      <c r="R33" s="92"/>
      <c r="S33" s="92"/>
      <c r="T33" s="92"/>
      <c r="U33" s="92"/>
      <c r="V33" s="277"/>
      <c r="W33" s="277"/>
      <c r="X33" s="277"/>
      <c r="Y33" s="95"/>
      <c r="Z33" s="277"/>
      <c r="AA33" s="277"/>
      <c r="AB33" s="277"/>
      <c r="AC33" s="418"/>
    </row>
    <row r="34" spans="2:29" ht="23.1" customHeight="1">
      <c r="B34" s="10">
        <f t="shared" si="0"/>
        <v>29</v>
      </c>
      <c r="C34" s="274"/>
      <c r="D34" s="94"/>
      <c r="E34" s="95"/>
      <c r="F34" s="415"/>
      <c r="G34" s="94"/>
      <c r="H34" s="93"/>
      <c r="I34" s="93"/>
      <c r="J34" s="94"/>
      <c r="K34" s="94"/>
      <c r="L34" s="94"/>
      <c r="M34" s="94"/>
      <c r="N34" s="281"/>
      <c r="O34" s="92"/>
      <c r="P34" s="92"/>
      <c r="Q34" s="92"/>
      <c r="R34" s="92"/>
      <c r="S34" s="92"/>
      <c r="T34" s="92"/>
      <c r="U34" s="92"/>
      <c r="V34" s="277"/>
      <c r="W34" s="277"/>
      <c r="X34" s="277"/>
      <c r="Y34" s="95"/>
      <c r="Z34" s="277"/>
      <c r="AA34" s="277"/>
      <c r="AB34" s="277"/>
      <c r="AC34" s="418"/>
    </row>
    <row r="35" spans="2:29" ht="23.1" customHeight="1">
      <c r="B35" s="10">
        <f t="shared" si="0"/>
        <v>30</v>
      </c>
      <c r="C35" s="274"/>
      <c r="D35" s="94"/>
      <c r="E35" s="95"/>
      <c r="F35" s="415"/>
      <c r="G35" s="94"/>
      <c r="H35" s="93"/>
      <c r="I35" s="93"/>
      <c r="J35" s="94"/>
      <c r="K35" s="94"/>
      <c r="L35" s="94"/>
      <c r="M35" s="94"/>
      <c r="N35" s="281"/>
      <c r="O35" s="92"/>
      <c r="P35" s="92"/>
      <c r="Q35" s="92"/>
      <c r="R35" s="92"/>
      <c r="S35" s="92"/>
      <c r="T35" s="92"/>
      <c r="U35" s="92"/>
      <c r="V35" s="277"/>
      <c r="W35" s="277"/>
      <c r="X35" s="277"/>
      <c r="Y35" s="95"/>
      <c r="Z35" s="277"/>
      <c r="AA35" s="277"/>
      <c r="AB35" s="277"/>
      <c r="AC35" s="418"/>
    </row>
    <row r="36" spans="2:29" ht="23.1" customHeight="1">
      <c r="B36" s="10">
        <f t="shared" si="0"/>
        <v>31</v>
      </c>
      <c r="C36" s="274"/>
      <c r="D36" s="94"/>
      <c r="E36" s="95"/>
      <c r="F36" s="415"/>
      <c r="G36" s="94"/>
      <c r="H36" s="93"/>
      <c r="I36" s="93"/>
      <c r="J36" s="94"/>
      <c r="K36" s="94"/>
      <c r="L36" s="94"/>
      <c r="M36" s="94"/>
      <c r="N36" s="281"/>
      <c r="O36" s="92"/>
      <c r="P36" s="92"/>
      <c r="Q36" s="92"/>
      <c r="R36" s="92"/>
      <c r="S36" s="92"/>
      <c r="T36" s="92"/>
      <c r="U36" s="92"/>
      <c r="V36" s="277"/>
      <c r="W36" s="277"/>
      <c r="X36" s="277"/>
      <c r="Y36" s="95"/>
      <c r="Z36" s="277"/>
      <c r="AA36" s="277"/>
      <c r="AB36" s="277"/>
      <c r="AC36" s="418"/>
    </row>
    <row r="37" spans="2:29" ht="23.1" customHeight="1">
      <c r="B37" s="10">
        <f t="shared" si="0"/>
        <v>32</v>
      </c>
      <c r="C37" s="274"/>
      <c r="D37" s="94"/>
      <c r="E37" s="95"/>
      <c r="F37" s="415"/>
      <c r="G37" s="94"/>
      <c r="H37" s="93"/>
      <c r="I37" s="93"/>
      <c r="J37" s="94"/>
      <c r="K37" s="94"/>
      <c r="L37" s="94"/>
      <c r="M37" s="94"/>
      <c r="N37" s="281"/>
      <c r="O37" s="92"/>
      <c r="P37" s="92"/>
      <c r="Q37" s="92"/>
      <c r="R37" s="92"/>
      <c r="S37" s="92"/>
      <c r="T37" s="92"/>
      <c r="U37" s="92"/>
      <c r="V37" s="277"/>
      <c r="W37" s="277"/>
      <c r="X37" s="277"/>
      <c r="Y37" s="95"/>
      <c r="Z37" s="277"/>
      <c r="AA37" s="277"/>
      <c r="AB37" s="277"/>
      <c r="AC37" s="418"/>
    </row>
    <row r="38" spans="2:29" ht="23.1" customHeight="1">
      <c r="B38" s="10">
        <f t="shared" si="0"/>
        <v>33</v>
      </c>
      <c r="C38" s="274"/>
      <c r="D38" s="94"/>
      <c r="E38" s="95"/>
      <c r="F38" s="415"/>
      <c r="G38" s="94"/>
      <c r="H38" s="93"/>
      <c r="I38" s="93"/>
      <c r="J38" s="94"/>
      <c r="K38" s="94"/>
      <c r="L38" s="94"/>
      <c r="M38" s="94"/>
      <c r="N38" s="281"/>
      <c r="O38" s="92"/>
      <c r="P38" s="92"/>
      <c r="Q38" s="92"/>
      <c r="R38" s="92"/>
      <c r="S38" s="92"/>
      <c r="T38" s="92"/>
      <c r="U38" s="92"/>
      <c r="V38" s="277"/>
      <c r="W38" s="277"/>
      <c r="X38" s="277"/>
      <c r="Y38" s="95"/>
      <c r="Z38" s="277"/>
      <c r="AA38" s="277"/>
      <c r="AB38" s="277"/>
      <c r="AC38" s="418"/>
    </row>
    <row r="39" spans="2:29" ht="23.1" customHeight="1">
      <c r="B39" s="10">
        <f t="shared" si="0"/>
        <v>34</v>
      </c>
      <c r="C39" s="274"/>
      <c r="D39" s="94"/>
      <c r="E39" s="95"/>
      <c r="F39" s="415"/>
      <c r="G39" s="94"/>
      <c r="H39" s="93"/>
      <c r="I39" s="93"/>
      <c r="J39" s="94"/>
      <c r="K39" s="94"/>
      <c r="L39" s="94"/>
      <c r="M39" s="94"/>
      <c r="N39" s="281"/>
      <c r="O39" s="92"/>
      <c r="P39" s="92"/>
      <c r="Q39" s="92"/>
      <c r="R39" s="92"/>
      <c r="S39" s="92"/>
      <c r="T39" s="92"/>
      <c r="U39" s="92"/>
      <c r="V39" s="277"/>
      <c r="W39" s="277"/>
      <c r="X39" s="277"/>
      <c r="Y39" s="95"/>
      <c r="Z39" s="277"/>
      <c r="AA39" s="277"/>
      <c r="AB39" s="277"/>
      <c r="AC39" s="418"/>
    </row>
    <row r="40" spans="2:29" ht="23.1" customHeight="1">
      <c r="B40" s="10">
        <f t="shared" si="0"/>
        <v>35</v>
      </c>
      <c r="C40" s="274"/>
      <c r="D40" s="94"/>
      <c r="E40" s="95"/>
      <c r="F40" s="415"/>
      <c r="G40" s="94"/>
      <c r="H40" s="93"/>
      <c r="I40" s="93"/>
      <c r="J40" s="94"/>
      <c r="K40" s="94"/>
      <c r="L40" s="94"/>
      <c r="M40" s="94"/>
      <c r="N40" s="281"/>
      <c r="O40" s="92"/>
      <c r="P40" s="92"/>
      <c r="Q40" s="92"/>
      <c r="R40" s="92"/>
      <c r="S40" s="92"/>
      <c r="T40" s="92"/>
      <c r="U40" s="92"/>
      <c r="V40" s="277"/>
      <c r="W40" s="277"/>
      <c r="X40" s="277"/>
      <c r="Y40" s="95"/>
      <c r="Z40" s="277"/>
      <c r="AA40" s="277"/>
      <c r="AB40" s="277"/>
      <c r="AC40" s="418"/>
    </row>
    <row r="41" spans="2:29" ht="23.1" customHeight="1">
      <c r="B41" s="10">
        <f t="shared" si="0"/>
        <v>36</v>
      </c>
      <c r="C41" s="274"/>
      <c r="D41" s="94"/>
      <c r="E41" s="95"/>
      <c r="F41" s="415"/>
      <c r="G41" s="94"/>
      <c r="H41" s="93"/>
      <c r="I41" s="93"/>
      <c r="J41" s="94"/>
      <c r="K41" s="94"/>
      <c r="L41" s="94"/>
      <c r="M41" s="94"/>
      <c r="N41" s="281"/>
      <c r="O41" s="92"/>
      <c r="P41" s="92"/>
      <c r="Q41" s="92"/>
      <c r="R41" s="92"/>
      <c r="S41" s="92"/>
      <c r="T41" s="92"/>
      <c r="U41" s="92"/>
      <c r="V41" s="277"/>
      <c r="W41" s="277"/>
      <c r="X41" s="277"/>
      <c r="Y41" s="95"/>
      <c r="Z41" s="277"/>
      <c r="AA41" s="277"/>
      <c r="AB41" s="277"/>
      <c r="AC41" s="418"/>
    </row>
    <row r="42" spans="2:29" ht="23.1" customHeight="1">
      <c r="B42" s="10">
        <f t="shared" si="0"/>
        <v>37</v>
      </c>
      <c r="C42" s="274"/>
      <c r="D42" s="94"/>
      <c r="E42" s="95"/>
      <c r="F42" s="415"/>
      <c r="G42" s="94"/>
      <c r="H42" s="93"/>
      <c r="I42" s="93"/>
      <c r="J42" s="94"/>
      <c r="K42" s="94"/>
      <c r="L42" s="94"/>
      <c r="M42" s="94"/>
      <c r="N42" s="281"/>
      <c r="O42" s="92"/>
      <c r="P42" s="92"/>
      <c r="Q42" s="92"/>
      <c r="R42" s="92"/>
      <c r="S42" s="92"/>
      <c r="T42" s="92"/>
      <c r="U42" s="92"/>
      <c r="V42" s="277"/>
      <c r="W42" s="277"/>
      <c r="X42" s="277"/>
      <c r="Y42" s="95"/>
      <c r="Z42" s="277"/>
      <c r="AA42" s="277"/>
      <c r="AB42" s="277"/>
      <c r="AC42" s="418"/>
    </row>
    <row r="43" spans="2:29" ht="23.1" customHeight="1">
      <c r="B43" s="10">
        <f t="shared" si="0"/>
        <v>38</v>
      </c>
      <c r="C43" s="274"/>
      <c r="D43" s="94"/>
      <c r="E43" s="95"/>
      <c r="F43" s="415"/>
      <c r="G43" s="94"/>
      <c r="H43" s="93"/>
      <c r="I43" s="93"/>
      <c r="J43" s="94"/>
      <c r="K43" s="94"/>
      <c r="L43" s="94"/>
      <c r="M43" s="94"/>
      <c r="N43" s="281"/>
      <c r="O43" s="92"/>
      <c r="P43" s="92"/>
      <c r="Q43" s="92"/>
      <c r="R43" s="92"/>
      <c r="S43" s="92"/>
      <c r="T43" s="92"/>
      <c r="U43" s="92"/>
      <c r="V43" s="277"/>
      <c r="W43" s="277"/>
      <c r="X43" s="277"/>
      <c r="Y43" s="95"/>
      <c r="Z43" s="277"/>
      <c r="AA43" s="277"/>
      <c r="AB43" s="277"/>
      <c r="AC43" s="418"/>
    </row>
    <row r="44" spans="2:29" ht="23.1" customHeight="1">
      <c r="B44" s="10">
        <f t="shared" si="0"/>
        <v>39</v>
      </c>
      <c r="C44" s="274"/>
      <c r="D44" s="94"/>
      <c r="E44" s="95"/>
      <c r="F44" s="415"/>
      <c r="G44" s="94"/>
      <c r="H44" s="93"/>
      <c r="I44" s="93"/>
      <c r="J44" s="94"/>
      <c r="K44" s="94"/>
      <c r="L44" s="94"/>
      <c r="M44" s="94"/>
      <c r="N44" s="281"/>
      <c r="O44" s="92"/>
      <c r="P44" s="92"/>
      <c r="Q44" s="92"/>
      <c r="R44" s="92"/>
      <c r="S44" s="92"/>
      <c r="T44" s="92"/>
      <c r="U44" s="92"/>
      <c r="V44" s="277"/>
      <c r="W44" s="277"/>
      <c r="X44" s="277"/>
      <c r="Y44" s="95"/>
      <c r="Z44" s="277"/>
      <c r="AA44" s="277"/>
      <c r="AB44" s="277"/>
      <c r="AC44" s="418"/>
    </row>
    <row r="45" spans="2:29" ht="23.1" customHeight="1">
      <c r="B45" s="10">
        <f t="shared" si="0"/>
        <v>40</v>
      </c>
      <c r="C45" s="274"/>
      <c r="D45" s="94"/>
      <c r="E45" s="95"/>
      <c r="F45" s="415"/>
      <c r="G45" s="94"/>
      <c r="H45" s="93"/>
      <c r="I45" s="93"/>
      <c r="J45" s="94"/>
      <c r="K45" s="94"/>
      <c r="L45" s="94"/>
      <c r="M45" s="94"/>
      <c r="N45" s="281"/>
      <c r="O45" s="92"/>
      <c r="P45" s="92"/>
      <c r="Q45" s="92"/>
      <c r="R45" s="92"/>
      <c r="S45" s="92"/>
      <c r="T45" s="92"/>
      <c r="U45" s="92"/>
      <c r="V45" s="277"/>
      <c r="W45" s="277"/>
      <c r="X45" s="277"/>
      <c r="Y45" s="95"/>
      <c r="Z45" s="277"/>
      <c r="AA45" s="277"/>
      <c r="AB45" s="277"/>
      <c r="AC45" s="418"/>
    </row>
    <row r="46" spans="2:29" ht="23.1" customHeight="1">
      <c r="B46" s="10">
        <f t="shared" si="0"/>
        <v>41</v>
      </c>
      <c r="C46" s="274"/>
      <c r="D46" s="94"/>
      <c r="E46" s="95"/>
      <c r="F46" s="415"/>
      <c r="G46" s="94"/>
      <c r="H46" s="93"/>
      <c r="I46" s="93"/>
      <c r="J46" s="94"/>
      <c r="K46" s="94"/>
      <c r="L46" s="94"/>
      <c r="M46" s="94"/>
      <c r="N46" s="281"/>
      <c r="O46" s="92"/>
      <c r="P46" s="92"/>
      <c r="Q46" s="92"/>
      <c r="R46" s="92"/>
      <c r="S46" s="92"/>
      <c r="T46" s="92"/>
      <c r="U46" s="92"/>
      <c r="V46" s="277"/>
      <c r="W46" s="277"/>
      <c r="X46" s="277"/>
      <c r="Y46" s="95"/>
      <c r="Z46" s="277"/>
      <c r="AA46" s="277"/>
      <c r="AB46" s="277"/>
      <c r="AC46" s="418"/>
    </row>
    <row r="47" spans="2:29" ht="23.1" customHeight="1">
      <c r="B47" s="10">
        <f t="shared" si="0"/>
        <v>42</v>
      </c>
      <c r="C47" s="274"/>
      <c r="D47" s="94"/>
      <c r="E47" s="95"/>
      <c r="F47" s="415"/>
      <c r="G47" s="94"/>
      <c r="H47" s="93"/>
      <c r="I47" s="93"/>
      <c r="J47" s="94"/>
      <c r="K47" s="94"/>
      <c r="L47" s="94"/>
      <c r="M47" s="94"/>
      <c r="N47" s="281"/>
      <c r="O47" s="92"/>
      <c r="P47" s="92"/>
      <c r="Q47" s="92"/>
      <c r="R47" s="92"/>
      <c r="S47" s="92"/>
      <c r="T47" s="92"/>
      <c r="U47" s="92"/>
      <c r="V47" s="277"/>
      <c r="W47" s="277"/>
      <c r="X47" s="277"/>
      <c r="Y47" s="95"/>
      <c r="Z47" s="277"/>
      <c r="AA47" s="277"/>
      <c r="AB47" s="277"/>
      <c r="AC47" s="418"/>
    </row>
    <row r="48" spans="2:29" ht="23.1" customHeight="1">
      <c r="B48" s="10">
        <f t="shared" si="0"/>
        <v>43</v>
      </c>
      <c r="C48" s="274"/>
      <c r="D48" s="94"/>
      <c r="E48" s="95"/>
      <c r="F48" s="415"/>
      <c r="G48" s="94"/>
      <c r="H48" s="93"/>
      <c r="I48" s="93"/>
      <c r="J48" s="94"/>
      <c r="K48" s="94"/>
      <c r="L48" s="94"/>
      <c r="M48" s="94"/>
      <c r="N48" s="281"/>
      <c r="O48" s="92"/>
      <c r="P48" s="92"/>
      <c r="Q48" s="92"/>
      <c r="R48" s="92"/>
      <c r="S48" s="92"/>
      <c r="T48" s="92"/>
      <c r="U48" s="92"/>
      <c r="V48" s="277"/>
      <c r="W48" s="277"/>
      <c r="X48" s="277"/>
      <c r="Y48" s="95"/>
      <c r="Z48" s="277"/>
      <c r="AA48" s="277"/>
      <c r="AB48" s="277"/>
      <c r="AC48" s="418"/>
    </row>
    <row r="49" spans="2:29" ht="23.1" customHeight="1">
      <c r="B49" s="10">
        <f t="shared" si="0"/>
        <v>44</v>
      </c>
      <c r="C49" s="274"/>
      <c r="D49" s="94"/>
      <c r="E49" s="95"/>
      <c r="F49" s="415"/>
      <c r="G49" s="94"/>
      <c r="H49" s="93"/>
      <c r="I49" s="93"/>
      <c r="J49" s="94"/>
      <c r="K49" s="94"/>
      <c r="L49" s="94"/>
      <c r="M49" s="94"/>
      <c r="N49" s="281"/>
      <c r="O49" s="92"/>
      <c r="P49" s="92"/>
      <c r="Q49" s="92"/>
      <c r="R49" s="92"/>
      <c r="S49" s="92"/>
      <c r="T49" s="92"/>
      <c r="U49" s="92"/>
      <c r="V49" s="277"/>
      <c r="W49" s="277"/>
      <c r="X49" s="277"/>
      <c r="Y49" s="95"/>
      <c r="Z49" s="277"/>
      <c r="AA49" s="277"/>
      <c r="AB49" s="277"/>
      <c r="AC49" s="418"/>
    </row>
    <row r="50" spans="2:29" ht="23.1" customHeight="1">
      <c r="B50" s="10">
        <f t="shared" si="0"/>
        <v>45</v>
      </c>
      <c r="C50" s="274"/>
      <c r="D50" s="94"/>
      <c r="E50" s="95"/>
      <c r="F50" s="415"/>
      <c r="G50" s="94"/>
      <c r="H50" s="93"/>
      <c r="I50" s="93"/>
      <c r="J50" s="94"/>
      <c r="K50" s="94"/>
      <c r="L50" s="94"/>
      <c r="M50" s="94"/>
      <c r="N50" s="281"/>
      <c r="O50" s="92"/>
      <c r="P50" s="92"/>
      <c r="Q50" s="92"/>
      <c r="R50" s="92"/>
      <c r="S50" s="92"/>
      <c r="T50" s="92"/>
      <c r="U50" s="92"/>
      <c r="V50" s="277"/>
      <c r="W50" s="277"/>
      <c r="X50" s="277"/>
      <c r="Y50" s="95"/>
      <c r="Z50" s="277"/>
      <c r="AA50" s="277"/>
      <c r="AB50" s="277"/>
      <c r="AC50" s="418"/>
    </row>
    <row r="51" spans="2:29" ht="23.1" customHeight="1">
      <c r="B51" s="10">
        <f t="shared" si="0"/>
        <v>46</v>
      </c>
      <c r="C51" s="274"/>
      <c r="D51" s="94"/>
      <c r="E51" s="95"/>
      <c r="F51" s="415"/>
      <c r="G51" s="94"/>
      <c r="H51" s="93"/>
      <c r="I51" s="93"/>
      <c r="J51" s="94"/>
      <c r="K51" s="94"/>
      <c r="L51" s="94"/>
      <c r="M51" s="94"/>
      <c r="N51" s="281"/>
      <c r="O51" s="92"/>
      <c r="P51" s="92"/>
      <c r="Q51" s="92"/>
      <c r="R51" s="92"/>
      <c r="S51" s="92"/>
      <c r="T51" s="92"/>
      <c r="U51" s="92"/>
      <c r="V51" s="277"/>
      <c r="W51" s="277"/>
      <c r="X51" s="277"/>
      <c r="Y51" s="95"/>
      <c r="Z51" s="277"/>
      <c r="AA51" s="277"/>
      <c r="AB51" s="277"/>
      <c r="AC51" s="418"/>
    </row>
    <row r="52" spans="2:29" ht="23.1" customHeight="1">
      <c r="B52" s="10">
        <f t="shared" si="0"/>
        <v>47</v>
      </c>
      <c r="C52" s="274"/>
      <c r="D52" s="94"/>
      <c r="E52" s="95"/>
      <c r="F52" s="415"/>
      <c r="G52" s="94"/>
      <c r="H52" s="93"/>
      <c r="I52" s="93"/>
      <c r="J52" s="94"/>
      <c r="K52" s="94"/>
      <c r="L52" s="94"/>
      <c r="M52" s="94"/>
      <c r="N52" s="281"/>
      <c r="O52" s="92"/>
      <c r="P52" s="92"/>
      <c r="Q52" s="92"/>
      <c r="R52" s="92"/>
      <c r="S52" s="92"/>
      <c r="T52" s="92"/>
      <c r="U52" s="92"/>
      <c r="V52" s="277"/>
      <c r="W52" s="277"/>
      <c r="X52" s="277"/>
      <c r="Y52" s="95"/>
      <c r="Z52" s="277"/>
      <c r="AA52" s="277"/>
      <c r="AB52" s="277"/>
      <c r="AC52" s="418"/>
    </row>
    <row r="53" spans="2:29" ht="23.1" customHeight="1">
      <c r="B53" s="10">
        <f t="shared" si="0"/>
        <v>48</v>
      </c>
      <c r="C53" s="274"/>
      <c r="D53" s="94"/>
      <c r="E53" s="95"/>
      <c r="F53" s="415"/>
      <c r="G53" s="94"/>
      <c r="H53" s="93"/>
      <c r="I53" s="93"/>
      <c r="J53" s="94"/>
      <c r="K53" s="94"/>
      <c r="L53" s="94"/>
      <c r="M53" s="94"/>
      <c r="N53" s="281"/>
      <c r="O53" s="92"/>
      <c r="P53" s="92"/>
      <c r="Q53" s="92"/>
      <c r="R53" s="92"/>
      <c r="S53" s="92"/>
      <c r="T53" s="92"/>
      <c r="U53" s="92"/>
      <c r="V53" s="277"/>
      <c r="W53" s="277"/>
      <c r="X53" s="277"/>
      <c r="Y53" s="95"/>
      <c r="Z53" s="277"/>
      <c r="AA53" s="277"/>
      <c r="AB53" s="277"/>
      <c r="AC53" s="418"/>
    </row>
    <row r="54" spans="2:29" ht="23.1" customHeight="1">
      <c r="B54" s="10">
        <f t="shared" si="0"/>
        <v>49</v>
      </c>
      <c r="C54" s="274"/>
      <c r="D54" s="94"/>
      <c r="E54" s="95"/>
      <c r="F54" s="415"/>
      <c r="G54" s="94"/>
      <c r="H54" s="93"/>
      <c r="I54" s="93"/>
      <c r="J54" s="94"/>
      <c r="K54" s="94"/>
      <c r="L54" s="94"/>
      <c r="M54" s="94"/>
      <c r="N54" s="281"/>
      <c r="O54" s="92"/>
      <c r="P54" s="92"/>
      <c r="Q54" s="92"/>
      <c r="R54" s="92"/>
      <c r="S54" s="92"/>
      <c r="T54" s="92"/>
      <c r="U54" s="92"/>
      <c r="V54" s="277"/>
      <c r="W54" s="277"/>
      <c r="X54" s="277"/>
      <c r="Y54" s="95"/>
      <c r="Z54" s="277"/>
      <c r="AA54" s="277"/>
      <c r="AB54" s="277"/>
      <c r="AC54" s="418"/>
    </row>
    <row r="55" spans="2:29" ht="23.1" customHeight="1">
      <c r="B55" s="10">
        <f t="shared" si="0"/>
        <v>50</v>
      </c>
      <c r="C55" s="274"/>
      <c r="D55" s="94"/>
      <c r="E55" s="95"/>
      <c r="F55" s="415"/>
      <c r="G55" s="94"/>
      <c r="H55" s="93"/>
      <c r="I55" s="93"/>
      <c r="J55" s="94"/>
      <c r="K55" s="94"/>
      <c r="L55" s="94"/>
      <c r="M55" s="94"/>
      <c r="N55" s="281"/>
      <c r="O55" s="92"/>
      <c r="P55" s="92"/>
      <c r="Q55" s="92"/>
      <c r="R55" s="92"/>
      <c r="S55" s="92"/>
      <c r="T55" s="92"/>
      <c r="U55" s="92"/>
      <c r="V55" s="277"/>
      <c r="W55" s="277"/>
      <c r="X55" s="277"/>
      <c r="Y55" s="95"/>
      <c r="Z55" s="277"/>
      <c r="AA55" s="277"/>
      <c r="AB55" s="277"/>
      <c r="AC55" s="418"/>
    </row>
    <row r="56" spans="2:29" ht="23.1" customHeight="1">
      <c r="B56" s="10">
        <f t="shared" si="0"/>
        <v>51</v>
      </c>
      <c r="C56" s="274"/>
      <c r="D56" s="94"/>
      <c r="E56" s="95"/>
      <c r="F56" s="415"/>
      <c r="G56" s="94"/>
      <c r="H56" s="93"/>
      <c r="I56" s="93"/>
      <c r="J56" s="94"/>
      <c r="K56" s="94"/>
      <c r="L56" s="94"/>
      <c r="M56" s="94"/>
      <c r="N56" s="281"/>
      <c r="O56" s="92"/>
      <c r="P56" s="92"/>
      <c r="Q56" s="92"/>
      <c r="R56" s="92"/>
      <c r="S56" s="92"/>
      <c r="T56" s="92"/>
      <c r="U56" s="92"/>
      <c r="V56" s="277"/>
      <c r="W56" s="277"/>
      <c r="X56" s="277"/>
      <c r="Y56" s="95"/>
      <c r="Z56" s="277"/>
      <c r="AA56" s="277"/>
      <c r="AB56" s="277"/>
      <c r="AC56" s="418"/>
    </row>
    <row r="57" spans="2:29" ht="23.1" customHeight="1">
      <c r="B57" s="10">
        <f t="shared" si="0"/>
        <v>52</v>
      </c>
      <c r="C57" s="274"/>
      <c r="D57" s="94"/>
      <c r="E57" s="95"/>
      <c r="F57" s="415"/>
      <c r="G57" s="94"/>
      <c r="H57" s="93"/>
      <c r="I57" s="93"/>
      <c r="J57" s="94"/>
      <c r="K57" s="94"/>
      <c r="L57" s="94"/>
      <c r="M57" s="94"/>
      <c r="N57" s="281"/>
      <c r="O57" s="92"/>
      <c r="P57" s="92"/>
      <c r="Q57" s="92"/>
      <c r="R57" s="92"/>
      <c r="S57" s="92"/>
      <c r="T57" s="92"/>
      <c r="U57" s="92"/>
      <c r="V57" s="277"/>
      <c r="W57" s="277"/>
      <c r="X57" s="277"/>
      <c r="Y57" s="95"/>
      <c r="Z57" s="277"/>
      <c r="AA57" s="277"/>
      <c r="AB57" s="277"/>
      <c r="AC57" s="418"/>
    </row>
    <row r="58" spans="2:29" ht="23.1" customHeight="1">
      <c r="B58" s="10">
        <f t="shared" si="0"/>
        <v>53</v>
      </c>
      <c r="C58" s="274"/>
      <c r="D58" s="94"/>
      <c r="E58" s="95"/>
      <c r="F58" s="415"/>
      <c r="G58" s="94"/>
      <c r="H58" s="93"/>
      <c r="I58" s="93"/>
      <c r="J58" s="94"/>
      <c r="K58" s="94"/>
      <c r="L58" s="94"/>
      <c r="M58" s="94"/>
      <c r="N58" s="281"/>
      <c r="O58" s="92"/>
      <c r="P58" s="92"/>
      <c r="Q58" s="92"/>
      <c r="R58" s="92"/>
      <c r="S58" s="92"/>
      <c r="T58" s="92"/>
      <c r="U58" s="92"/>
      <c r="V58" s="277"/>
      <c r="W58" s="277"/>
      <c r="X58" s="277"/>
      <c r="Y58" s="95"/>
      <c r="Z58" s="277"/>
      <c r="AA58" s="277"/>
      <c r="AB58" s="277"/>
      <c r="AC58" s="418"/>
    </row>
    <row r="59" spans="2:29" ht="23.1" customHeight="1">
      <c r="B59" s="10">
        <f t="shared" si="0"/>
        <v>54</v>
      </c>
      <c r="C59" s="274"/>
      <c r="D59" s="94"/>
      <c r="E59" s="95"/>
      <c r="F59" s="415"/>
      <c r="G59" s="94"/>
      <c r="H59" s="93"/>
      <c r="I59" s="93"/>
      <c r="J59" s="94"/>
      <c r="K59" s="94"/>
      <c r="L59" s="94"/>
      <c r="M59" s="94"/>
      <c r="N59" s="281"/>
      <c r="O59" s="92"/>
      <c r="P59" s="92"/>
      <c r="Q59" s="92"/>
      <c r="R59" s="92"/>
      <c r="S59" s="92"/>
      <c r="T59" s="92"/>
      <c r="U59" s="92"/>
      <c r="V59" s="277"/>
      <c r="W59" s="277"/>
      <c r="X59" s="277"/>
      <c r="Y59" s="95"/>
      <c r="Z59" s="277"/>
      <c r="AA59" s="277"/>
      <c r="AB59" s="277"/>
      <c r="AC59" s="418"/>
    </row>
    <row r="60" spans="2:29" ht="23.1" customHeight="1">
      <c r="B60" s="10">
        <f t="shared" si="0"/>
        <v>55</v>
      </c>
      <c r="C60" s="274"/>
      <c r="D60" s="94"/>
      <c r="E60" s="95"/>
      <c r="F60" s="415"/>
      <c r="G60" s="94"/>
      <c r="H60" s="93"/>
      <c r="I60" s="93"/>
      <c r="J60" s="94"/>
      <c r="K60" s="94"/>
      <c r="L60" s="94"/>
      <c r="M60" s="94"/>
      <c r="N60" s="281"/>
      <c r="O60" s="92"/>
      <c r="P60" s="92"/>
      <c r="Q60" s="92"/>
      <c r="R60" s="92"/>
      <c r="S60" s="92"/>
      <c r="T60" s="92"/>
      <c r="U60" s="92"/>
      <c r="V60" s="277"/>
      <c r="W60" s="277"/>
      <c r="X60" s="277"/>
      <c r="Y60" s="95"/>
      <c r="Z60" s="277"/>
      <c r="AA60" s="277"/>
      <c r="AB60" s="277"/>
      <c r="AC60" s="418"/>
    </row>
    <row r="61" spans="2:29" ht="23.1" customHeight="1">
      <c r="B61" s="10">
        <f t="shared" si="0"/>
        <v>56</v>
      </c>
      <c r="C61" s="274"/>
      <c r="D61" s="94"/>
      <c r="E61" s="95"/>
      <c r="F61" s="415"/>
      <c r="G61" s="94"/>
      <c r="H61" s="93"/>
      <c r="I61" s="93"/>
      <c r="J61" s="94"/>
      <c r="K61" s="94"/>
      <c r="L61" s="94"/>
      <c r="M61" s="94"/>
      <c r="N61" s="281"/>
      <c r="O61" s="92"/>
      <c r="P61" s="92"/>
      <c r="Q61" s="92"/>
      <c r="R61" s="92"/>
      <c r="S61" s="92"/>
      <c r="T61" s="92"/>
      <c r="U61" s="92"/>
      <c r="V61" s="277"/>
      <c r="W61" s="277"/>
      <c r="X61" s="277"/>
      <c r="Y61" s="95"/>
      <c r="Z61" s="277"/>
      <c r="AA61" s="277"/>
      <c r="AB61" s="277"/>
      <c r="AC61" s="418"/>
    </row>
    <row r="62" spans="2:29" ht="23.1" customHeight="1">
      <c r="B62" s="10">
        <f t="shared" si="0"/>
        <v>57</v>
      </c>
      <c r="C62" s="274"/>
      <c r="D62" s="94"/>
      <c r="E62" s="95"/>
      <c r="F62" s="415"/>
      <c r="G62" s="94"/>
      <c r="H62" s="93"/>
      <c r="I62" s="93"/>
      <c r="J62" s="94"/>
      <c r="K62" s="94"/>
      <c r="L62" s="94"/>
      <c r="M62" s="94"/>
      <c r="N62" s="281"/>
      <c r="O62" s="92"/>
      <c r="P62" s="92"/>
      <c r="Q62" s="92"/>
      <c r="R62" s="92"/>
      <c r="S62" s="92"/>
      <c r="T62" s="92"/>
      <c r="U62" s="92"/>
      <c r="V62" s="277"/>
      <c r="W62" s="277"/>
      <c r="X62" s="277"/>
      <c r="Y62" s="95"/>
      <c r="Z62" s="277"/>
      <c r="AA62" s="277"/>
      <c r="AB62" s="277"/>
      <c r="AC62" s="418"/>
    </row>
    <row r="63" spans="2:29" ht="23.1" customHeight="1">
      <c r="B63" s="10">
        <f t="shared" si="0"/>
        <v>58</v>
      </c>
      <c r="C63" s="274"/>
      <c r="D63" s="94"/>
      <c r="E63" s="95"/>
      <c r="F63" s="415"/>
      <c r="G63" s="94"/>
      <c r="H63" s="93"/>
      <c r="I63" s="93"/>
      <c r="J63" s="94"/>
      <c r="K63" s="94"/>
      <c r="L63" s="94"/>
      <c r="M63" s="94"/>
      <c r="N63" s="281"/>
      <c r="O63" s="92"/>
      <c r="P63" s="92"/>
      <c r="Q63" s="92"/>
      <c r="R63" s="92"/>
      <c r="S63" s="92"/>
      <c r="T63" s="92"/>
      <c r="U63" s="92"/>
      <c r="V63" s="277"/>
      <c r="W63" s="277"/>
      <c r="X63" s="277"/>
      <c r="Y63" s="95"/>
      <c r="Z63" s="277"/>
      <c r="AA63" s="277"/>
      <c r="AB63" s="277"/>
      <c r="AC63" s="418"/>
    </row>
    <row r="64" spans="2:29" ht="23.1" customHeight="1">
      <c r="B64" s="10">
        <f t="shared" si="0"/>
        <v>59</v>
      </c>
      <c r="C64" s="274"/>
      <c r="D64" s="94"/>
      <c r="E64" s="95"/>
      <c r="F64" s="415"/>
      <c r="G64" s="94"/>
      <c r="H64" s="93"/>
      <c r="I64" s="93"/>
      <c r="J64" s="94"/>
      <c r="K64" s="94"/>
      <c r="L64" s="94"/>
      <c r="M64" s="94"/>
      <c r="N64" s="281"/>
      <c r="O64" s="92"/>
      <c r="P64" s="92"/>
      <c r="Q64" s="92"/>
      <c r="R64" s="92"/>
      <c r="S64" s="92"/>
      <c r="T64" s="92"/>
      <c r="U64" s="92"/>
      <c r="V64" s="277"/>
      <c r="W64" s="277"/>
      <c r="X64" s="277"/>
      <c r="Y64" s="95"/>
      <c r="Z64" s="277"/>
      <c r="AA64" s="277"/>
      <c r="AB64" s="277"/>
      <c r="AC64" s="418"/>
    </row>
    <row r="65" spans="2:29" ht="23.1" customHeight="1">
      <c r="B65" s="10">
        <f t="shared" si="0"/>
        <v>60</v>
      </c>
      <c r="C65" s="274"/>
      <c r="D65" s="94"/>
      <c r="E65" s="95"/>
      <c r="F65" s="415"/>
      <c r="G65" s="94"/>
      <c r="H65" s="93"/>
      <c r="I65" s="93"/>
      <c r="J65" s="94"/>
      <c r="K65" s="94"/>
      <c r="L65" s="94"/>
      <c r="M65" s="94"/>
      <c r="N65" s="281"/>
      <c r="O65" s="92"/>
      <c r="P65" s="92"/>
      <c r="Q65" s="92"/>
      <c r="R65" s="92"/>
      <c r="S65" s="92"/>
      <c r="T65" s="92"/>
      <c r="U65" s="92"/>
      <c r="V65" s="277"/>
      <c r="W65" s="277"/>
      <c r="X65" s="277"/>
      <c r="Y65" s="95"/>
      <c r="Z65" s="277"/>
      <c r="AA65" s="277"/>
      <c r="AB65" s="277"/>
      <c r="AC65" s="418"/>
    </row>
    <row r="66" spans="2:29" ht="23.1" customHeight="1">
      <c r="B66" s="10">
        <f t="shared" si="0"/>
        <v>61</v>
      </c>
      <c r="C66" s="274"/>
      <c r="D66" s="94"/>
      <c r="E66" s="95"/>
      <c r="F66" s="415"/>
      <c r="G66" s="94"/>
      <c r="H66" s="93"/>
      <c r="I66" s="93"/>
      <c r="J66" s="94"/>
      <c r="K66" s="94"/>
      <c r="L66" s="94"/>
      <c r="M66" s="94"/>
      <c r="N66" s="281"/>
      <c r="O66" s="92"/>
      <c r="P66" s="92"/>
      <c r="Q66" s="92"/>
      <c r="R66" s="92"/>
      <c r="S66" s="92"/>
      <c r="T66" s="92"/>
      <c r="U66" s="92"/>
      <c r="V66" s="277"/>
      <c r="W66" s="277"/>
      <c r="X66" s="277"/>
      <c r="Y66" s="95"/>
      <c r="Z66" s="277"/>
      <c r="AA66" s="277"/>
      <c r="AB66" s="277"/>
      <c r="AC66" s="418"/>
    </row>
    <row r="67" spans="2:29" ht="23.1" customHeight="1">
      <c r="B67" s="10">
        <f t="shared" si="0"/>
        <v>62</v>
      </c>
      <c r="C67" s="274"/>
      <c r="D67" s="94"/>
      <c r="E67" s="95"/>
      <c r="F67" s="415"/>
      <c r="G67" s="94"/>
      <c r="H67" s="93"/>
      <c r="I67" s="93"/>
      <c r="J67" s="94"/>
      <c r="K67" s="94"/>
      <c r="L67" s="94"/>
      <c r="M67" s="94"/>
      <c r="N67" s="281"/>
      <c r="O67" s="92"/>
      <c r="P67" s="92"/>
      <c r="Q67" s="92"/>
      <c r="R67" s="92"/>
      <c r="S67" s="92"/>
      <c r="T67" s="92"/>
      <c r="U67" s="92"/>
      <c r="V67" s="277"/>
      <c r="W67" s="277"/>
      <c r="X67" s="277"/>
      <c r="Y67" s="95"/>
      <c r="Z67" s="277"/>
      <c r="AA67" s="277"/>
      <c r="AB67" s="277"/>
      <c r="AC67" s="418"/>
    </row>
    <row r="68" spans="2:29" ht="23.1" customHeight="1">
      <c r="B68" s="10">
        <f t="shared" si="0"/>
        <v>63</v>
      </c>
      <c r="C68" s="274"/>
      <c r="D68" s="94"/>
      <c r="E68" s="95"/>
      <c r="F68" s="415"/>
      <c r="G68" s="94"/>
      <c r="H68" s="93"/>
      <c r="I68" s="93"/>
      <c r="J68" s="94"/>
      <c r="K68" s="94"/>
      <c r="L68" s="94"/>
      <c r="M68" s="94"/>
      <c r="N68" s="281"/>
      <c r="O68" s="92"/>
      <c r="P68" s="92"/>
      <c r="Q68" s="92"/>
      <c r="R68" s="92"/>
      <c r="S68" s="92"/>
      <c r="T68" s="92"/>
      <c r="U68" s="92"/>
      <c r="V68" s="277"/>
      <c r="W68" s="277"/>
      <c r="X68" s="277"/>
      <c r="Y68" s="95"/>
      <c r="Z68" s="277"/>
      <c r="AA68" s="277"/>
      <c r="AB68" s="277"/>
      <c r="AC68" s="418"/>
    </row>
    <row r="69" spans="2:29" ht="23.1" customHeight="1">
      <c r="B69" s="10">
        <f t="shared" si="0"/>
        <v>64</v>
      </c>
      <c r="C69" s="274"/>
      <c r="D69" s="94"/>
      <c r="E69" s="95"/>
      <c r="F69" s="415"/>
      <c r="G69" s="94"/>
      <c r="H69" s="93"/>
      <c r="I69" s="93"/>
      <c r="J69" s="94"/>
      <c r="K69" s="94"/>
      <c r="L69" s="94"/>
      <c r="M69" s="94"/>
      <c r="N69" s="281"/>
      <c r="O69" s="92"/>
      <c r="P69" s="92"/>
      <c r="Q69" s="92"/>
      <c r="R69" s="92"/>
      <c r="S69" s="92"/>
      <c r="T69" s="92"/>
      <c r="U69" s="92"/>
      <c r="V69" s="277"/>
      <c r="W69" s="277"/>
      <c r="X69" s="277"/>
      <c r="Y69" s="95"/>
      <c r="Z69" s="277"/>
      <c r="AA69" s="277"/>
      <c r="AB69" s="277"/>
      <c r="AC69" s="418"/>
    </row>
    <row r="70" spans="2:29" ht="23.1" customHeight="1">
      <c r="B70" s="10">
        <f t="shared" si="0"/>
        <v>65</v>
      </c>
      <c r="C70" s="274"/>
      <c r="D70" s="94"/>
      <c r="E70" s="95"/>
      <c r="F70" s="415"/>
      <c r="G70" s="94"/>
      <c r="H70" s="93"/>
      <c r="I70" s="93"/>
      <c r="J70" s="94"/>
      <c r="K70" s="94"/>
      <c r="L70" s="94"/>
      <c r="M70" s="94"/>
      <c r="N70" s="281"/>
      <c r="O70" s="92"/>
      <c r="P70" s="92"/>
      <c r="Q70" s="92"/>
      <c r="R70" s="92"/>
      <c r="S70" s="92"/>
      <c r="T70" s="92"/>
      <c r="U70" s="92"/>
      <c r="V70" s="277"/>
      <c r="W70" s="277"/>
      <c r="X70" s="277"/>
      <c r="Y70" s="95"/>
      <c r="Z70" s="277"/>
      <c r="AA70" s="277"/>
      <c r="AB70" s="277"/>
      <c r="AC70" s="418"/>
    </row>
    <row r="71" spans="2:29" ht="23.1" customHeight="1">
      <c r="B71" s="10">
        <f t="shared" si="0"/>
        <v>66</v>
      </c>
      <c r="C71" s="274"/>
      <c r="D71" s="94"/>
      <c r="E71" s="95"/>
      <c r="F71" s="415"/>
      <c r="G71" s="94"/>
      <c r="H71" s="93"/>
      <c r="I71" s="93"/>
      <c r="J71" s="94"/>
      <c r="K71" s="94"/>
      <c r="L71" s="94"/>
      <c r="M71" s="94"/>
      <c r="N71" s="281"/>
      <c r="O71" s="92"/>
      <c r="P71" s="92"/>
      <c r="Q71" s="92"/>
      <c r="R71" s="92"/>
      <c r="S71" s="92"/>
      <c r="T71" s="92"/>
      <c r="U71" s="92"/>
      <c r="V71" s="277"/>
      <c r="W71" s="277"/>
      <c r="X71" s="277"/>
      <c r="Y71" s="95"/>
      <c r="Z71" s="277"/>
      <c r="AA71" s="277"/>
      <c r="AB71" s="277"/>
      <c r="AC71" s="418"/>
    </row>
    <row r="72" spans="2:29" ht="23.1" customHeight="1">
      <c r="B72" s="10">
        <f t="shared" ref="B72:B135" si="1">B71+1</f>
        <v>67</v>
      </c>
      <c r="C72" s="274"/>
      <c r="D72" s="94"/>
      <c r="E72" s="95"/>
      <c r="F72" s="415"/>
      <c r="G72" s="94"/>
      <c r="H72" s="93"/>
      <c r="I72" s="93"/>
      <c r="J72" s="94"/>
      <c r="K72" s="94"/>
      <c r="L72" s="94"/>
      <c r="M72" s="94"/>
      <c r="N72" s="281"/>
      <c r="O72" s="92"/>
      <c r="P72" s="92"/>
      <c r="Q72" s="92"/>
      <c r="R72" s="92"/>
      <c r="S72" s="92"/>
      <c r="T72" s="92"/>
      <c r="U72" s="92"/>
      <c r="V72" s="277"/>
      <c r="W72" s="277"/>
      <c r="X72" s="277"/>
      <c r="Y72" s="95"/>
      <c r="Z72" s="277"/>
      <c r="AA72" s="277"/>
      <c r="AB72" s="277"/>
      <c r="AC72" s="418"/>
    </row>
    <row r="73" spans="2:29" ht="23.1" customHeight="1">
      <c r="B73" s="10">
        <f t="shared" si="1"/>
        <v>68</v>
      </c>
      <c r="C73" s="274"/>
      <c r="D73" s="94"/>
      <c r="E73" s="95"/>
      <c r="F73" s="415"/>
      <c r="G73" s="94"/>
      <c r="H73" s="93"/>
      <c r="I73" s="93"/>
      <c r="J73" s="94"/>
      <c r="K73" s="94"/>
      <c r="L73" s="94"/>
      <c r="M73" s="94"/>
      <c r="N73" s="281"/>
      <c r="O73" s="92"/>
      <c r="P73" s="92"/>
      <c r="Q73" s="92"/>
      <c r="R73" s="92"/>
      <c r="S73" s="92"/>
      <c r="T73" s="92"/>
      <c r="U73" s="92"/>
      <c r="V73" s="277"/>
      <c r="W73" s="277"/>
      <c r="X73" s="277"/>
      <c r="Y73" s="95"/>
      <c r="Z73" s="277"/>
      <c r="AA73" s="277"/>
      <c r="AB73" s="277"/>
      <c r="AC73" s="418"/>
    </row>
    <row r="74" spans="2:29" ht="23.1" customHeight="1">
      <c r="B74" s="10">
        <f t="shared" si="1"/>
        <v>69</v>
      </c>
      <c r="C74" s="274"/>
      <c r="D74" s="94"/>
      <c r="E74" s="95"/>
      <c r="F74" s="415"/>
      <c r="G74" s="94"/>
      <c r="H74" s="93"/>
      <c r="I74" s="93"/>
      <c r="J74" s="94"/>
      <c r="K74" s="94"/>
      <c r="L74" s="94"/>
      <c r="M74" s="94"/>
      <c r="N74" s="281"/>
      <c r="O74" s="92"/>
      <c r="P74" s="92"/>
      <c r="Q74" s="92"/>
      <c r="R74" s="92"/>
      <c r="S74" s="92"/>
      <c r="T74" s="92"/>
      <c r="U74" s="92"/>
      <c r="V74" s="277"/>
      <c r="W74" s="277"/>
      <c r="X74" s="277"/>
      <c r="Y74" s="95"/>
      <c r="Z74" s="277"/>
      <c r="AA74" s="277"/>
      <c r="AB74" s="277"/>
      <c r="AC74" s="418"/>
    </row>
    <row r="75" spans="2:29" ht="23.1" customHeight="1">
      <c r="B75" s="10">
        <f t="shared" si="1"/>
        <v>70</v>
      </c>
      <c r="C75" s="274"/>
      <c r="D75" s="94"/>
      <c r="E75" s="95"/>
      <c r="F75" s="415"/>
      <c r="G75" s="94"/>
      <c r="H75" s="93"/>
      <c r="I75" s="93"/>
      <c r="J75" s="94"/>
      <c r="K75" s="94"/>
      <c r="L75" s="94"/>
      <c r="M75" s="94"/>
      <c r="N75" s="281"/>
      <c r="O75" s="92"/>
      <c r="P75" s="92"/>
      <c r="Q75" s="92"/>
      <c r="R75" s="92"/>
      <c r="S75" s="92"/>
      <c r="T75" s="92"/>
      <c r="U75" s="92"/>
      <c r="V75" s="277"/>
      <c r="W75" s="277"/>
      <c r="X75" s="277"/>
      <c r="Y75" s="95"/>
      <c r="Z75" s="277"/>
      <c r="AA75" s="277"/>
      <c r="AB75" s="277"/>
      <c r="AC75" s="418"/>
    </row>
    <row r="76" spans="2:29" ht="23.1" customHeight="1">
      <c r="B76" s="10">
        <f t="shared" si="1"/>
        <v>71</v>
      </c>
      <c r="C76" s="274"/>
      <c r="D76" s="94"/>
      <c r="E76" s="95"/>
      <c r="F76" s="415"/>
      <c r="G76" s="94"/>
      <c r="H76" s="93"/>
      <c r="I76" s="93"/>
      <c r="J76" s="94"/>
      <c r="K76" s="94"/>
      <c r="L76" s="94"/>
      <c r="M76" s="94"/>
      <c r="N76" s="281"/>
      <c r="O76" s="92"/>
      <c r="P76" s="92"/>
      <c r="Q76" s="92"/>
      <c r="R76" s="92"/>
      <c r="S76" s="92"/>
      <c r="T76" s="92"/>
      <c r="U76" s="92"/>
      <c r="V76" s="277"/>
      <c r="W76" s="277"/>
      <c r="X76" s="277"/>
      <c r="Y76" s="95"/>
      <c r="Z76" s="277"/>
      <c r="AA76" s="277"/>
      <c r="AB76" s="277"/>
      <c r="AC76" s="418"/>
    </row>
    <row r="77" spans="2:29" ht="23.1" customHeight="1">
      <c r="B77" s="10">
        <f t="shared" si="1"/>
        <v>72</v>
      </c>
      <c r="C77" s="274"/>
      <c r="D77" s="94"/>
      <c r="E77" s="95"/>
      <c r="F77" s="415"/>
      <c r="G77" s="94"/>
      <c r="H77" s="93"/>
      <c r="I77" s="93"/>
      <c r="J77" s="94"/>
      <c r="K77" s="94"/>
      <c r="L77" s="94"/>
      <c r="M77" s="94"/>
      <c r="N77" s="281"/>
      <c r="O77" s="92"/>
      <c r="P77" s="92"/>
      <c r="Q77" s="92"/>
      <c r="R77" s="92"/>
      <c r="S77" s="92"/>
      <c r="T77" s="92"/>
      <c r="U77" s="92"/>
      <c r="V77" s="277"/>
      <c r="W77" s="277"/>
      <c r="X77" s="277"/>
      <c r="Y77" s="95"/>
      <c r="Z77" s="277"/>
      <c r="AA77" s="277"/>
      <c r="AB77" s="277"/>
      <c r="AC77" s="418"/>
    </row>
    <row r="78" spans="2:29" ht="23.1" customHeight="1">
      <c r="B78" s="10">
        <f t="shared" si="1"/>
        <v>73</v>
      </c>
      <c r="C78" s="274"/>
      <c r="D78" s="94"/>
      <c r="E78" s="95"/>
      <c r="F78" s="415"/>
      <c r="G78" s="94"/>
      <c r="H78" s="93"/>
      <c r="I78" s="93"/>
      <c r="J78" s="94"/>
      <c r="K78" s="94"/>
      <c r="L78" s="94"/>
      <c r="M78" s="94"/>
      <c r="N78" s="281"/>
      <c r="O78" s="92"/>
      <c r="P78" s="92"/>
      <c r="Q78" s="92"/>
      <c r="R78" s="92"/>
      <c r="S78" s="92"/>
      <c r="T78" s="92"/>
      <c r="U78" s="92"/>
      <c r="V78" s="277"/>
      <c r="W78" s="277"/>
      <c r="X78" s="277"/>
      <c r="Y78" s="95"/>
      <c r="Z78" s="277"/>
      <c r="AA78" s="277"/>
      <c r="AB78" s="277"/>
      <c r="AC78" s="418"/>
    </row>
    <row r="79" spans="2:29" ht="23.1" customHeight="1">
      <c r="B79" s="10">
        <f t="shared" si="1"/>
        <v>74</v>
      </c>
      <c r="C79" s="274"/>
      <c r="D79" s="94"/>
      <c r="E79" s="95"/>
      <c r="F79" s="415"/>
      <c r="G79" s="94"/>
      <c r="H79" s="93"/>
      <c r="I79" s="93"/>
      <c r="J79" s="94"/>
      <c r="K79" s="94"/>
      <c r="L79" s="94"/>
      <c r="M79" s="94"/>
      <c r="N79" s="281"/>
      <c r="O79" s="92"/>
      <c r="P79" s="92"/>
      <c r="Q79" s="92"/>
      <c r="R79" s="92"/>
      <c r="S79" s="92"/>
      <c r="T79" s="92"/>
      <c r="U79" s="92"/>
      <c r="V79" s="277"/>
      <c r="W79" s="277"/>
      <c r="X79" s="277"/>
      <c r="Y79" s="95"/>
      <c r="Z79" s="277"/>
      <c r="AA79" s="277"/>
      <c r="AB79" s="277"/>
      <c r="AC79" s="418"/>
    </row>
    <row r="80" spans="2:29" ht="23.1" customHeight="1">
      <c r="B80" s="10">
        <f t="shared" si="1"/>
        <v>75</v>
      </c>
      <c r="C80" s="274"/>
      <c r="D80" s="94"/>
      <c r="E80" s="95"/>
      <c r="F80" s="415"/>
      <c r="G80" s="94"/>
      <c r="H80" s="93"/>
      <c r="I80" s="93"/>
      <c r="J80" s="94"/>
      <c r="K80" s="94"/>
      <c r="L80" s="94"/>
      <c r="M80" s="94"/>
      <c r="N80" s="281"/>
      <c r="O80" s="92"/>
      <c r="P80" s="92"/>
      <c r="Q80" s="92"/>
      <c r="R80" s="92"/>
      <c r="S80" s="92"/>
      <c r="T80" s="92"/>
      <c r="U80" s="92"/>
      <c r="V80" s="277"/>
      <c r="W80" s="277"/>
      <c r="X80" s="277"/>
      <c r="Y80" s="95"/>
      <c r="Z80" s="277"/>
      <c r="AA80" s="277"/>
      <c r="AB80" s="277"/>
      <c r="AC80" s="418"/>
    </row>
    <row r="81" spans="2:29" ht="23.1" customHeight="1">
      <c r="B81" s="10">
        <f t="shared" si="1"/>
        <v>76</v>
      </c>
      <c r="C81" s="274"/>
      <c r="D81" s="94"/>
      <c r="E81" s="95"/>
      <c r="F81" s="415"/>
      <c r="G81" s="94"/>
      <c r="H81" s="93"/>
      <c r="I81" s="93"/>
      <c r="J81" s="94"/>
      <c r="K81" s="94"/>
      <c r="L81" s="94"/>
      <c r="M81" s="94"/>
      <c r="N81" s="281"/>
      <c r="O81" s="92"/>
      <c r="P81" s="92"/>
      <c r="Q81" s="92"/>
      <c r="R81" s="92"/>
      <c r="S81" s="92"/>
      <c r="T81" s="92"/>
      <c r="U81" s="92"/>
      <c r="V81" s="277"/>
      <c r="W81" s="277"/>
      <c r="X81" s="277"/>
      <c r="Y81" s="95"/>
      <c r="Z81" s="277"/>
      <c r="AA81" s="277"/>
      <c r="AB81" s="277"/>
      <c r="AC81" s="418"/>
    </row>
    <row r="82" spans="2:29" ht="23.1" customHeight="1">
      <c r="B82" s="10">
        <f t="shared" si="1"/>
        <v>77</v>
      </c>
      <c r="C82" s="274"/>
      <c r="D82" s="94"/>
      <c r="E82" s="95"/>
      <c r="F82" s="415"/>
      <c r="G82" s="94"/>
      <c r="H82" s="93"/>
      <c r="I82" s="93"/>
      <c r="J82" s="94"/>
      <c r="K82" s="94"/>
      <c r="L82" s="94"/>
      <c r="M82" s="94"/>
      <c r="N82" s="281"/>
      <c r="O82" s="92"/>
      <c r="P82" s="92"/>
      <c r="Q82" s="92"/>
      <c r="R82" s="92"/>
      <c r="S82" s="92"/>
      <c r="T82" s="92"/>
      <c r="U82" s="92"/>
      <c r="V82" s="277"/>
      <c r="W82" s="277"/>
      <c r="X82" s="277"/>
      <c r="Y82" s="95"/>
      <c r="Z82" s="277"/>
      <c r="AA82" s="277"/>
      <c r="AB82" s="277"/>
      <c r="AC82" s="418"/>
    </row>
    <row r="83" spans="2:29" ht="23.1" customHeight="1">
      <c r="B83" s="10">
        <f t="shared" si="1"/>
        <v>78</v>
      </c>
      <c r="C83" s="274"/>
      <c r="D83" s="94"/>
      <c r="E83" s="95"/>
      <c r="F83" s="415"/>
      <c r="G83" s="94"/>
      <c r="H83" s="93"/>
      <c r="I83" s="93"/>
      <c r="J83" s="94"/>
      <c r="K83" s="94"/>
      <c r="L83" s="94"/>
      <c r="M83" s="94"/>
      <c r="N83" s="281"/>
      <c r="O83" s="92"/>
      <c r="P83" s="92"/>
      <c r="Q83" s="92"/>
      <c r="R83" s="92"/>
      <c r="S83" s="92"/>
      <c r="T83" s="92"/>
      <c r="U83" s="92"/>
      <c r="V83" s="277"/>
      <c r="W83" s="277"/>
      <c r="X83" s="277"/>
      <c r="Y83" s="95"/>
      <c r="Z83" s="277"/>
      <c r="AA83" s="277"/>
      <c r="AB83" s="277"/>
      <c r="AC83" s="418"/>
    </row>
    <row r="84" spans="2:29" ht="23.1" customHeight="1">
      <c r="B84" s="10">
        <f t="shared" si="1"/>
        <v>79</v>
      </c>
      <c r="C84" s="274"/>
      <c r="D84" s="94"/>
      <c r="E84" s="95"/>
      <c r="F84" s="415"/>
      <c r="G84" s="94"/>
      <c r="H84" s="93"/>
      <c r="I84" s="93"/>
      <c r="J84" s="94"/>
      <c r="K84" s="94"/>
      <c r="L84" s="94"/>
      <c r="M84" s="94"/>
      <c r="N84" s="281"/>
      <c r="O84" s="92"/>
      <c r="P84" s="92"/>
      <c r="Q84" s="92"/>
      <c r="R84" s="92"/>
      <c r="S84" s="92"/>
      <c r="T84" s="92"/>
      <c r="U84" s="92"/>
      <c r="V84" s="277"/>
      <c r="W84" s="277"/>
      <c r="X84" s="277"/>
      <c r="Y84" s="95"/>
      <c r="Z84" s="277"/>
      <c r="AA84" s="277"/>
      <c r="AB84" s="277"/>
      <c r="AC84" s="418"/>
    </row>
    <row r="85" spans="2:29" ht="23.1" customHeight="1">
      <c r="B85" s="10">
        <f t="shared" si="1"/>
        <v>80</v>
      </c>
      <c r="C85" s="274"/>
      <c r="D85" s="94"/>
      <c r="E85" s="95"/>
      <c r="F85" s="415"/>
      <c r="G85" s="94"/>
      <c r="H85" s="93"/>
      <c r="I85" s="93"/>
      <c r="J85" s="94"/>
      <c r="K85" s="94"/>
      <c r="L85" s="94"/>
      <c r="M85" s="94"/>
      <c r="N85" s="281"/>
      <c r="O85" s="92"/>
      <c r="P85" s="92"/>
      <c r="Q85" s="92"/>
      <c r="R85" s="92"/>
      <c r="S85" s="92"/>
      <c r="T85" s="92"/>
      <c r="U85" s="92"/>
      <c r="V85" s="277"/>
      <c r="W85" s="277"/>
      <c r="X85" s="277"/>
      <c r="Y85" s="95"/>
      <c r="Z85" s="277"/>
      <c r="AA85" s="277"/>
      <c r="AB85" s="277"/>
      <c r="AC85" s="418"/>
    </row>
    <row r="86" spans="2:29" ht="23.1" customHeight="1">
      <c r="B86" s="10">
        <f t="shared" si="1"/>
        <v>81</v>
      </c>
      <c r="C86" s="274"/>
      <c r="D86" s="94"/>
      <c r="E86" s="95"/>
      <c r="F86" s="415"/>
      <c r="G86" s="94"/>
      <c r="H86" s="93"/>
      <c r="I86" s="93"/>
      <c r="J86" s="94"/>
      <c r="K86" s="94"/>
      <c r="L86" s="94"/>
      <c r="M86" s="94"/>
      <c r="N86" s="281"/>
      <c r="O86" s="92"/>
      <c r="P86" s="92"/>
      <c r="Q86" s="92"/>
      <c r="R86" s="92"/>
      <c r="S86" s="92"/>
      <c r="T86" s="92"/>
      <c r="U86" s="92"/>
      <c r="V86" s="277"/>
      <c r="W86" s="277"/>
      <c r="X86" s="277"/>
      <c r="Y86" s="95"/>
      <c r="Z86" s="277"/>
      <c r="AA86" s="277"/>
      <c r="AB86" s="277"/>
      <c r="AC86" s="418"/>
    </row>
    <row r="87" spans="2:29" ht="23.1" customHeight="1">
      <c r="B87" s="10">
        <f t="shared" si="1"/>
        <v>82</v>
      </c>
      <c r="C87" s="274"/>
      <c r="D87" s="94"/>
      <c r="E87" s="95"/>
      <c r="F87" s="415"/>
      <c r="G87" s="94"/>
      <c r="H87" s="93"/>
      <c r="I87" s="93"/>
      <c r="J87" s="94"/>
      <c r="K87" s="94"/>
      <c r="L87" s="94"/>
      <c r="M87" s="94"/>
      <c r="N87" s="281"/>
      <c r="O87" s="92"/>
      <c r="P87" s="92"/>
      <c r="Q87" s="92"/>
      <c r="R87" s="92"/>
      <c r="S87" s="92"/>
      <c r="T87" s="92"/>
      <c r="U87" s="92"/>
      <c r="V87" s="277"/>
      <c r="W87" s="277"/>
      <c r="X87" s="277"/>
      <c r="Y87" s="95"/>
      <c r="Z87" s="277"/>
      <c r="AA87" s="277"/>
      <c r="AB87" s="277"/>
      <c r="AC87" s="418"/>
    </row>
    <row r="88" spans="2:29" ht="23.1" customHeight="1">
      <c r="B88" s="10">
        <f t="shared" si="1"/>
        <v>83</v>
      </c>
      <c r="C88" s="274"/>
      <c r="D88" s="94"/>
      <c r="E88" s="95"/>
      <c r="F88" s="415"/>
      <c r="G88" s="94"/>
      <c r="H88" s="93"/>
      <c r="I88" s="93"/>
      <c r="J88" s="94"/>
      <c r="K88" s="94"/>
      <c r="L88" s="94"/>
      <c r="M88" s="94"/>
      <c r="N88" s="281"/>
      <c r="O88" s="92"/>
      <c r="P88" s="92"/>
      <c r="Q88" s="92"/>
      <c r="R88" s="92"/>
      <c r="S88" s="92"/>
      <c r="T88" s="92"/>
      <c r="U88" s="92"/>
      <c r="V88" s="277"/>
      <c r="W88" s="277"/>
      <c r="X88" s="277"/>
      <c r="Y88" s="95"/>
      <c r="Z88" s="277"/>
      <c r="AA88" s="277"/>
      <c r="AB88" s="277"/>
      <c r="AC88" s="418"/>
    </row>
    <row r="89" spans="2:29" ht="23.1" customHeight="1">
      <c r="B89" s="10">
        <f t="shared" si="1"/>
        <v>84</v>
      </c>
      <c r="C89" s="274"/>
      <c r="D89" s="94"/>
      <c r="E89" s="95"/>
      <c r="F89" s="415"/>
      <c r="G89" s="94"/>
      <c r="H89" s="93"/>
      <c r="I89" s="93"/>
      <c r="J89" s="94"/>
      <c r="K89" s="94"/>
      <c r="L89" s="94"/>
      <c r="M89" s="94"/>
      <c r="N89" s="281"/>
      <c r="O89" s="92"/>
      <c r="P89" s="92"/>
      <c r="Q89" s="92"/>
      <c r="R89" s="92"/>
      <c r="S89" s="92"/>
      <c r="T89" s="92"/>
      <c r="U89" s="92"/>
      <c r="V89" s="277"/>
      <c r="W89" s="277"/>
      <c r="X89" s="277"/>
      <c r="Y89" s="95"/>
      <c r="Z89" s="277"/>
      <c r="AA89" s="277"/>
      <c r="AB89" s="277"/>
      <c r="AC89" s="418"/>
    </row>
    <row r="90" spans="2:29" ht="23.1" customHeight="1">
      <c r="B90" s="10">
        <f t="shared" si="1"/>
        <v>85</v>
      </c>
      <c r="C90" s="274"/>
      <c r="D90" s="94"/>
      <c r="E90" s="95"/>
      <c r="F90" s="415"/>
      <c r="G90" s="94"/>
      <c r="H90" s="93"/>
      <c r="I90" s="93"/>
      <c r="J90" s="94"/>
      <c r="K90" s="94"/>
      <c r="L90" s="94"/>
      <c r="M90" s="94"/>
      <c r="N90" s="281"/>
      <c r="O90" s="92"/>
      <c r="P90" s="92"/>
      <c r="Q90" s="92"/>
      <c r="R90" s="92"/>
      <c r="S90" s="92"/>
      <c r="T90" s="92"/>
      <c r="U90" s="92"/>
      <c r="V90" s="277"/>
      <c r="W90" s="277"/>
      <c r="X90" s="277"/>
      <c r="Y90" s="95"/>
      <c r="Z90" s="277"/>
      <c r="AA90" s="277"/>
      <c r="AB90" s="277"/>
      <c r="AC90" s="418"/>
    </row>
    <row r="91" spans="2:29" ht="23.1" customHeight="1">
      <c r="B91" s="10">
        <f t="shared" si="1"/>
        <v>86</v>
      </c>
      <c r="C91" s="274"/>
      <c r="D91" s="94"/>
      <c r="E91" s="95"/>
      <c r="F91" s="415"/>
      <c r="G91" s="94"/>
      <c r="H91" s="93"/>
      <c r="I91" s="93"/>
      <c r="J91" s="94"/>
      <c r="K91" s="94"/>
      <c r="L91" s="94"/>
      <c r="M91" s="94"/>
      <c r="N91" s="281"/>
      <c r="O91" s="92"/>
      <c r="P91" s="92"/>
      <c r="Q91" s="92"/>
      <c r="R91" s="92"/>
      <c r="S91" s="92"/>
      <c r="T91" s="92"/>
      <c r="U91" s="92"/>
      <c r="V91" s="277"/>
      <c r="W91" s="277"/>
      <c r="X91" s="277"/>
      <c r="Y91" s="95"/>
      <c r="Z91" s="277"/>
      <c r="AA91" s="277"/>
      <c r="AB91" s="277"/>
      <c r="AC91" s="418"/>
    </row>
    <row r="92" spans="2:29" ht="23.1" customHeight="1">
      <c r="B92" s="10">
        <f t="shared" si="1"/>
        <v>87</v>
      </c>
      <c r="C92" s="274"/>
      <c r="D92" s="94"/>
      <c r="E92" s="95"/>
      <c r="F92" s="415"/>
      <c r="G92" s="94"/>
      <c r="H92" s="93"/>
      <c r="I92" s="93"/>
      <c r="J92" s="94"/>
      <c r="K92" s="94"/>
      <c r="L92" s="94"/>
      <c r="M92" s="94"/>
      <c r="N92" s="281"/>
      <c r="O92" s="92"/>
      <c r="P92" s="92"/>
      <c r="Q92" s="92"/>
      <c r="R92" s="92"/>
      <c r="S92" s="92"/>
      <c r="T92" s="92"/>
      <c r="U92" s="92"/>
      <c r="V92" s="277"/>
      <c r="W92" s="277"/>
      <c r="X92" s="277"/>
      <c r="Y92" s="95"/>
      <c r="Z92" s="277"/>
      <c r="AA92" s="277"/>
      <c r="AB92" s="277"/>
      <c r="AC92" s="418"/>
    </row>
    <row r="93" spans="2:29" ht="23.1" customHeight="1">
      <c r="B93" s="10">
        <f t="shared" si="1"/>
        <v>88</v>
      </c>
      <c r="C93" s="274"/>
      <c r="D93" s="94"/>
      <c r="E93" s="95"/>
      <c r="F93" s="415"/>
      <c r="G93" s="94"/>
      <c r="H93" s="93"/>
      <c r="I93" s="93"/>
      <c r="J93" s="94"/>
      <c r="K93" s="94"/>
      <c r="L93" s="94"/>
      <c r="M93" s="94"/>
      <c r="N93" s="281"/>
      <c r="O93" s="92"/>
      <c r="P93" s="92"/>
      <c r="Q93" s="92"/>
      <c r="R93" s="92"/>
      <c r="S93" s="92"/>
      <c r="T93" s="92"/>
      <c r="U93" s="92"/>
      <c r="V93" s="277"/>
      <c r="W93" s="277"/>
      <c r="X93" s="277"/>
      <c r="Y93" s="95"/>
      <c r="Z93" s="277"/>
      <c r="AA93" s="277"/>
      <c r="AB93" s="277"/>
      <c r="AC93" s="418"/>
    </row>
    <row r="94" spans="2:29" ht="23.1" customHeight="1">
      <c r="B94" s="10">
        <f t="shared" si="1"/>
        <v>89</v>
      </c>
      <c r="C94" s="274"/>
      <c r="D94" s="94"/>
      <c r="E94" s="95"/>
      <c r="F94" s="415"/>
      <c r="G94" s="94"/>
      <c r="H94" s="93"/>
      <c r="I94" s="93"/>
      <c r="J94" s="94"/>
      <c r="K94" s="94"/>
      <c r="L94" s="94"/>
      <c r="M94" s="94"/>
      <c r="N94" s="281"/>
      <c r="O94" s="92"/>
      <c r="P94" s="92"/>
      <c r="Q94" s="92"/>
      <c r="R94" s="92"/>
      <c r="S94" s="92"/>
      <c r="T94" s="92"/>
      <c r="U94" s="92"/>
      <c r="V94" s="277"/>
      <c r="W94" s="277"/>
      <c r="X94" s="277"/>
      <c r="Y94" s="95"/>
      <c r="Z94" s="277"/>
      <c r="AA94" s="277"/>
      <c r="AB94" s="277"/>
      <c r="AC94" s="418"/>
    </row>
    <row r="95" spans="2:29" ht="23.1" customHeight="1">
      <c r="B95" s="10">
        <f t="shared" si="1"/>
        <v>90</v>
      </c>
      <c r="C95" s="274"/>
      <c r="D95" s="94"/>
      <c r="E95" s="95"/>
      <c r="F95" s="415"/>
      <c r="G95" s="94"/>
      <c r="H95" s="93"/>
      <c r="I95" s="93"/>
      <c r="J95" s="94"/>
      <c r="K95" s="94"/>
      <c r="L95" s="94"/>
      <c r="M95" s="94"/>
      <c r="N95" s="281"/>
      <c r="O95" s="92"/>
      <c r="P95" s="92"/>
      <c r="Q95" s="92"/>
      <c r="R95" s="92"/>
      <c r="S95" s="92"/>
      <c r="T95" s="92"/>
      <c r="U95" s="92"/>
      <c r="V95" s="277"/>
      <c r="W95" s="277"/>
      <c r="X95" s="277"/>
      <c r="Y95" s="95"/>
      <c r="Z95" s="277"/>
      <c r="AA95" s="277"/>
      <c r="AB95" s="277"/>
      <c r="AC95" s="418"/>
    </row>
    <row r="96" spans="2:29" ht="23.1" customHeight="1">
      <c r="B96" s="10">
        <f t="shared" si="1"/>
        <v>91</v>
      </c>
      <c r="C96" s="274"/>
      <c r="D96" s="94"/>
      <c r="E96" s="95"/>
      <c r="F96" s="415"/>
      <c r="G96" s="94"/>
      <c r="H96" s="93"/>
      <c r="I96" s="93"/>
      <c r="J96" s="94"/>
      <c r="K96" s="94"/>
      <c r="L96" s="94"/>
      <c r="M96" s="94"/>
      <c r="N96" s="281"/>
      <c r="O96" s="92"/>
      <c r="P96" s="92"/>
      <c r="Q96" s="92"/>
      <c r="R96" s="92"/>
      <c r="S96" s="92"/>
      <c r="T96" s="92"/>
      <c r="U96" s="92"/>
      <c r="V96" s="277"/>
      <c r="W96" s="277"/>
      <c r="X96" s="277"/>
      <c r="Y96" s="95"/>
      <c r="Z96" s="277"/>
      <c r="AA96" s="277"/>
      <c r="AB96" s="277"/>
      <c r="AC96" s="418"/>
    </row>
    <row r="97" spans="2:29" ht="23.1" customHeight="1">
      <c r="B97" s="10">
        <f t="shared" si="1"/>
        <v>92</v>
      </c>
      <c r="C97" s="274"/>
      <c r="D97" s="94"/>
      <c r="E97" s="95"/>
      <c r="F97" s="415"/>
      <c r="G97" s="94"/>
      <c r="H97" s="93"/>
      <c r="I97" s="93"/>
      <c r="J97" s="94"/>
      <c r="K97" s="94"/>
      <c r="L97" s="94"/>
      <c r="M97" s="94"/>
      <c r="N97" s="281"/>
      <c r="O97" s="92"/>
      <c r="P97" s="92"/>
      <c r="Q97" s="92"/>
      <c r="R97" s="92"/>
      <c r="S97" s="92"/>
      <c r="T97" s="92"/>
      <c r="U97" s="92"/>
      <c r="V97" s="277"/>
      <c r="W97" s="277"/>
      <c r="X97" s="277"/>
      <c r="Y97" s="95"/>
      <c r="Z97" s="277"/>
      <c r="AA97" s="277"/>
      <c r="AB97" s="277"/>
      <c r="AC97" s="418"/>
    </row>
    <row r="98" spans="2:29" ht="23.1" customHeight="1">
      <c r="B98" s="10">
        <f t="shared" si="1"/>
        <v>93</v>
      </c>
      <c r="C98" s="274"/>
      <c r="D98" s="94"/>
      <c r="E98" s="95"/>
      <c r="F98" s="415"/>
      <c r="G98" s="94"/>
      <c r="H98" s="93"/>
      <c r="I98" s="93"/>
      <c r="J98" s="94"/>
      <c r="K98" s="94"/>
      <c r="L98" s="94"/>
      <c r="M98" s="94"/>
      <c r="N98" s="281"/>
      <c r="O98" s="92"/>
      <c r="P98" s="92"/>
      <c r="Q98" s="92"/>
      <c r="R98" s="92"/>
      <c r="S98" s="92"/>
      <c r="T98" s="92"/>
      <c r="U98" s="92"/>
      <c r="V98" s="277"/>
      <c r="W98" s="277"/>
      <c r="X98" s="277"/>
      <c r="Y98" s="95"/>
      <c r="Z98" s="277"/>
      <c r="AA98" s="277"/>
      <c r="AB98" s="277"/>
      <c r="AC98" s="418"/>
    </row>
    <row r="99" spans="2:29" ht="23.1" customHeight="1">
      <c r="B99" s="10">
        <f t="shared" si="1"/>
        <v>94</v>
      </c>
      <c r="C99" s="274"/>
      <c r="D99" s="94"/>
      <c r="E99" s="95"/>
      <c r="F99" s="415"/>
      <c r="G99" s="94"/>
      <c r="H99" s="93"/>
      <c r="I99" s="93"/>
      <c r="J99" s="94"/>
      <c r="K99" s="94"/>
      <c r="L99" s="94"/>
      <c r="M99" s="94"/>
      <c r="N99" s="281"/>
      <c r="O99" s="92"/>
      <c r="P99" s="92"/>
      <c r="Q99" s="92"/>
      <c r="R99" s="92"/>
      <c r="S99" s="92"/>
      <c r="T99" s="92"/>
      <c r="U99" s="92"/>
      <c r="V99" s="277"/>
      <c r="W99" s="277"/>
      <c r="X99" s="277"/>
      <c r="Y99" s="95"/>
      <c r="Z99" s="277"/>
      <c r="AA99" s="277"/>
      <c r="AB99" s="277"/>
      <c r="AC99" s="418"/>
    </row>
    <row r="100" spans="2:29" ht="23.1" customHeight="1">
      <c r="B100" s="10">
        <f t="shared" si="1"/>
        <v>95</v>
      </c>
      <c r="C100" s="274"/>
      <c r="D100" s="94"/>
      <c r="E100" s="95"/>
      <c r="F100" s="415"/>
      <c r="G100" s="94"/>
      <c r="H100" s="93"/>
      <c r="I100" s="93"/>
      <c r="J100" s="94"/>
      <c r="K100" s="94"/>
      <c r="L100" s="94"/>
      <c r="M100" s="94"/>
      <c r="N100" s="281"/>
      <c r="O100" s="92"/>
      <c r="P100" s="92"/>
      <c r="Q100" s="92"/>
      <c r="R100" s="92"/>
      <c r="S100" s="92"/>
      <c r="T100" s="92"/>
      <c r="U100" s="92"/>
      <c r="V100" s="277"/>
      <c r="W100" s="277"/>
      <c r="X100" s="277"/>
      <c r="Y100" s="95"/>
      <c r="Z100" s="277"/>
      <c r="AA100" s="277"/>
      <c r="AB100" s="277"/>
      <c r="AC100" s="418"/>
    </row>
    <row r="101" spans="2:29" ht="23.1" customHeight="1">
      <c r="B101" s="10">
        <f t="shared" si="1"/>
        <v>96</v>
      </c>
      <c r="C101" s="274"/>
      <c r="D101" s="94"/>
      <c r="E101" s="95"/>
      <c r="F101" s="415"/>
      <c r="G101" s="94"/>
      <c r="H101" s="93"/>
      <c r="I101" s="93"/>
      <c r="J101" s="94"/>
      <c r="K101" s="94"/>
      <c r="L101" s="94"/>
      <c r="M101" s="94"/>
      <c r="N101" s="281"/>
      <c r="O101" s="92"/>
      <c r="P101" s="92"/>
      <c r="Q101" s="92"/>
      <c r="R101" s="92"/>
      <c r="S101" s="92"/>
      <c r="T101" s="92"/>
      <c r="U101" s="92"/>
      <c r="V101" s="277"/>
      <c r="W101" s="277"/>
      <c r="X101" s="277"/>
      <c r="Y101" s="95"/>
      <c r="Z101" s="277"/>
      <c r="AA101" s="277"/>
      <c r="AB101" s="277"/>
      <c r="AC101" s="418"/>
    </row>
    <row r="102" spans="2:29" ht="23.1" customHeight="1">
      <c r="B102" s="10">
        <f t="shared" si="1"/>
        <v>97</v>
      </c>
      <c r="C102" s="274"/>
      <c r="D102" s="94"/>
      <c r="E102" s="95"/>
      <c r="F102" s="415"/>
      <c r="G102" s="94"/>
      <c r="H102" s="93"/>
      <c r="I102" s="93"/>
      <c r="J102" s="94"/>
      <c r="K102" s="94"/>
      <c r="L102" s="94"/>
      <c r="M102" s="94"/>
      <c r="N102" s="281"/>
      <c r="O102" s="92"/>
      <c r="P102" s="92"/>
      <c r="Q102" s="92"/>
      <c r="R102" s="92"/>
      <c r="S102" s="92"/>
      <c r="T102" s="92"/>
      <c r="U102" s="92"/>
      <c r="V102" s="277"/>
      <c r="W102" s="277"/>
      <c r="X102" s="277"/>
      <c r="Y102" s="95"/>
      <c r="Z102" s="277"/>
      <c r="AA102" s="277"/>
      <c r="AB102" s="277"/>
      <c r="AC102" s="418"/>
    </row>
    <row r="103" spans="2:29" ht="23.1" customHeight="1">
      <c r="B103" s="10">
        <f t="shared" si="1"/>
        <v>98</v>
      </c>
      <c r="C103" s="274"/>
      <c r="D103" s="94"/>
      <c r="E103" s="95"/>
      <c r="F103" s="415"/>
      <c r="G103" s="94"/>
      <c r="H103" s="93"/>
      <c r="I103" s="93"/>
      <c r="J103" s="94"/>
      <c r="K103" s="94"/>
      <c r="L103" s="94"/>
      <c r="M103" s="94"/>
      <c r="N103" s="281"/>
      <c r="O103" s="92"/>
      <c r="P103" s="92"/>
      <c r="Q103" s="92"/>
      <c r="R103" s="92"/>
      <c r="S103" s="92"/>
      <c r="T103" s="92"/>
      <c r="U103" s="92"/>
      <c r="V103" s="277"/>
      <c r="W103" s="277"/>
      <c r="X103" s="277"/>
      <c r="Y103" s="95"/>
      <c r="Z103" s="277"/>
      <c r="AA103" s="277"/>
      <c r="AB103" s="277"/>
      <c r="AC103" s="418"/>
    </row>
    <row r="104" spans="2:29" ht="23.1" customHeight="1">
      <c r="B104" s="10">
        <f t="shared" si="1"/>
        <v>99</v>
      </c>
      <c r="C104" s="274"/>
      <c r="D104" s="94"/>
      <c r="E104" s="95"/>
      <c r="F104" s="415"/>
      <c r="G104" s="94"/>
      <c r="H104" s="93"/>
      <c r="I104" s="93"/>
      <c r="J104" s="94"/>
      <c r="K104" s="94"/>
      <c r="L104" s="94"/>
      <c r="M104" s="94"/>
      <c r="N104" s="281"/>
      <c r="O104" s="92"/>
      <c r="P104" s="92"/>
      <c r="Q104" s="92"/>
      <c r="R104" s="92"/>
      <c r="S104" s="92"/>
      <c r="T104" s="92"/>
      <c r="U104" s="92"/>
      <c r="V104" s="277"/>
      <c r="W104" s="277"/>
      <c r="X104" s="277"/>
      <c r="Y104" s="95"/>
      <c r="Z104" s="277"/>
      <c r="AA104" s="277"/>
      <c r="AB104" s="277"/>
      <c r="AC104" s="418"/>
    </row>
    <row r="105" spans="2:29" ht="23.1" customHeight="1">
      <c r="B105" s="10">
        <f t="shared" si="1"/>
        <v>100</v>
      </c>
      <c r="C105" s="274"/>
      <c r="D105" s="94"/>
      <c r="E105" s="95"/>
      <c r="F105" s="415"/>
      <c r="G105" s="94"/>
      <c r="H105" s="93"/>
      <c r="I105" s="93"/>
      <c r="J105" s="94"/>
      <c r="K105" s="94"/>
      <c r="L105" s="94"/>
      <c r="M105" s="94"/>
      <c r="N105" s="281"/>
      <c r="O105" s="92"/>
      <c r="P105" s="92"/>
      <c r="Q105" s="92"/>
      <c r="R105" s="92"/>
      <c r="S105" s="92"/>
      <c r="T105" s="92"/>
      <c r="U105" s="92"/>
      <c r="V105" s="277"/>
      <c r="W105" s="277"/>
      <c r="X105" s="277"/>
      <c r="Y105" s="95"/>
      <c r="Z105" s="277"/>
      <c r="AA105" s="277"/>
      <c r="AB105" s="277"/>
      <c r="AC105" s="418"/>
    </row>
    <row r="106" spans="2:29" ht="23.1" customHeight="1">
      <c r="B106" s="10">
        <f t="shared" si="1"/>
        <v>101</v>
      </c>
      <c r="C106" s="274"/>
      <c r="D106" s="94"/>
      <c r="E106" s="95"/>
      <c r="F106" s="415"/>
      <c r="G106" s="94"/>
      <c r="H106" s="93"/>
      <c r="I106" s="93"/>
      <c r="J106" s="94"/>
      <c r="K106" s="94"/>
      <c r="L106" s="94"/>
      <c r="M106" s="94"/>
      <c r="N106" s="281"/>
      <c r="O106" s="92"/>
      <c r="P106" s="92"/>
      <c r="Q106" s="92"/>
      <c r="R106" s="92"/>
      <c r="S106" s="92"/>
      <c r="T106" s="92"/>
      <c r="U106" s="92"/>
      <c r="V106" s="277"/>
      <c r="W106" s="277"/>
      <c r="X106" s="277"/>
      <c r="Y106" s="95"/>
      <c r="Z106" s="277"/>
      <c r="AA106" s="277"/>
      <c r="AB106" s="277"/>
      <c r="AC106" s="418"/>
    </row>
    <row r="107" spans="2:29" ht="23.1" customHeight="1">
      <c r="B107" s="10">
        <f t="shared" si="1"/>
        <v>102</v>
      </c>
      <c r="C107" s="274"/>
      <c r="D107" s="94"/>
      <c r="E107" s="95"/>
      <c r="F107" s="415"/>
      <c r="G107" s="94"/>
      <c r="H107" s="93"/>
      <c r="I107" s="93"/>
      <c r="J107" s="94"/>
      <c r="K107" s="94"/>
      <c r="L107" s="94"/>
      <c r="M107" s="94"/>
      <c r="N107" s="281"/>
      <c r="O107" s="92"/>
      <c r="P107" s="92"/>
      <c r="Q107" s="92"/>
      <c r="R107" s="92"/>
      <c r="S107" s="92"/>
      <c r="T107" s="92"/>
      <c r="U107" s="92"/>
      <c r="V107" s="277"/>
      <c r="W107" s="277"/>
      <c r="X107" s="277"/>
      <c r="Y107" s="95"/>
      <c r="Z107" s="277"/>
      <c r="AA107" s="277"/>
      <c r="AB107" s="277"/>
      <c r="AC107" s="418"/>
    </row>
    <row r="108" spans="2:29" ht="23.1" customHeight="1">
      <c r="B108" s="10">
        <f t="shared" si="1"/>
        <v>103</v>
      </c>
      <c r="C108" s="274"/>
      <c r="D108" s="94"/>
      <c r="E108" s="95"/>
      <c r="F108" s="415"/>
      <c r="G108" s="94"/>
      <c r="H108" s="93"/>
      <c r="I108" s="93"/>
      <c r="J108" s="94"/>
      <c r="K108" s="94"/>
      <c r="L108" s="94"/>
      <c r="M108" s="94"/>
      <c r="N108" s="281"/>
      <c r="O108" s="92"/>
      <c r="P108" s="92"/>
      <c r="Q108" s="92"/>
      <c r="R108" s="92"/>
      <c r="S108" s="92"/>
      <c r="T108" s="92"/>
      <c r="U108" s="92"/>
      <c r="V108" s="277"/>
      <c r="W108" s="277"/>
      <c r="X108" s="277"/>
      <c r="Y108" s="95"/>
      <c r="Z108" s="277"/>
      <c r="AA108" s="277"/>
      <c r="AB108" s="277"/>
      <c r="AC108" s="418"/>
    </row>
    <row r="109" spans="2:29" ht="23.1" customHeight="1">
      <c r="B109" s="10">
        <f t="shared" si="1"/>
        <v>104</v>
      </c>
      <c r="C109" s="274"/>
      <c r="D109" s="94"/>
      <c r="E109" s="95"/>
      <c r="F109" s="415"/>
      <c r="G109" s="94"/>
      <c r="H109" s="93"/>
      <c r="I109" s="93"/>
      <c r="J109" s="94"/>
      <c r="K109" s="94"/>
      <c r="L109" s="94"/>
      <c r="M109" s="94"/>
      <c r="N109" s="281"/>
      <c r="O109" s="92"/>
      <c r="P109" s="92"/>
      <c r="Q109" s="92"/>
      <c r="R109" s="92"/>
      <c r="S109" s="92"/>
      <c r="T109" s="92"/>
      <c r="U109" s="92"/>
      <c r="V109" s="277"/>
      <c r="W109" s="277"/>
      <c r="X109" s="277"/>
      <c r="Y109" s="95"/>
      <c r="Z109" s="277"/>
      <c r="AA109" s="277"/>
      <c r="AB109" s="277"/>
      <c r="AC109" s="418"/>
    </row>
    <row r="110" spans="2:29" ht="23.1" customHeight="1">
      <c r="B110" s="10">
        <f t="shared" si="1"/>
        <v>105</v>
      </c>
      <c r="C110" s="274"/>
      <c r="D110" s="94"/>
      <c r="E110" s="95"/>
      <c r="F110" s="415"/>
      <c r="G110" s="94"/>
      <c r="H110" s="93"/>
      <c r="I110" s="93"/>
      <c r="J110" s="94"/>
      <c r="K110" s="94"/>
      <c r="L110" s="94"/>
      <c r="M110" s="94"/>
      <c r="N110" s="281"/>
      <c r="O110" s="92"/>
      <c r="P110" s="92"/>
      <c r="Q110" s="92"/>
      <c r="R110" s="92"/>
      <c r="S110" s="92"/>
      <c r="T110" s="92"/>
      <c r="U110" s="92"/>
      <c r="V110" s="277"/>
      <c r="W110" s="277"/>
      <c r="X110" s="277"/>
      <c r="Y110" s="95"/>
      <c r="Z110" s="277"/>
      <c r="AA110" s="277"/>
      <c r="AB110" s="277"/>
      <c r="AC110" s="418"/>
    </row>
    <row r="111" spans="2:29" ht="23.1" customHeight="1">
      <c r="B111" s="10">
        <f t="shared" si="1"/>
        <v>106</v>
      </c>
      <c r="C111" s="274"/>
      <c r="D111" s="94"/>
      <c r="E111" s="95"/>
      <c r="F111" s="415"/>
      <c r="G111" s="94"/>
      <c r="H111" s="93"/>
      <c r="I111" s="93"/>
      <c r="J111" s="94"/>
      <c r="K111" s="94"/>
      <c r="L111" s="94"/>
      <c r="M111" s="94"/>
      <c r="N111" s="281"/>
      <c r="O111" s="92"/>
      <c r="P111" s="92"/>
      <c r="Q111" s="92"/>
      <c r="R111" s="92"/>
      <c r="S111" s="92"/>
      <c r="T111" s="92"/>
      <c r="U111" s="92"/>
      <c r="V111" s="277"/>
      <c r="W111" s="277"/>
      <c r="X111" s="277"/>
      <c r="Y111" s="95"/>
      <c r="Z111" s="277"/>
      <c r="AA111" s="277"/>
      <c r="AB111" s="277"/>
      <c r="AC111" s="418"/>
    </row>
    <row r="112" spans="2:29" ht="23.1" customHeight="1">
      <c r="B112" s="10">
        <f t="shared" si="1"/>
        <v>107</v>
      </c>
      <c r="C112" s="274"/>
      <c r="D112" s="94"/>
      <c r="E112" s="95"/>
      <c r="F112" s="415"/>
      <c r="G112" s="94"/>
      <c r="H112" s="93"/>
      <c r="I112" s="93"/>
      <c r="J112" s="94"/>
      <c r="K112" s="94"/>
      <c r="L112" s="94"/>
      <c r="M112" s="94"/>
      <c r="N112" s="281"/>
      <c r="O112" s="92"/>
      <c r="P112" s="92"/>
      <c r="Q112" s="92"/>
      <c r="R112" s="92"/>
      <c r="S112" s="92"/>
      <c r="T112" s="92"/>
      <c r="U112" s="92"/>
      <c r="V112" s="277"/>
      <c r="W112" s="277"/>
      <c r="X112" s="277"/>
      <c r="Y112" s="95"/>
      <c r="Z112" s="277"/>
      <c r="AA112" s="277"/>
      <c r="AB112" s="277"/>
      <c r="AC112" s="418"/>
    </row>
    <row r="113" spans="2:29" ht="23.1" customHeight="1">
      <c r="B113" s="10">
        <f t="shared" si="1"/>
        <v>108</v>
      </c>
      <c r="C113" s="274"/>
      <c r="D113" s="94"/>
      <c r="E113" s="95"/>
      <c r="F113" s="415"/>
      <c r="G113" s="94"/>
      <c r="H113" s="93"/>
      <c r="I113" s="93"/>
      <c r="J113" s="94"/>
      <c r="K113" s="94"/>
      <c r="L113" s="94"/>
      <c r="M113" s="94"/>
      <c r="N113" s="281"/>
      <c r="O113" s="92"/>
      <c r="P113" s="92"/>
      <c r="Q113" s="92"/>
      <c r="R113" s="92"/>
      <c r="S113" s="92"/>
      <c r="T113" s="92"/>
      <c r="U113" s="92"/>
      <c r="V113" s="277"/>
      <c r="W113" s="277"/>
      <c r="X113" s="277"/>
      <c r="Y113" s="95"/>
      <c r="Z113" s="277"/>
      <c r="AA113" s="277"/>
      <c r="AB113" s="277"/>
      <c r="AC113" s="418"/>
    </row>
    <row r="114" spans="2:29" ht="23.1" customHeight="1">
      <c r="B114" s="10">
        <f t="shared" si="1"/>
        <v>109</v>
      </c>
      <c r="C114" s="274"/>
      <c r="D114" s="94"/>
      <c r="E114" s="95"/>
      <c r="F114" s="415"/>
      <c r="G114" s="94"/>
      <c r="H114" s="93"/>
      <c r="I114" s="93"/>
      <c r="J114" s="94"/>
      <c r="K114" s="94"/>
      <c r="L114" s="94"/>
      <c r="M114" s="94"/>
      <c r="N114" s="281"/>
      <c r="O114" s="92"/>
      <c r="P114" s="92"/>
      <c r="Q114" s="92"/>
      <c r="R114" s="92"/>
      <c r="S114" s="92"/>
      <c r="T114" s="92"/>
      <c r="U114" s="92"/>
      <c r="V114" s="277"/>
      <c r="W114" s="277"/>
      <c r="X114" s="277"/>
      <c r="Y114" s="95"/>
      <c r="Z114" s="277"/>
      <c r="AA114" s="277"/>
      <c r="AB114" s="277"/>
      <c r="AC114" s="418"/>
    </row>
    <row r="115" spans="2:29" ht="23.1" customHeight="1">
      <c r="B115" s="10">
        <f t="shared" si="1"/>
        <v>110</v>
      </c>
      <c r="C115" s="274"/>
      <c r="D115" s="94"/>
      <c r="E115" s="95"/>
      <c r="F115" s="415"/>
      <c r="G115" s="94"/>
      <c r="H115" s="93"/>
      <c r="I115" s="93"/>
      <c r="J115" s="94"/>
      <c r="K115" s="94"/>
      <c r="L115" s="94"/>
      <c r="M115" s="94"/>
      <c r="N115" s="281"/>
      <c r="O115" s="92"/>
      <c r="P115" s="92"/>
      <c r="Q115" s="92"/>
      <c r="R115" s="92"/>
      <c r="S115" s="92"/>
      <c r="T115" s="92"/>
      <c r="U115" s="92"/>
      <c r="V115" s="277"/>
      <c r="W115" s="277"/>
      <c r="X115" s="277"/>
      <c r="Y115" s="95"/>
      <c r="Z115" s="277"/>
      <c r="AA115" s="277"/>
      <c r="AB115" s="277"/>
      <c r="AC115" s="418"/>
    </row>
    <row r="116" spans="2:29" ht="23.1" customHeight="1">
      <c r="B116" s="10">
        <f t="shared" si="1"/>
        <v>111</v>
      </c>
      <c r="C116" s="274"/>
      <c r="D116" s="94"/>
      <c r="E116" s="95"/>
      <c r="F116" s="415"/>
      <c r="G116" s="94"/>
      <c r="H116" s="93"/>
      <c r="I116" s="93"/>
      <c r="J116" s="94"/>
      <c r="K116" s="94"/>
      <c r="L116" s="94"/>
      <c r="M116" s="94"/>
      <c r="N116" s="281"/>
      <c r="O116" s="92"/>
      <c r="P116" s="92"/>
      <c r="Q116" s="92"/>
      <c r="R116" s="92"/>
      <c r="S116" s="92"/>
      <c r="T116" s="92"/>
      <c r="U116" s="92"/>
      <c r="V116" s="277"/>
      <c r="W116" s="277"/>
      <c r="X116" s="277"/>
      <c r="Y116" s="95"/>
      <c r="Z116" s="277"/>
      <c r="AA116" s="277"/>
      <c r="AB116" s="277"/>
      <c r="AC116" s="418"/>
    </row>
    <row r="117" spans="2:29" ht="23.1" customHeight="1">
      <c r="B117" s="10">
        <f t="shared" si="1"/>
        <v>112</v>
      </c>
      <c r="C117" s="274"/>
      <c r="D117" s="94"/>
      <c r="E117" s="95"/>
      <c r="F117" s="415"/>
      <c r="G117" s="94"/>
      <c r="H117" s="93"/>
      <c r="I117" s="93"/>
      <c r="J117" s="94"/>
      <c r="K117" s="94"/>
      <c r="L117" s="94"/>
      <c r="M117" s="94"/>
      <c r="N117" s="281"/>
      <c r="O117" s="92"/>
      <c r="P117" s="92"/>
      <c r="Q117" s="92"/>
      <c r="R117" s="92"/>
      <c r="S117" s="92"/>
      <c r="T117" s="92"/>
      <c r="U117" s="92"/>
      <c r="V117" s="277"/>
      <c r="W117" s="277"/>
      <c r="X117" s="277"/>
      <c r="Y117" s="95"/>
      <c r="Z117" s="277"/>
      <c r="AA117" s="277"/>
      <c r="AB117" s="277"/>
      <c r="AC117" s="418"/>
    </row>
    <row r="118" spans="2:29" ht="23.1" customHeight="1">
      <c r="B118" s="10">
        <f t="shared" si="1"/>
        <v>113</v>
      </c>
      <c r="C118" s="274"/>
      <c r="D118" s="94"/>
      <c r="E118" s="95"/>
      <c r="F118" s="415"/>
      <c r="G118" s="94"/>
      <c r="H118" s="93"/>
      <c r="I118" s="93"/>
      <c r="J118" s="94"/>
      <c r="K118" s="94"/>
      <c r="L118" s="94"/>
      <c r="M118" s="94"/>
      <c r="N118" s="281"/>
      <c r="O118" s="92"/>
      <c r="P118" s="92"/>
      <c r="Q118" s="92"/>
      <c r="R118" s="92"/>
      <c r="S118" s="92"/>
      <c r="T118" s="92"/>
      <c r="U118" s="92"/>
      <c r="V118" s="277"/>
      <c r="W118" s="277"/>
      <c r="X118" s="277"/>
      <c r="Y118" s="95"/>
      <c r="Z118" s="277"/>
      <c r="AA118" s="277"/>
      <c r="AB118" s="277"/>
      <c r="AC118" s="418"/>
    </row>
    <row r="119" spans="2:29" ht="23.1" customHeight="1">
      <c r="B119" s="10">
        <f t="shared" si="1"/>
        <v>114</v>
      </c>
      <c r="C119" s="274"/>
      <c r="D119" s="94"/>
      <c r="E119" s="95"/>
      <c r="F119" s="415"/>
      <c r="G119" s="94"/>
      <c r="H119" s="93"/>
      <c r="I119" s="93"/>
      <c r="J119" s="94"/>
      <c r="K119" s="94"/>
      <c r="L119" s="94"/>
      <c r="M119" s="94"/>
      <c r="N119" s="281"/>
      <c r="O119" s="92"/>
      <c r="P119" s="92"/>
      <c r="Q119" s="92"/>
      <c r="R119" s="92"/>
      <c r="S119" s="92"/>
      <c r="T119" s="92"/>
      <c r="U119" s="92"/>
      <c r="V119" s="277"/>
      <c r="W119" s="277"/>
      <c r="X119" s="277"/>
      <c r="Y119" s="95"/>
      <c r="Z119" s="277"/>
      <c r="AA119" s="277"/>
      <c r="AB119" s="277"/>
      <c r="AC119" s="418"/>
    </row>
    <row r="120" spans="2:29" ht="23.1" customHeight="1">
      <c r="B120" s="10">
        <f t="shared" si="1"/>
        <v>115</v>
      </c>
      <c r="C120" s="274"/>
      <c r="D120" s="94"/>
      <c r="E120" s="95"/>
      <c r="F120" s="415"/>
      <c r="G120" s="94"/>
      <c r="H120" s="93"/>
      <c r="I120" s="93"/>
      <c r="J120" s="94"/>
      <c r="K120" s="94"/>
      <c r="L120" s="94"/>
      <c r="M120" s="94"/>
      <c r="N120" s="281"/>
      <c r="O120" s="92"/>
      <c r="P120" s="92"/>
      <c r="Q120" s="92"/>
      <c r="R120" s="92"/>
      <c r="S120" s="92"/>
      <c r="T120" s="92"/>
      <c r="U120" s="92"/>
      <c r="V120" s="277"/>
      <c r="W120" s="277"/>
      <c r="X120" s="277"/>
      <c r="Y120" s="95"/>
      <c r="Z120" s="277"/>
      <c r="AA120" s="277"/>
      <c r="AB120" s="277"/>
      <c r="AC120" s="418"/>
    </row>
    <row r="121" spans="2:29" ht="23.1" customHeight="1">
      <c r="B121" s="10">
        <f t="shared" si="1"/>
        <v>116</v>
      </c>
      <c r="C121" s="274"/>
      <c r="D121" s="94"/>
      <c r="E121" s="95"/>
      <c r="F121" s="415"/>
      <c r="G121" s="94"/>
      <c r="H121" s="93"/>
      <c r="I121" s="93"/>
      <c r="J121" s="94"/>
      <c r="K121" s="94"/>
      <c r="L121" s="94"/>
      <c r="M121" s="94"/>
      <c r="N121" s="281"/>
      <c r="O121" s="92"/>
      <c r="P121" s="92"/>
      <c r="Q121" s="92"/>
      <c r="R121" s="92"/>
      <c r="S121" s="92"/>
      <c r="T121" s="92"/>
      <c r="U121" s="92"/>
      <c r="V121" s="277"/>
      <c r="W121" s="277"/>
      <c r="X121" s="277"/>
      <c r="Y121" s="95"/>
      <c r="Z121" s="277"/>
      <c r="AA121" s="277"/>
      <c r="AB121" s="277"/>
      <c r="AC121" s="418"/>
    </row>
    <row r="122" spans="2:29" ht="23.1" customHeight="1">
      <c r="B122" s="10">
        <f t="shared" si="1"/>
        <v>117</v>
      </c>
      <c r="C122" s="274"/>
      <c r="D122" s="94"/>
      <c r="E122" s="95"/>
      <c r="F122" s="415"/>
      <c r="G122" s="94"/>
      <c r="H122" s="93"/>
      <c r="I122" s="93"/>
      <c r="J122" s="94"/>
      <c r="K122" s="94"/>
      <c r="L122" s="94"/>
      <c r="M122" s="94"/>
      <c r="N122" s="281"/>
      <c r="O122" s="92"/>
      <c r="P122" s="92"/>
      <c r="Q122" s="92"/>
      <c r="R122" s="92"/>
      <c r="S122" s="92"/>
      <c r="T122" s="92"/>
      <c r="U122" s="92"/>
      <c r="V122" s="277"/>
      <c r="W122" s="277"/>
      <c r="X122" s="277"/>
      <c r="Y122" s="95"/>
      <c r="Z122" s="277"/>
      <c r="AA122" s="277"/>
      <c r="AB122" s="277"/>
      <c r="AC122" s="418"/>
    </row>
    <row r="123" spans="2:29" ht="23.1" customHeight="1">
      <c r="B123" s="10">
        <f t="shared" si="1"/>
        <v>118</v>
      </c>
      <c r="C123" s="274"/>
      <c r="D123" s="94"/>
      <c r="E123" s="95"/>
      <c r="F123" s="415"/>
      <c r="G123" s="94"/>
      <c r="H123" s="93"/>
      <c r="I123" s="93"/>
      <c r="J123" s="94"/>
      <c r="K123" s="94"/>
      <c r="L123" s="94"/>
      <c r="M123" s="94"/>
      <c r="N123" s="281"/>
      <c r="O123" s="92"/>
      <c r="P123" s="92"/>
      <c r="Q123" s="92"/>
      <c r="R123" s="92"/>
      <c r="S123" s="92"/>
      <c r="T123" s="92"/>
      <c r="U123" s="92"/>
      <c r="V123" s="277"/>
      <c r="W123" s="277"/>
      <c r="X123" s="277"/>
      <c r="Y123" s="95"/>
      <c r="Z123" s="277"/>
      <c r="AA123" s="277"/>
      <c r="AB123" s="277"/>
      <c r="AC123" s="418"/>
    </row>
    <row r="124" spans="2:29" ht="23.1" customHeight="1">
      <c r="B124" s="10">
        <f t="shared" si="1"/>
        <v>119</v>
      </c>
      <c r="C124" s="274"/>
      <c r="D124" s="94"/>
      <c r="E124" s="95"/>
      <c r="F124" s="415"/>
      <c r="G124" s="94"/>
      <c r="H124" s="93"/>
      <c r="I124" s="93"/>
      <c r="J124" s="94"/>
      <c r="K124" s="94"/>
      <c r="L124" s="94"/>
      <c r="M124" s="94"/>
      <c r="N124" s="281"/>
      <c r="O124" s="92"/>
      <c r="P124" s="92"/>
      <c r="Q124" s="92"/>
      <c r="R124" s="92"/>
      <c r="S124" s="92"/>
      <c r="T124" s="92"/>
      <c r="U124" s="92"/>
      <c r="V124" s="277"/>
      <c r="W124" s="277"/>
      <c r="X124" s="277"/>
      <c r="Y124" s="95"/>
      <c r="Z124" s="277"/>
      <c r="AA124" s="277"/>
      <c r="AB124" s="277"/>
      <c r="AC124" s="418"/>
    </row>
    <row r="125" spans="2:29" ht="23.1" customHeight="1">
      <c r="B125" s="10">
        <f t="shared" si="1"/>
        <v>120</v>
      </c>
      <c r="C125" s="274"/>
      <c r="D125" s="94"/>
      <c r="E125" s="95"/>
      <c r="F125" s="415"/>
      <c r="G125" s="94"/>
      <c r="H125" s="93"/>
      <c r="I125" s="93"/>
      <c r="J125" s="94"/>
      <c r="K125" s="94"/>
      <c r="L125" s="94"/>
      <c r="M125" s="94"/>
      <c r="N125" s="281"/>
      <c r="O125" s="92"/>
      <c r="P125" s="92"/>
      <c r="Q125" s="92"/>
      <c r="R125" s="92"/>
      <c r="S125" s="92"/>
      <c r="T125" s="92"/>
      <c r="U125" s="92"/>
      <c r="V125" s="277"/>
      <c r="W125" s="277"/>
      <c r="X125" s="277"/>
      <c r="Y125" s="95"/>
      <c r="Z125" s="277"/>
      <c r="AA125" s="277"/>
      <c r="AB125" s="277"/>
      <c r="AC125" s="418"/>
    </row>
    <row r="126" spans="2:29" ht="23.1" customHeight="1">
      <c r="B126" s="10">
        <f t="shared" si="1"/>
        <v>121</v>
      </c>
      <c r="C126" s="274"/>
      <c r="D126" s="94"/>
      <c r="E126" s="95"/>
      <c r="F126" s="415"/>
      <c r="G126" s="94"/>
      <c r="H126" s="93"/>
      <c r="I126" s="93"/>
      <c r="J126" s="94"/>
      <c r="K126" s="94"/>
      <c r="L126" s="94"/>
      <c r="M126" s="94"/>
      <c r="N126" s="281"/>
      <c r="O126" s="92"/>
      <c r="P126" s="92"/>
      <c r="Q126" s="92"/>
      <c r="R126" s="92"/>
      <c r="S126" s="92"/>
      <c r="T126" s="92"/>
      <c r="U126" s="92"/>
      <c r="V126" s="277"/>
      <c r="W126" s="277"/>
      <c r="X126" s="277"/>
      <c r="Y126" s="95"/>
      <c r="Z126" s="277"/>
      <c r="AA126" s="277"/>
      <c r="AB126" s="277"/>
      <c r="AC126" s="418"/>
    </row>
    <row r="127" spans="2:29" ht="23.1" customHeight="1">
      <c r="B127" s="10">
        <f t="shared" si="1"/>
        <v>122</v>
      </c>
      <c r="C127" s="274"/>
      <c r="D127" s="94"/>
      <c r="E127" s="95"/>
      <c r="F127" s="415"/>
      <c r="G127" s="94"/>
      <c r="H127" s="93"/>
      <c r="I127" s="93"/>
      <c r="J127" s="94"/>
      <c r="K127" s="94"/>
      <c r="L127" s="94"/>
      <c r="M127" s="94"/>
      <c r="N127" s="281"/>
      <c r="O127" s="92"/>
      <c r="P127" s="92"/>
      <c r="Q127" s="92"/>
      <c r="R127" s="92"/>
      <c r="S127" s="92"/>
      <c r="T127" s="92"/>
      <c r="U127" s="92"/>
      <c r="V127" s="277"/>
      <c r="W127" s="277"/>
      <c r="X127" s="277"/>
      <c r="Y127" s="95"/>
      <c r="Z127" s="277"/>
      <c r="AA127" s="277"/>
      <c r="AB127" s="277"/>
      <c r="AC127" s="418"/>
    </row>
    <row r="128" spans="2:29" ht="23.1" customHeight="1">
      <c r="B128" s="10">
        <f t="shared" si="1"/>
        <v>123</v>
      </c>
      <c r="C128" s="274"/>
      <c r="D128" s="94"/>
      <c r="E128" s="95"/>
      <c r="F128" s="415"/>
      <c r="G128" s="94"/>
      <c r="H128" s="93"/>
      <c r="I128" s="93"/>
      <c r="J128" s="94"/>
      <c r="K128" s="94"/>
      <c r="L128" s="94"/>
      <c r="M128" s="94"/>
      <c r="N128" s="281"/>
      <c r="O128" s="92"/>
      <c r="P128" s="92"/>
      <c r="Q128" s="92"/>
      <c r="R128" s="92"/>
      <c r="S128" s="92"/>
      <c r="T128" s="92"/>
      <c r="U128" s="92"/>
      <c r="V128" s="277"/>
      <c r="W128" s="277"/>
      <c r="X128" s="277"/>
      <c r="Y128" s="95"/>
      <c r="Z128" s="277"/>
      <c r="AA128" s="277"/>
      <c r="AB128" s="277"/>
      <c r="AC128" s="418"/>
    </row>
    <row r="129" spans="2:29" ht="23.1" customHeight="1">
      <c r="B129" s="10">
        <f t="shared" si="1"/>
        <v>124</v>
      </c>
      <c r="C129" s="274"/>
      <c r="D129" s="94"/>
      <c r="E129" s="95"/>
      <c r="F129" s="415"/>
      <c r="G129" s="94"/>
      <c r="H129" s="93"/>
      <c r="I129" s="93"/>
      <c r="J129" s="94"/>
      <c r="K129" s="94"/>
      <c r="L129" s="94"/>
      <c r="M129" s="94"/>
      <c r="N129" s="281"/>
      <c r="O129" s="92"/>
      <c r="P129" s="92"/>
      <c r="Q129" s="92"/>
      <c r="R129" s="92"/>
      <c r="S129" s="92"/>
      <c r="T129" s="92"/>
      <c r="U129" s="92"/>
      <c r="V129" s="277"/>
      <c r="W129" s="277"/>
      <c r="X129" s="277"/>
      <c r="Y129" s="95"/>
      <c r="Z129" s="277"/>
      <c r="AA129" s="277"/>
      <c r="AB129" s="277"/>
      <c r="AC129" s="418"/>
    </row>
    <row r="130" spans="2:29" ht="23.1" customHeight="1">
      <c r="B130" s="10">
        <f t="shared" si="1"/>
        <v>125</v>
      </c>
      <c r="C130" s="274"/>
      <c r="D130" s="94"/>
      <c r="E130" s="95"/>
      <c r="F130" s="415"/>
      <c r="G130" s="94"/>
      <c r="H130" s="93"/>
      <c r="I130" s="93"/>
      <c r="J130" s="94"/>
      <c r="K130" s="94"/>
      <c r="L130" s="94"/>
      <c r="M130" s="94"/>
      <c r="N130" s="281"/>
      <c r="O130" s="92"/>
      <c r="P130" s="92"/>
      <c r="Q130" s="92"/>
      <c r="R130" s="92"/>
      <c r="S130" s="92"/>
      <c r="T130" s="92"/>
      <c r="U130" s="92"/>
      <c r="V130" s="277"/>
      <c r="W130" s="277"/>
      <c r="X130" s="277"/>
      <c r="Y130" s="95"/>
      <c r="Z130" s="277"/>
      <c r="AA130" s="277"/>
      <c r="AB130" s="277"/>
      <c r="AC130" s="418"/>
    </row>
    <row r="131" spans="2:29" ht="23.1" customHeight="1">
      <c r="B131" s="10">
        <f t="shared" si="1"/>
        <v>126</v>
      </c>
      <c r="C131" s="274"/>
      <c r="D131" s="94"/>
      <c r="E131" s="95"/>
      <c r="F131" s="415"/>
      <c r="G131" s="94"/>
      <c r="H131" s="93"/>
      <c r="I131" s="93"/>
      <c r="J131" s="94"/>
      <c r="K131" s="94"/>
      <c r="L131" s="94"/>
      <c r="M131" s="94"/>
      <c r="N131" s="281"/>
      <c r="O131" s="92"/>
      <c r="P131" s="92"/>
      <c r="Q131" s="92"/>
      <c r="R131" s="92"/>
      <c r="S131" s="92"/>
      <c r="T131" s="92"/>
      <c r="U131" s="92"/>
      <c r="V131" s="277"/>
      <c r="W131" s="277"/>
      <c r="X131" s="277"/>
      <c r="Y131" s="95"/>
      <c r="Z131" s="277"/>
      <c r="AA131" s="277"/>
      <c r="AB131" s="277"/>
      <c r="AC131" s="418"/>
    </row>
    <row r="132" spans="2:29" ht="23.1" customHeight="1">
      <c r="B132" s="10">
        <f t="shared" si="1"/>
        <v>127</v>
      </c>
      <c r="C132" s="274"/>
      <c r="D132" s="94"/>
      <c r="E132" s="95"/>
      <c r="F132" s="415"/>
      <c r="G132" s="94"/>
      <c r="H132" s="93"/>
      <c r="I132" s="93"/>
      <c r="J132" s="94"/>
      <c r="K132" s="94"/>
      <c r="L132" s="94"/>
      <c r="M132" s="94"/>
      <c r="N132" s="281"/>
      <c r="O132" s="92"/>
      <c r="P132" s="92"/>
      <c r="Q132" s="92"/>
      <c r="R132" s="92"/>
      <c r="S132" s="92"/>
      <c r="T132" s="92"/>
      <c r="U132" s="92"/>
      <c r="V132" s="277"/>
      <c r="W132" s="277"/>
      <c r="X132" s="277"/>
      <c r="Y132" s="95"/>
      <c r="Z132" s="277"/>
      <c r="AA132" s="277"/>
      <c r="AB132" s="277"/>
      <c r="AC132" s="418"/>
    </row>
    <row r="133" spans="2:29" ht="23.1" customHeight="1">
      <c r="B133" s="10">
        <f t="shared" si="1"/>
        <v>128</v>
      </c>
      <c r="C133" s="274"/>
      <c r="D133" s="94"/>
      <c r="E133" s="95"/>
      <c r="F133" s="415"/>
      <c r="G133" s="94"/>
      <c r="H133" s="93"/>
      <c r="I133" s="93"/>
      <c r="J133" s="94"/>
      <c r="K133" s="94"/>
      <c r="L133" s="94"/>
      <c r="M133" s="94"/>
      <c r="N133" s="281"/>
      <c r="O133" s="92"/>
      <c r="P133" s="92"/>
      <c r="Q133" s="92"/>
      <c r="R133" s="92"/>
      <c r="S133" s="92"/>
      <c r="T133" s="92"/>
      <c r="U133" s="92"/>
      <c r="V133" s="277"/>
      <c r="W133" s="277"/>
      <c r="X133" s="277"/>
      <c r="Y133" s="95"/>
      <c r="Z133" s="277"/>
      <c r="AA133" s="277"/>
      <c r="AB133" s="277"/>
      <c r="AC133" s="418"/>
    </row>
    <row r="134" spans="2:29" ht="23.1" customHeight="1">
      <c r="B134" s="10">
        <f t="shared" si="1"/>
        <v>129</v>
      </c>
      <c r="C134" s="274"/>
      <c r="D134" s="94"/>
      <c r="E134" s="95"/>
      <c r="F134" s="415"/>
      <c r="G134" s="94"/>
      <c r="H134" s="93"/>
      <c r="I134" s="93"/>
      <c r="J134" s="94"/>
      <c r="K134" s="94"/>
      <c r="L134" s="94"/>
      <c r="M134" s="94"/>
      <c r="N134" s="281"/>
      <c r="O134" s="92"/>
      <c r="P134" s="92"/>
      <c r="Q134" s="92"/>
      <c r="R134" s="92"/>
      <c r="S134" s="92"/>
      <c r="T134" s="92"/>
      <c r="U134" s="92"/>
      <c r="V134" s="277"/>
      <c r="W134" s="277"/>
      <c r="X134" s="277"/>
      <c r="Y134" s="95"/>
      <c r="Z134" s="277"/>
      <c r="AA134" s="277"/>
      <c r="AB134" s="277"/>
      <c r="AC134" s="418"/>
    </row>
    <row r="135" spans="2:29" ht="23.1" customHeight="1">
      <c r="B135" s="10">
        <f t="shared" si="1"/>
        <v>130</v>
      </c>
      <c r="C135" s="274"/>
      <c r="D135" s="94"/>
      <c r="E135" s="95"/>
      <c r="F135" s="415"/>
      <c r="G135" s="94"/>
      <c r="H135" s="93"/>
      <c r="I135" s="93"/>
      <c r="J135" s="94"/>
      <c r="K135" s="94"/>
      <c r="L135" s="94"/>
      <c r="M135" s="94"/>
      <c r="N135" s="281"/>
      <c r="O135" s="92"/>
      <c r="P135" s="92"/>
      <c r="Q135" s="92"/>
      <c r="R135" s="92"/>
      <c r="S135" s="92"/>
      <c r="T135" s="92"/>
      <c r="U135" s="92"/>
      <c r="V135" s="277"/>
      <c r="W135" s="277"/>
      <c r="X135" s="277"/>
      <c r="Y135" s="95"/>
      <c r="Z135" s="277"/>
      <c r="AA135" s="277"/>
      <c r="AB135" s="277"/>
      <c r="AC135" s="418"/>
    </row>
    <row r="136" spans="2:29" ht="23.1" customHeight="1">
      <c r="B136" s="10">
        <f t="shared" ref="B136:B155" si="2">B135+1</f>
        <v>131</v>
      </c>
      <c r="C136" s="274"/>
      <c r="D136" s="94"/>
      <c r="E136" s="95"/>
      <c r="F136" s="415"/>
      <c r="G136" s="94"/>
      <c r="H136" s="93"/>
      <c r="I136" s="93"/>
      <c r="J136" s="94"/>
      <c r="K136" s="94"/>
      <c r="L136" s="94"/>
      <c r="M136" s="94"/>
      <c r="N136" s="281"/>
      <c r="O136" s="92"/>
      <c r="P136" s="92"/>
      <c r="Q136" s="92"/>
      <c r="R136" s="92"/>
      <c r="S136" s="92"/>
      <c r="T136" s="92"/>
      <c r="U136" s="92"/>
      <c r="V136" s="277"/>
      <c r="W136" s="277"/>
      <c r="X136" s="277"/>
      <c r="Y136" s="95"/>
      <c r="Z136" s="277"/>
      <c r="AA136" s="277"/>
      <c r="AB136" s="277"/>
      <c r="AC136" s="418"/>
    </row>
    <row r="137" spans="2:29" ht="23.1" customHeight="1">
      <c r="B137" s="10">
        <f t="shared" si="2"/>
        <v>132</v>
      </c>
      <c r="C137" s="274"/>
      <c r="D137" s="94"/>
      <c r="E137" s="95"/>
      <c r="F137" s="415"/>
      <c r="G137" s="94"/>
      <c r="H137" s="93"/>
      <c r="I137" s="93"/>
      <c r="J137" s="94"/>
      <c r="K137" s="94"/>
      <c r="L137" s="94"/>
      <c r="M137" s="94"/>
      <c r="N137" s="281"/>
      <c r="O137" s="92"/>
      <c r="P137" s="92"/>
      <c r="Q137" s="92"/>
      <c r="R137" s="92"/>
      <c r="S137" s="92"/>
      <c r="T137" s="92"/>
      <c r="U137" s="92"/>
      <c r="V137" s="277"/>
      <c r="W137" s="277"/>
      <c r="X137" s="277"/>
      <c r="Y137" s="95"/>
      <c r="Z137" s="277"/>
      <c r="AA137" s="277"/>
      <c r="AB137" s="277"/>
      <c r="AC137" s="418"/>
    </row>
    <row r="138" spans="2:29" ht="23.1" customHeight="1">
      <c r="B138" s="10">
        <f t="shared" si="2"/>
        <v>133</v>
      </c>
      <c r="C138" s="274"/>
      <c r="D138" s="94"/>
      <c r="E138" s="95"/>
      <c r="F138" s="415"/>
      <c r="G138" s="94"/>
      <c r="H138" s="93"/>
      <c r="I138" s="93"/>
      <c r="J138" s="94"/>
      <c r="K138" s="94"/>
      <c r="L138" s="94"/>
      <c r="M138" s="94"/>
      <c r="N138" s="281"/>
      <c r="O138" s="92"/>
      <c r="P138" s="92"/>
      <c r="Q138" s="92"/>
      <c r="R138" s="92"/>
      <c r="S138" s="92"/>
      <c r="T138" s="92"/>
      <c r="U138" s="92"/>
      <c r="V138" s="277"/>
      <c r="W138" s="277"/>
      <c r="X138" s="277"/>
      <c r="Y138" s="95"/>
      <c r="Z138" s="277"/>
      <c r="AA138" s="277"/>
      <c r="AB138" s="277"/>
      <c r="AC138" s="418"/>
    </row>
    <row r="139" spans="2:29" ht="23.1" customHeight="1">
      <c r="B139" s="10">
        <f t="shared" si="2"/>
        <v>134</v>
      </c>
      <c r="C139" s="274"/>
      <c r="D139" s="94"/>
      <c r="E139" s="95"/>
      <c r="F139" s="415"/>
      <c r="G139" s="94"/>
      <c r="H139" s="93"/>
      <c r="I139" s="93"/>
      <c r="J139" s="94"/>
      <c r="K139" s="94"/>
      <c r="L139" s="94"/>
      <c r="M139" s="94"/>
      <c r="N139" s="281"/>
      <c r="O139" s="92"/>
      <c r="P139" s="92"/>
      <c r="Q139" s="92"/>
      <c r="R139" s="92"/>
      <c r="S139" s="92"/>
      <c r="T139" s="92"/>
      <c r="U139" s="92"/>
      <c r="V139" s="277"/>
      <c r="W139" s="277"/>
      <c r="X139" s="277"/>
      <c r="Y139" s="95"/>
      <c r="Z139" s="277"/>
      <c r="AA139" s="277"/>
      <c r="AB139" s="277"/>
      <c r="AC139" s="418"/>
    </row>
    <row r="140" spans="2:29" ht="23.1" customHeight="1">
      <c r="B140" s="10">
        <f t="shared" si="2"/>
        <v>135</v>
      </c>
      <c r="C140" s="274"/>
      <c r="D140" s="94"/>
      <c r="E140" s="95"/>
      <c r="F140" s="415"/>
      <c r="G140" s="94"/>
      <c r="H140" s="93"/>
      <c r="I140" s="93"/>
      <c r="J140" s="94"/>
      <c r="K140" s="94"/>
      <c r="L140" s="94"/>
      <c r="M140" s="94"/>
      <c r="N140" s="281"/>
      <c r="O140" s="92"/>
      <c r="P140" s="92"/>
      <c r="Q140" s="92"/>
      <c r="R140" s="92"/>
      <c r="S140" s="92"/>
      <c r="T140" s="92"/>
      <c r="U140" s="92"/>
      <c r="V140" s="277"/>
      <c r="W140" s="277"/>
      <c r="X140" s="277"/>
      <c r="Y140" s="95"/>
      <c r="Z140" s="277"/>
      <c r="AA140" s="277"/>
      <c r="AB140" s="277"/>
      <c r="AC140" s="418"/>
    </row>
    <row r="141" spans="2:29" ht="23.1" customHeight="1">
      <c r="B141" s="10">
        <f t="shared" si="2"/>
        <v>136</v>
      </c>
      <c r="C141" s="274"/>
      <c r="D141" s="94"/>
      <c r="E141" s="95"/>
      <c r="F141" s="415"/>
      <c r="G141" s="94"/>
      <c r="H141" s="93"/>
      <c r="I141" s="93"/>
      <c r="J141" s="94"/>
      <c r="K141" s="94"/>
      <c r="L141" s="94"/>
      <c r="M141" s="94"/>
      <c r="N141" s="281"/>
      <c r="O141" s="92"/>
      <c r="P141" s="92"/>
      <c r="Q141" s="92"/>
      <c r="R141" s="92"/>
      <c r="S141" s="92"/>
      <c r="T141" s="92"/>
      <c r="U141" s="92"/>
      <c r="V141" s="277"/>
      <c r="W141" s="277"/>
      <c r="X141" s="277"/>
      <c r="Y141" s="95"/>
      <c r="Z141" s="277"/>
      <c r="AA141" s="277"/>
      <c r="AB141" s="277"/>
      <c r="AC141" s="418"/>
    </row>
    <row r="142" spans="2:29" ht="23.1" customHeight="1">
      <c r="B142" s="10">
        <f t="shared" si="2"/>
        <v>137</v>
      </c>
      <c r="C142" s="274"/>
      <c r="D142" s="94"/>
      <c r="E142" s="95"/>
      <c r="F142" s="415"/>
      <c r="G142" s="94"/>
      <c r="H142" s="93"/>
      <c r="I142" s="93"/>
      <c r="J142" s="94"/>
      <c r="K142" s="94"/>
      <c r="L142" s="94"/>
      <c r="M142" s="94"/>
      <c r="N142" s="281"/>
      <c r="O142" s="92"/>
      <c r="P142" s="92"/>
      <c r="Q142" s="92"/>
      <c r="R142" s="92"/>
      <c r="S142" s="92"/>
      <c r="T142" s="92"/>
      <c r="U142" s="92"/>
      <c r="V142" s="277"/>
      <c r="W142" s="277"/>
      <c r="X142" s="277"/>
      <c r="Y142" s="95"/>
      <c r="Z142" s="277"/>
      <c r="AA142" s="277"/>
      <c r="AB142" s="277"/>
      <c r="AC142" s="418"/>
    </row>
    <row r="143" spans="2:29" ht="23.1" customHeight="1">
      <c r="B143" s="10">
        <f t="shared" si="2"/>
        <v>138</v>
      </c>
      <c r="C143" s="274"/>
      <c r="D143" s="94"/>
      <c r="E143" s="95"/>
      <c r="F143" s="415"/>
      <c r="G143" s="94"/>
      <c r="H143" s="93"/>
      <c r="I143" s="93"/>
      <c r="J143" s="94"/>
      <c r="K143" s="94"/>
      <c r="L143" s="94"/>
      <c r="M143" s="94"/>
      <c r="N143" s="281"/>
      <c r="O143" s="92"/>
      <c r="P143" s="92"/>
      <c r="Q143" s="92"/>
      <c r="R143" s="92"/>
      <c r="S143" s="92"/>
      <c r="T143" s="92"/>
      <c r="U143" s="92"/>
      <c r="V143" s="277"/>
      <c r="W143" s="277"/>
      <c r="X143" s="277"/>
      <c r="Y143" s="95"/>
      <c r="Z143" s="277"/>
      <c r="AA143" s="277"/>
      <c r="AB143" s="277"/>
      <c r="AC143" s="418"/>
    </row>
    <row r="144" spans="2:29" ht="23.1" customHeight="1">
      <c r="B144" s="10">
        <f t="shared" si="2"/>
        <v>139</v>
      </c>
      <c r="C144" s="274"/>
      <c r="D144" s="94"/>
      <c r="E144" s="95"/>
      <c r="F144" s="415"/>
      <c r="G144" s="94"/>
      <c r="H144" s="93"/>
      <c r="I144" s="93"/>
      <c r="J144" s="94"/>
      <c r="K144" s="94"/>
      <c r="L144" s="94"/>
      <c r="M144" s="94"/>
      <c r="N144" s="281"/>
      <c r="O144" s="92"/>
      <c r="P144" s="92"/>
      <c r="Q144" s="92"/>
      <c r="R144" s="92"/>
      <c r="S144" s="92"/>
      <c r="T144" s="92"/>
      <c r="U144" s="92"/>
      <c r="V144" s="277"/>
      <c r="W144" s="277"/>
      <c r="X144" s="277"/>
      <c r="Y144" s="95"/>
      <c r="Z144" s="277"/>
      <c r="AA144" s="277"/>
      <c r="AB144" s="277"/>
      <c r="AC144" s="418"/>
    </row>
    <row r="145" spans="2:29" ht="23.1" customHeight="1">
      <c r="B145" s="10">
        <f t="shared" si="2"/>
        <v>140</v>
      </c>
      <c r="C145" s="274"/>
      <c r="D145" s="94"/>
      <c r="E145" s="95"/>
      <c r="F145" s="415"/>
      <c r="G145" s="94"/>
      <c r="H145" s="93"/>
      <c r="I145" s="93"/>
      <c r="J145" s="94"/>
      <c r="K145" s="94"/>
      <c r="L145" s="94"/>
      <c r="M145" s="94"/>
      <c r="N145" s="281"/>
      <c r="O145" s="92"/>
      <c r="P145" s="92"/>
      <c r="Q145" s="92"/>
      <c r="R145" s="92"/>
      <c r="S145" s="92"/>
      <c r="T145" s="92"/>
      <c r="U145" s="92"/>
      <c r="V145" s="277"/>
      <c r="W145" s="277"/>
      <c r="X145" s="277"/>
      <c r="Y145" s="95"/>
      <c r="Z145" s="277"/>
      <c r="AA145" s="277"/>
      <c r="AB145" s="277"/>
      <c r="AC145" s="418"/>
    </row>
    <row r="146" spans="2:29" ht="23.1" customHeight="1">
      <c r="B146" s="10">
        <f t="shared" si="2"/>
        <v>141</v>
      </c>
      <c r="C146" s="274"/>
      <c r="D146" s="94"/>
      <c r="E146" s="95"/>
      <c r="F146" s="415"/>
      <c r="G146" s="94"/>
      <c r="H146" s="93"/>
      <c r="I146" s="93"/>
      <c r="J146" s="94"/>
      <c r="K146" s="94"/>
      <c r="L146" s="94"/>
      <c r="M146" s="94"/>
      <c r="N146" s="281"/>
      <c r="O146" s="92"/>
      <c r="P146" s="92"/>
      <c r="Q146" s="92"/>
      <c r="R146" s="92"/>
      <c r="S146" s="92"/>
      <c r="T146" s="92"/>
      <c r="U146" s="92"/>
      <c r="V146" s="277"/>
      <c r="W146" s="277"/>
      <c r="X146" s="277"/>
      <c r="Y146" s="95"/>
      <c r="Z146" s="277"/>
      <c r="AA146" s="277"/>
      <c r="AB146" s="277"/>
      <c r="AC146" s="418"/>
    </row>
    <row r="147" spans="2:29" ht="23.1" customHeight="1">
      <c r="B147" s="10">
        <f t="shared" si="2"/>
        <v>142</v>
      </c>
      <c r="C147" s="274"/>
      <c r="D147" s="94"/>
      <c r="E147" s="95"/>
      <c r="F147" s="415"/>
      <c r="G147" s="94"/>
      <c r="H147" s="93"/>
      <c r="I147" s="93"/>
      <c r="J147" s="94"/>
      <c r="K147" s="94"/>
      <c r="L147" s="94"/>
      <c r="M147" s="94"/>
      <c r="N147" s="281"/>
      <c r="O147" s="92"/>
      <c r="P147" s="92"/>
      <c r="Q147" s="92"/>
      <c r="R147" s="92"/>
      <c r="S147" s="92"/>
      <c r="T147" s="92"/>
      <c r="U147" s="92"/>
      <c r="V147" s="277"/>
      <c r="W147" s="277"/>
      <c r="X147" s="277"/>
      <c r="Y147" s="95"/>
      <c r="Z147" s="277"/>
      <c r="AA147" s="277"/>
      <c r="AB147" s="277"/>
      <c r="AC147" s="418"/>
    </row>
    <row r="148" spans="2:29" ht="23.1" customHeight="1">
      <c r="B148" s="10">
        <f t="shared" si="2"/>
        <v>143</v>
      </c>
      <c r="C148" s="274"/>
      <c r="D148" s="94"/>
      <c r="E148" s="95"/>
      <c r="F148" s="415"/>
      <c r="G148" s="94"/>
      <c r="H148" s="93"/>
      <c r="I148" s="93"/>
      <c r="J148" s="94"/>
      <c r="K148" s="94"/>
      <c r="L148" s="94"/>
      <c r="M148" s="94"/>
      <c r="N148" s="281"/>
      <c r="O148" s="92"/>
      <c r="P148" s="92"/>
      <c r="Q148" s="92"/>
      <c r="R148" s="92"/>
      <c r="S148" s="92"/>
      <c r="T148" s="92"/>
      <c r="U148" s="92"/>
      <c r="V148" s="277"/>
      <c r="W148" s="277"/>
      <c r="X148" s="277"/>
      <c r="Y148" s="95"/>
      <c r="Z148" s="277"/>
      <c r="AA148" s="277"/>
      <c r="AB148" s="277"/>
      <c r="AC148" s="418"/>
    </row>
    <row r="149" spans="2:29" ht="23.1" customHeight="1">
      <c r="B149" s="10">
        <f t="shared" si="2"/>
        <v>144</v>
      </c>
      <c r="C149" s="274"/>
      <c r="D149" s="94"/>
      <c r="E149" s="95"/>
      <c r="F149" s="415"/>
      <c r="G149" s="94"/>
      <c r="H149" s="93"/>
      <c r="I149" s="93"/>
      <c r="J149" s="94"/>
      <c r="K149" s="94"/>
      <c r="L149" s="94"/>
      <c r="M149" s="94"/>
      <c r="N149" s="281"/>
      <c r="O149" s="92"/>
      <c r="P149" s="92"/>
      <c r="Q149" s="92"/>
      <c r="R149" s="92"/>
      <c r="S149" s="92"/>
      <c r="T149" s="92"/>
      <c r="U149" s="92"/>
      <c r="V149" s="277"/>
      <c r="W149" s="277"/>
      <c r="X149" s="277"/>
      <c r="Y149" s="95"/>
      <c r="Z149" s="277"/>
      <c r="AA149" s="277"/>
      <c r="AB149" s="277"/>
      <c r="AC149" s="418"/>
    </row>
    <row r="150" spans="2:29" ht="23.1" customHeight="1">
      <c r="B150" s="10">
        <f t="shared" si="2"/>
        <v>145</v>
      </c>
      <c r="C150" s="274"/>
      <c r="D150" s="94"/>
      <c r="E150" s="95"/>
      <c r="F150" s="415"/>
      <c r="G150" s="94"/>
      <c r="H150" s="93"/>
      <c r="I150" s="93"/>
      <c r="J150" s="94"/>
      <c r="K150" s="94"/>
      <c r="L150" s="94"/>
      <c r="M150" s="94"/>
      <c r="N150" s="281"/>
      <c r="O150" s="92"/>
      <c r="P150" s="92"/>
      <c r="Q150" s="92"/>
      <c r="R150" s="92"/>
      <c r="S150" s="92"/>
      <c r="T150" s="92"/>
      <c r="U150" s="92"/>
      <c r="V150" s="277"/>
      <c r="W150" s="277"/>
      <c r="X150" s="277"/>
      <c r="Y150" s="95"/>
      <c r="Z150" s="277"/>
      <c r="AA150" s="277"/>
      <c r="AB150" s="277"/>
      <c r="AC150" s="418"/>
    </row>
    <row r="151" spans="2:29" ht="23.1" customHeight="1">
      <c r="B151" s="10">
        <f t="shared" si="2"/>
        <v>146</v>
      </c>
      <c r="C151" s="274"/>
      <c r="D151" s="94"/>
      <c r="E151" s="95"/>
      <c r="F151" s="415"/>
      <c r="G151" s="94"/>
      <c r="H151" s="93"/>
      <c r="I151" s="93"/>
      <c r="J151" s="94"/>
      <c r="K151" s="94"/>
      <c r="L151" s="94"/>
      <c r="M151" s="94"/>
      <c r="N151" s="281"/>
      <c r="O151" s="92"/>
      <c r="P151" s="92"/>
      <c r="Q151" s="92"/>
      <c r="R151" s="92"/>
      <c r="S151" s="92"/>
      <c r="T151" s="92"/>
      <c r="U151" s="92"/>
      <c r="V151" s="277"/>
      <c r="W151" s="277"/>
      <c r="X151" s="277"/>
      <c r="Y151" s="95"/>
      <c r="Z151" s="277"/>
      <c r="AA151" s="277"/>
      <c r="AB151" s="277"/>
      <c r="AC151" s="418"/>
    </row>
    <row r="152" spans="2:29" ht="23.1" customHeight="1">
      <c r="B152" s="10">
        <f t="shared" si="2"/>
        <v>147</v>
      </c>
      <c r="C152" s="274"/>
      <c r="D152" s="94"/>
      <c r="E152" s="95"/>
      <c r="F152" s="415"/>
      <c r="G152" s="94"/>
      <c r="H152" s="93"/>
      <c r="I152" s="93"/>
      <c r="J152" s="94"/>
      <c r="K152" s="94"/>
      <c r="L152" s="94"/>
      <c r="M152" s="94"/>
      <c r="N152" s="281"/>
      <c r="O152" s="92"/>
      <c r="P152" s="92"/>
      <c r="Q152" s="92"/>
      <c r="R152" s="92"/>
      <c r="S152" s="92"/>
      <c r="T152" s="92"/>
      <c r="U152" s="92"/>
      <c r="V152" s="277"/>
      <c r="W152" s="277"/>
      <c r="X152" s="277"/>
      <c r="Y152" s="95"/>
      <c r="Z152" s="277"/>
      <c r="AA152" s="277"/>
      <c r="AB152" s="277"/>
      <c r="AC152" s="418"/>
    </row>
    <row r="153" spans="2:29" ht="23.1" customHeight="1">
      <c r="B153" s="10">
        <f t="shared" si="2"/>
        <v>148</v>
      </c>
      <c r="C153" s="274"/>
      <c r="D153" s="94"/>
      <c r="E153" s="95"/>
      <c r="F153" s="415"/>
      <c r="G153" s="94"/>
      <c r="H153" s="93"/>
      <c r="I153" s="93"/>
      <c r="J153" s="94"/>
      <c r="K153" s="94"/>
      <c r="L153" s="94"/>
      <c r="M153" s="94"/>
      <c r="N153" s="281"/>
      <c r="O153" s="92"/>
      <c r="P153" s="92"/>
      <c r="Q153" s="92"/>
      <c r="R153" s="92"/>
      <c r="S153" s="92"/>
      <c r="T153" s="92"/>
      <c r="U153" s="92"/>
      <c r="V153" s="277"/>
      <c r="W153" s="277"/>
      <c r="X153" s="277"/>
      <c r="Y153" s="95"/>
      <c r="Z153" s="277"/>
      <c r="AA153" s="277"/>
      <c r="AB153" s="277"/>
      <c r="AC153" s="418"/>
    </row>
    <row r="154" spans="2:29" ht="23.1" customHeight="1">
      <c r="B154" s="10">
        <f t="shared" si="2"/>
        <v>149</v>
      </c>
      <c r="C154" s="274"/>
      <c r="D154" s="94"/>
      <c r="E154" s="95"/>
      <c r="F154" s="415"/>
      <c r="G154" s="94"/>
      <c r="H154" s="93"/>
      <c r="I154" s="93"/>
      <c r="J154" s="94"/>
      <c r="K154" s="94"/>
      <c r="L154" s="94"/>
      <c r="M154" s="94"/>
      <c r="N154" s="281"/>
      <c r="O154" s="92"/>
      <c r="P154" s="92"/>
      <c r="Q154" s="92"/>
      <c r="R154" s="92"/>
      <c r="S154" s="92"/>
      <c r="T154" s="92"/>
      <c r="U154" s="92"/>
      <c r="V154" s="277"/>
      <c r="W154" s="277"/>
      <c r="X154" s="277"/>
      <c r="Y154" s="95"/>
      <c r="Z154" s="277"/>
      <c r="AA154" s="277"/>
      <c r="AB154" s="277"/>
      <c r="AC154" s="418"/>
    </row>
    <row r="155" spans="2:29" ht="23.1" customHeight="1">
      <c r="B155" s="10">
        <f t="shared" si="2"/>
        <v>150</v>
      </c>
      <c r="C155" s="274"/>
      <c r="D155" s="94"/>
      <c r="E155" s="95"/>
      <c r="F155" s="415"/>
      <c r="G155" s="94"/>
      <c r="H155" s="93"/>
      <c r="I155" s="93"/>
      <c r="J155" s="94"/>
      <c r="K155" s="94"/>
      <c r="L155" s="94"/>
      <c r="M155" s="94"/>
      <c r="N155" s="281"/>
      <c r="O155" s="92"/>
      <c r="P155" s="92"/>
      <c r="Q155" s="92"/>
      <c r="R155" s="92"/>
      <c r="S155" s="92"/>
      <c r="T155" s="92"/>
      <c r="U155" s="92"/>
      <c r="V155" s="277"/>
      <c r="W155" s="277"/>
      <c r="X155" s="277"/>
      <c r="Y155" s="95"/>
      <c r="Z155" s="277"/>
      <c r="AA155" s="277"/>
      <c r="AB155" s="277"/>
      <c r="AC155" s="419"/>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zoomScale="80" zoomScaleNormal="100" zoomScaleSheetLayoutView="80" workbookViewId="0">
      <selection activeCell="B22" sqref="B2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423</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995" t="s">
        <v>10</v>
      </c>
      <c r="C5" s="996"/>
      <c r="D5" s="996"/>
      <c r="E5" s="996"/>
      <c r="F5" s="996"/>
      <c r="G5" s="996"/>
      <c r="H5" s="997"/>
      <c r="I5" s="998" t="s">
        <v>11</v>
      </c>
      <c r="J5" s="998"/>
      <c r="K5" s="998"/>
      <c r="L5" s="995" t="s">
        <v>12</v>
      </c>
      <c r="M5" s="996"/>
      <c r="N5" s="996"/>
      <c r="O5" s="996"/>
      <c r="P5" s="997"/>
    </row>
    <row r="6" spans="2:16" s="99" customFormat="1" ht="54.95" customHeight="1">
      <c r="B6" s="96" t="s">
        <v>146</v>
      </c>
      <c r="C6" s="76"/>
      <c r="D6" s="97" t="s">
        <v>27</v>
      </c>
      <c r="E6" s="76"/>
      <c r="F6" s="97" t="s">
        <v>145</v>
      </c>
      <c r="G6" s="76"/>
      <c r="H6" s="98" t="s">
        <v>105</v>
      </c>
      <c r="I6" s="994"/>
      <c r="J6" s="994"/>
      <c r="K6" s="994"/>
      <c r="L6" s="994"/>
      <c r="M6" s="994"/>
      <c r="N6" s="994"/>
      <c r="O6" s="994"/>
      <c r="P6" s="994"/>
    </row>
    <row r="7" spans="2:16" s="99" customFormat="1" ht="54.95" customHeight="1">
      <c r="B7" s="96" t="s">
        <v>146</v>
      </c>
      <c r="C7" s="76"/>
      <c r="D7" s="97" t="s">
        <v>27</v>
      </c>
      <c r="E7" s="76"/>
      <c r="F7" s="97" t="s">
        <v>145</v>
      </c>
      <c r="G7" s="76"/>
      <c r="H7" s="98" t="s">
        <v>105</v>
      </c>
      <c r="I7" s="994"/>
      <c r="J7" s="994"/>
      <c r="K7" s="994"/>
      <c r="L7" s="994"/>
      <c r="M7" s="994"/>
      <c r="N7" s="994"/>
      <c r="O7" s="994"/>
      <c r="P7" s="994"/>
    </row>
    <row r="8" spans="2:16" s="99" customFormat="1" ht="54.95" customHeight="1">
      <c r="B8" s="96" t="s">
        <v>146</v>
      </c>
      <c r="C8" s="76"/>
      <c r="D8" s="97" t="s">
        <v>27</v>
      </c>
      <c r="E8" s="76"/>
      <c r="F8" s="97" t="s">
        <v>145</v>
      </c>
      <c r="G8" s="76"/>
      <c r="H8" s="98" t="s">
        <v>105</v>
      </c>
      <c r="I8" s="994"/>
      <c r="J8" s="994"/>
      <c r="K8" s="994"/>
      <c r="L8" s="994"/>
      <c r="M8" s="994"/>
      <c r="N8" s="994"/>
      <c r="O8" s="994"/>
      <c r="P8" s="994"/>
    </row>
    <row r="9" spans="2:16" s="99" customFormat="1" ht="54.95" customHeight="1">
      <c r="B9" s="96" t="s">
        <v>146</v>
      </c>
      <c r="C9" s="76"/>
      <c r="D9" s="97" t="s">
        <v>27</v>
      </c>
      <c r="E9" s="76"/>
      <c r="F9" s="97" t="s">
        <v>145</v>
      </c>
      <c r="G9" s="76"/>
      <c r="H9" s="98" t="s">
        <v>105</v>
      </c>
      <c r="I9" s="994"/>
      <c r="J9" s="994"/>
      <c r="K9" s="994"/>
      <c r="L9" s="994"/>
      <c r="M9" s="994"/>
      <c r="N9" s="994"/>
      <c r="O9" s="994"/>
      <c r="P9" s="994"/>
    </row>
    <row r="10" spans="2:16" s="44" customFormat="1" ht="18" customHeight="1">
      <c r="B10" s="44" t="s">
        <v>147</v>
      </c>
    </row>
    <row r="11" spans="2:16" s="44" customFormat="1" ht="18" customHeight="1">
      <c r="B11" s="44" t="s">
        <v>148</v>
      </c>
    </row>
    <row r="12" spans="2:16" ht="15.75" customHeight="1">
      <c r="B12" s="2"/>
      <c r="C12" s="2"/>
      <c r="D12" s="2"/>
      <c r="E12" s="2"/>
      <c r="F12" s="2"/>
      <c r="G12" s="2"/>
      <c r="H12" s="2"/>
      <c r="I12" s="2"/>
      <c r="J12" s="44"/>
      <c r="K12" s="7"/>
      <c r="L12" s="7"/>
      <c r="M12" s="7"/>
      <c r="N12" s="7"/>
      <c r="O12" s="7"/>
    </row>
    <row r="13" spans="2:16" ht="19.5" customHeight="1">
      <c r="B13" s="6" t="s">
        <v>160</v>
      </c>
      <c r="C13" s="6"/>
      <c r="D13" s="6"/>
      <c r="E13" s="6"/>
      <c r="F13" s="6"/>
      <c r="G13" s="6"/>
      <c r="H13" s="6"/>
      <c r="I13" s="6"/>
      <c r="J13" s="44"/>
      <c r="K13" s="7"/>
      <c r="L13" s="6" t="s">
        <v>166</v>
      </c>
      <c r="M13" s="7"/>
      <c r="N13" s="7"/>
    </row>
    <row r="14" spans="2:16" s="99" customFormat="1" ht="39.950000000000003" customHeight="1">
      <c r="B14" s="991" t="s">
        <v>169</v>
      </c>
      <c r="C14" s="992"/>
      <c r="D14" s="992"/>
      <c r="E14" s="992"/>
      <c r="F14" s="992"/>
      <c r="G14" s="992"/>
      <c r="H14" s="992"/>
      <c r="I14" s="993">
        <v>0</v>
      </c>
      <c r="J14" s="993"/>
      <c r="K14" s="7"/>
      <c r="L14" s="106"/>
      <c r="M14" s="105" t="s">
        <v>167</v>
      </c>
      <c r="N14" s="105" t="s">
        <v>170</v>
      </c>
      <c r="O14" s="105" t="s">
        <v>168</v>
      </c>
      <c r="P14" s="12" t="s">
        <v>315</v>
      </c>
    </row>
    <row r="15" spans="2:16" ht="39.950000000000003" customHeight="1">
      <c r="B15" s="991" t="s">
        <v>164</v>
      </c>
      <c r="C15" s="992"/>
      <c r="D15" s="992"/>
      <c r="E15" s="992"/>
      <c r="F15" s="992"/>
      <c r="G15" s="992"/>
      <c r="H15" s="992"/>
      <c r="I15" s="993">
        <v>0</v>
      </c>
      <c r="J15" s="993"/>
      <c r="L15" s="290" t="s">
        <v>333</v>
      </c>
      <c r="M15" s="107">
        <v>0</v>
      </c>
      <c r="N15" s="107">
        <v>0</v>
      </c>
      <c r="O15" s="107">
        <v>0</v>
      </c>
      <c r="P15" s="107">
        <v>0</v>
      </c>
    </row>
    <row r="16" spans="2:16" ht="39.950000000000003" customHeight="1">
      <c r="B16" s="991" t="s">
        <v>165</v>
      </c>
      <c r="C16" s="992"/>
      <c r="D16" s="992"/>
      <c r="E16" s="992"/>
      <c r="F16" s="992"/>
      <c r="G16" s="992"/>
      <c r="H16" s="992"/>
      <c r="I16" s="993">
        <v>0</v>
      </c>
      <c r="J16" s="993"/>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5:H5"/>
    <mergeCell ref="I5:K5"/>
    <mergeCell ref="L5:P5"/>
    <mergeCell ref="I6:K6"/>
    <mergeCell ref="L6:P6"/>
    <mergeCell ref="I9:K9"/>
    <mergeCell ref="L9:P9"/>
    <mergeCell ref="I7:K7"/>
    <mergeCell ref="L7:P7"/>
    <mergeCell ref="I8:K8"/>
    <mergeCell ref="L8:P8"/>
    <mergeCell ref="B15:H15"/>
    <mergeCell ref="B16:H16"/>
    <mergeCell ref="I16:J16"/>
    <mergeCell ref="I15:J15"/>
    <mergeCell ref="I14:J14"/>
    <mergeCell ref="B14:H14"/>
  </mergeCells>
  <phoneticPr fontId="2"/>
  <pageMargins left="0.7" right="0.7" top="0.75" bottom="0.75" header="0.3" footer="0.3"/>
  <pageSetup paperSize="9" scale="91" orientation="landscape" r:id="rId1"/>
  <headerFoot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562</v>
      </c>
      <c r="C1" s="3"/>
      <c r="D1" s="3"/>
      <c r="E1" s="2"/>
      <c r="F1" s="7"/>
      <c r="G1" s="2"/>
      <c r="H1" s="7"/>
      <c r="I1" s="7"/>
      <c r="J1" s="7"/>
      <c r="K1" s="7"/>
    </row>
    <row r="2" spans="2:16" ht="15" customHeight="1">
      <c r="C2" s="6"/>
      <c r="D2" s="6"/>
      <c r="E2" s="6"/>
      <c r="F2" s="7"/>
      <c r="G2" s="6"/>
      <c r="I2" s="7"/>
      <c r="J2" s="7"/>
      <c r="K2" s="7"/>
    </row>
    <row r="3" spans="2:16" s="108" customFormat="1" ht="30" customHeight="1">
      <c r="B3" s="6" t="s">
        <v>171</v>
      </c>
      <c r="H3" s="6" t="s">
        <v>172</v>
      </c>
    </row>
    <row r="4" spans="2:16" s="109" customFormat="1" ht="24.95" customHeight="1">
      <c r="B4" s="1002" t="s">
        <v>458</v>
      </c>
      <c r="C4" s="1003"/>
      <c r="D4" s="1003"/>
      <c r="E4" s="1047" t="s">
        <v>456</v>
      </c>
      <c r="F4" s="1049"/>
      <c r="H4" s="1032" t="s">
        <v>553</v>
      </c>
      <c r="I4" s="1033"/>
      <c r="J4" s="1034"/>
      <c r="K4" s="362" t="s">
        <v>451</v>
      </c>
      <c r="L4" s="112"/>
      <c r="O4" s="109" t="s">
        <v>175</v>
      </c>
      <c r="P4" s="109" t="s">
        <v>178</v>
      </c>
    </row>
    <row r="5" spans="2:16" s="109" customFormat="1" ht="30" customHeight="1">
      <c r="B5" s="1044"/>
      <c r="C5" s="1045"/>
      <c r="D5" s="1045"/>
      <c r="E5" s="1048"/>
      <c r="F5" s="1050"/>
      <c r="H5" s="1035"/>
      <c r="I5" s="1036"/>
      <c r="J5" s="1037"/>
      <c r="K5" s="361" t="s">
        <v>448</v>
      </c>
      <c r="L5" s="364"/>
    </row>
    <row r="6" spans="2:16" s="109" customFormat="1" ht="24.95" customHeight="1">
      <c r="B6" s="1051" t="s">
        <v>457</v>
      </c>
      <c r="C6" s="1052"/>
      <c r="D6" s="1053"/>
      <c r="E6" s="357" t="s">
        <v>456</v>
      </c>
      <c r="F6" s="358"/>
      <c r="H6" s="1011" t="s">
        <v>455</v>
      </c>
      <c r="I6" s="1012"/>
      <c r="J6" s="1013"/>
      <c r="K6" s="426" t="s">
        <v>446</v>
      </c>
      <c r="L6" s="360"/>
      <c r="O6" s="109" t="s">
        <v>176</v>
      </c>
      <c r="P6" s="109" t="s">
        <v>179</v>
      </c>
    </row>
    <row r="7" spans="2:16" s="109" customFormat="1" ht="24.95" customHeight="1">
      <c r="B7" s="1020" t="s">
        <v>563</v>
      </c>
      <c r="C7" s="1021"/>
      <c r="D7" s="1022"/>
      <c r="E7" s="428" t="s">
        <v>442</v>
      </c>
      <c r="F7" s="429"/>
      <c r="H7" s="1023" t="s">
        <v>551</v>
      </c>
      <c r="I7" s="1024"/>
      <c r="J7" s="1025"/>
      <c r="K7" s="428" t="s">
        <v>564</v>
      </c>
      <c r="L7" s="430"/>
      <c r="O7" s="109" t="s">
        <v>177</v>
      </c>
      <c r="P7" s="109" t="s">
        <v>180</v>
      </c>
    </row>
    <row r="8" spans="2:16" s="109" customFormat="1" ht="24.95" customHeight="1">
      <c r="B8" s="1029" t="s">
        <v>565</v>
      </c>
      <c r="C8" s="1030"/>
      <c r="D8" s="1031"/>
      <c r="E8" s="431" t="s">
        <v>442</v>
      </c>
      <c r="F8" s="432"/>
      <c r="H8" s="1026"/>
      <c r="I8" s="1027"/>
      <c r="J8" s="1028"/>
      <c r="K8" s="431" t="s">
        <v>442</v>
      </c>
      <c r="L8" s="433"/>
      <c r="O8" s="109" t="s">
        <v>177</v>
      </c>
      <c r="P8" s="109" t="s">
        <v>180</v>
      </c>
    </row>
    <row r="9" spans="2:16" s="109" customFormat="1" ht="24.95" customHeight="1">
      <c r="B9" s="1020" t="s">
        <v>566</v>
      </c>
      <c r="C9" s="1021"/>
      <c r="D9" s="1022"/>
      <c r="E9" s="428" t="s">
        <v>442</v>
      </c>
      <c r="F9" s="429"/>
      <c r="H9" s="1023" t="s">
        <v>552</v>
      </c>
      <c r="I9" s="1024"/>
      <c r="J9" s="1025"/>
      <c r="K9" s="428" t="s">
        <v>564</v>
      </c>
      <c r="L9" s="430"/>
      <c r="P9" s="108" t="s">
        <v>184</v>
      </c>
    </row>
    <row r="10" spans="2:16" s="109" customFormat="1" ht="24.95" customHeight="1">
      <c r="B10" s="1029" t="s">
        <v>567</v>
      </c>
      <c r="C10" s="1030"/>
      <c r="D10" s="1031"/>
      <c r="E10" s="431" t="s">
        <v>442</v>
      </c>
      <c r="F10" s="432"/>
      <c r="H10" s="1026"/>
      <c r="I10" s="1027"/>
      <c r="J10" s="1028"/>
      <c r="K10" s="431" t="s">
        <v>442</v>
      </c>
      <c r="L10" s="433"/>
      <c r="P10" s="108" t="s">
        <v>184</v>
      </c>
    </row>
    <row r="11" spans="2:16" s="110" customFormat="1" ht="15" customHeight="1"/>
    <row r="12" spans="2:16" ht="30" customHeight="1">
      <c r="B12" s="6" t="s">
        <v>173</v>
      </c>
      <c r="C12" s="2"/>
      <c r="D12" s="2"/>
      <c r="E12" s="2"/>
      <c r="F12" s="7"/>
      <c r="G12" s="2"/>
      <c r="H12" s="6" t="s">
        <v>174</v>
      </c>
      <c r="I12" s="7"/>
      <c r="J12" s="7"/>
      <c r="K12" s="7"/>
    </row>
    <row r="13" spans="2:16" ht="24.95" customHeight="1">
      <c r="B13" s="1005" t="s">
        <v>454</v>
      </c>
      <c r="C13" s="1006"/>
      <c r="D13" s="1007"/>
      <c r="E13" s="363" t="s">
        <v>453</v>
      </c>
      <c r="F13" s="111"/>
      <c r="G13" s="6"/>
      <c r="H13" s="1032" t="s">
        <v>461</v>
      </c>
      <c r="I13" s="1033"/>
      <c r="J13" s="1034"/>
      <c r="K13" s="362" t="s">
        <v>451</v>
      </c>
      <c r="L13" s="358"/>
      <c r="O13" s="1" t="s">
        <v>181</v>
      </c>
    </row>
    <row r="14" spans="2:16" ht="24.95" customHeight="1">
      <c r="B14" s="1008"/>
      <c r="C14" s="1009"/>
      <c r="D14" s="1010"/>
      <c r="E14" s="357" t="s">
        <v>452</v>
      </c>
      <c r="F14" s="111"/>
      <c r="G14" s="6"/>
      <c r="H14" s="1035"/>
      <c r="I14" s="1036"/>
      <c r="J14" s="1037"/>
      <c r="K14" s="361" t="s">
        <v>448</v>
      </c>
      <c r="L14" s="427"/>
      <c r="O14" s="1" t="s">
        <v>181</v>
      </c>
    </row>
    <row r="15" spans="2:16" ht="24.95" customHeight="1">
      <c r="B15" s="1038" t="s">
        <v>459</v>
      </c>
      <c r="C15" s="1039"/>
      <c r="D15" s="1040"/>
      <c r="E15" s="362" t="s">
        <v>451</v>
      </c>
      <c r="F15" s="427"/>
      <c r="H15" s="1002" t="s">
        <v>450</v>
      </c>
      <c r="I15" s="1003"/>
      <c r="J15" s="1004"/>
      <c r="K15" s="1047" t="s">
        <v>449</v>
      </c>
      <c r="L15" s="1018"/>
      <c r="O15" s="1" t="s">
        <v>182</v>
      </c>
    </row>
    <row r="16" spans="2:16" ht="30" customHeight="1">
      <c r="B16" s="1041"/>
      <c r="C16" s="1042"/>
      <c r="D16" s="1043"/>
      <c r="E16" s="361" t="s">
        <v>448</v>
      </c>
      <c r="F16" s="427"/>
      <c r="H16" s="1044"/>
      <c r="I16" s="1045"/>
      <c r="J16" s="1046"/>
      <c r="K16" s="1048"/>
      <c r="L16" s="1019"/>
      <c r="O16" s="1" t="s">
        <v>182</v>
      </c>
    </row>
    <row r="17" spans="2:15" ht="24.95" customHeight="1">
      <c r="B17" s="999" t="s">
        <v>447</v>
      </c>
      <c r="C17" s="1000"/>
      <c r="D17" s="1001"/>
      <c r="E17" s="426" t="s">
        <v>446</v>
      </c>
      <c r="F17" s="360"/>
      <c r="H17" s="1002" t="s">
        <v>445</v>
      </c>
      <c r="I17" s="1003"/>
      <c r="J17" s="1004"/>
      <c r="K17" s="426" t="s">
        <v>444</v>
      </c>
      <c r="L17" s="360"/>
      <c r="O17" s="1" t="s">
        <v>183</v>
      </c>
    </row>
    <row r="18" spans="2:15" ht="30" customHeight="1">
      <c r="B18" s="1005" t="s">
        <v>460</v>
      </c>
      <c r="C18" s="1006"/>
      <c r="D18" s="1007"/>
      <c r="E18" s="359" t="s">
        <v>443</v>
      </c>
      <c r="F18" s="358"/>
      <c r="H18" s="1011" t="s">
        <v>462</v>
      </c>
      <c r="I18" s="1012"/>
      <c r="J18" s="1013"/>
      <c r="K18" s="359" t="s">
        <v>443</v>
      </c>
      <c r="L18" s="358"/>
    </row>
    <row r="19" spans="2:15" ht="24.95" customHeight="1">
      <c r="B19" s="1008"/>
      <c r="C19" s="1009"/>
      <c r="D19" s="1010"/>
      <c r="E19" s="357" t="s">
        <v>442</v>
      </c>
      <c r="F19" s="112"/>
      <c r="H19" s="1014"/>
      <c r="I19" s="1015"/>
      <c r="J19" s="1016"/>
      <c r="K19" s="357" t="s">
        <v>442</v>
      </c>
      <c r="L19" s="112"/>
    </row>
    <row r="20" spans="2:15" ht="15" customHeight="1"/>
    <row r="21" spans="2:15" ht="30" customHeight="1">
      <c r="B21" s="6" t="s">
        <v>441</v>
      </c>
      <c r="C21" s="2"/>
      <c r="D21" s="2"/>
      <c r="E21" s="2"/>
      <c r="F21" s="7"/>
      <c r="G21" s="2"/>
      <c r="H21" s="6"/>
      <c r="I21" s="7"/>
      <c r="J21" s="7"/>
      <c r="K21" s="7"/>
      <c r="L21" s="7"/>
    </row>
    <row r="22" spans="2:15" ht="30" customHeight="1">
      <c r="B22" s="1011" t="s">
        <v>440</v>
      </c>
      <c r="C22" s="1012"/>
      <c r="D22" s="1013"/>
      <c r="E22" s="356" t="s">
        <v>439</v>
      </c>
      <c r="F22" s="111"/>
      <c r="G22" s="6"/>
      <c r="H22" s="1017"/>
      <c r="I22" s="1017"/>
      <c r="J22" s="1017"/>
      <c r="K22" s="355"/>
      <c r="L22" s="354"/>
      <c r="O22" s="1" t="s">
        <v>181</v>
      </c>
    </row>
    <row r="23" spans="2:15" ht="30" customHeight="1">
      <c r="B23" s="1014"/>
      <c r="C23" s="1015"/>
      <c r="D23" s="1016"/>
      <c r="E23" s="356" t="s">
        <v>438</v>
      </c>
      <c r="F23" s="112"/>
      <c r="G23" s="6"/>
      <c r="H23" s="1017"/>
      <c r="I23" s="1017"/>
      <c r="J23" s="1017"/>
      <c r="K23" s="355"/>
      <c r="L23" s="354"/>
      <c r="O23" s="1" t="s">
        <v>181</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4:D5"/>
    <mergeCell ref="E4:E5"/>
    <mergeCell ref="F4:F5"/>
    <mergeCell ref="H4:J5"/>
    <mergeCell ref="B6:D6"/>
    <mergeCell ref="H6:J6"/>
    <mergeCell ref="L15:L16"/>
    <mergeCell ref="B7:D7"/>
    <mergeCell ref="H7:J8"/>
    <mergeCell ref="B8:D8"/>
    <mergeCell ref="B9:D9"/>
    <mergeCell ref="H9:J10"/>
    <mergeCell ref="B10:D10"/>
    <mergeCell ref="B13:D14"/>
    <mergeCell ref="H13:J14"/>
    <mergeCell ref="B15:D16"/>
    <mergeCell ref="H15:J16"/>
    <mergeCell ref="K15:K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cols>
    <col min="1" max="1" width="1.625" style="77" customWidth="1"/>
    <col min="2" max="2" width="27.625" style="77" customWidth="1"/>
    <col min="3" max="3" width="10.625" style="77" customWidth="1"/>
    <col min="4" max="4" width="13.625" style="77" customWidth="1"/>
    <col min="5" max="5" width="33.5" style="77" customWidth="1"/>
    <col min="6" max="6" width="1.625" style="77" customWidth="1"/>
    <col min="7" max="16384" width="9" style="77"/>
  </cols>
  <sheetData>
    <row r="1" spans="2:6">
      <c r="F1" s="78"/>
    </row>
    <row r="2" spans="2:6" ht="33" customHeight="1">
      <c r="B2" s="1054" t="s">
        <v>130</v>
      </c>
      <c r="C2" s="1055"/>
      <c r="D2" s="1055"/>
      <c r="E2" s="1056"/>
      <c r="F2" s="78"/>
    </row>
    <row r="3" spans="2:6" s="80" customFormat="1" ht="12.75" customHeight="1">
      <c r="B3" s="79"/>
      <c r="C3" s="79"/>
      <c r="D3" s="79"/>
      <c r="E3" s="79"/>
      <c r="F3" s="78"/>
    </row>
    <row r="4" spans="2:6" ht="21" customHeight="1">
      <c r="B4" s="1057" t="s">
        <v>149</v>
      </c>
      <c r="C4" s="1057"/>
      <c r="D4" s="1057"/>
      <c r="E4" s="1057"/>
      <c r="F4" s="78"/>
    </row>
    <row r="5" spans="2:6" ht="13.5" customHeight="1">
      <c r="B5" s="81"/>
      <c r="C5" s="81"/>
      <c r="D5" s="81"/>
      <c r="E5" s="81"/>
      <c r="F5" s="81"/>
    </row>
    <row r="6" spans="2:6" ht="24.95" customHeight="1">
      <c r="D6" s="82" t="s">
        <v>131</v>
      </c>
      <c r="E6" s="83">
        <f>【共通】!C5</f>
        <v>0</v>
      </c>
      <c r="F6" s="84"/>
    </row>
    <row r="7" spans="2:6" ht="24.95" customHeight="1">
      <c r="D7" s="82" t="s">
        <v>132</v>
      </c>
      <c r="E7" s="283" t="s">
        <v>122</v>
      </c>
      <c r="F7" s="84"/>
    </row>
    <row r="8" spans="2:6">
      <c r="F8" s="84"/>
    </row>
    <row r="9" spans="2:6" ht="26.25" customHeight="1">
      <c r="B9" s="85" t="s">
        <v>133</v>
      </c>
      <c r="C9" s="86" t="s">
        <v>134</v>
      </c>
      <c r="D9" s="1062" t="s">
        <v>135</v>
      </c>
      <c r="E9" s="1063"/>
      <c r="F9" s="84"/>
    </row>
    <row r="10" spans="2:6" ht="60" customHeight="1">
      <c r="B10" s="87" t="s">
        <v>136</v>
      </c>
      <c r="C10" s="74"/>
      <c r="D10" s="1058"/>
      <c r="E10" s="1059"/>
      <c r="F10" s="84"/>
    </row>
    <row r="11" spans="2:6" ht="60" customHeight="1">
      <c r="B11" s="87" t="s">
        <v>137</v>
      </c>
      <c r="C11" s="74"/>
      <c r="D11" s="1060"/>
      <c r="E11" s="1059"/>
      <c r="F11" s="84"/>
    </row>
    <row r="12" spans="2:6" ht="60" customHeight="1">
      <c r="B12" s="87" t="s">
        <v>138</v>
      </c>
      <c r="C12" s="74"/>
      <c r="D12" s="1060"/>
      <c r="E12" s="1059"/>
      <c r="F12" s="84"/>
    </row>
    <row r="13" spans="2:6" ht="60" customHeight="1">
      <c r="B13" s="87" t="s">
        <v>139</v>
      </c>
      <c r="C13" s="74"/>
      <c r="D13" s="1060"/>
      <c r="E13" s="1059"/>
      <c r="F13" s="84"/>
    </row>
    <row r="14" spans="2:6" ht="60" customHeight="1">
      <c r="B14" s="87" t="s">
        <v>140</v>
      </c>
      <c r="C14" s="74"/>
      <c r="D14" s="1060"/>
      <c r="E14" s="1059"/>
      <c r="F14" s="84"/>
    </row>
    <row r="15" spans="2:6" ht="60" customHeight="1">
      <c r="B15" s="87" t="s">
        <v>141</v>
      </c>
      <c r="C15" s="74"/>
      <c r="D15" s="1060"/>
      <c r="E15" s="1059"/>
      <c r="F15" s="84"/>
    </row>
    <row r="16" spans="2:6" ht="60" customHeight="1">
      <c r="B16" s="87" t="s">
        <v>142</v>
      </c>
      <c r="C16" s="74"/>
      <c r="D16" s="1060"/>
      <c r="E16" s="1059"/>
      <c r="F16" s="84"/>
    </row>
    <row r="17" spans="2:6" ht="60" customHeight="1">
      <c r="B17" s="88" t="s">
        <v>143</v>
      </c>
      <c r="C17" s="75"/>
      <c r="D17" s="1064" t="s">
        <v>548</v>
      </c>
      <c r="E17" s="1065"/>
      <c r="F17" s="84"/>
    </row>
    <row r="18" spans="2:6" ht="34.5" customHeight="1">
      <c r="B18" s="1061" t="s">
        <v>144</v>
      </c>
      <c r="C18" s="1061"/>
      <c r="D18" s="1061"/>
      <c r="E18" s="1061"/>
      <c r="F18" s="84"/>
    </row>
    <row r="19" spans="2:6">
      <c r="F19" s="8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topLeftCell="A3" zoomScaleNormal="100" zoomScaleSheetLayoutView="100" workbookViewId="0">
      <selection activeCell="C7" sqref="C7:H7"/>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1121" t="s">
        <v>473</v>
      </c>
      <c r="B1" s="1121"/>
      <c r="C1" s="1121"/>
      <c r="D1" s="1121"/>
      <c r="E1" s="1121"/>
      <c r="F1" s="1121"/>
      <c r="G1" s="1121"/>
      <c r="H1" s="1121"/>
    </row>
    <row r="2" spans="1:13" ht="45.75" customHeight="1">
      <c r="A2" s="1122" t="s">
        <v>474</v>
      </c>
      <c r="B2" s="1122"/>
      <c r="C2" s="1122"/>
      <c r="D2" s="1122"/>
      <c r="E2" s="1122"/>
      <c r="F2" s="1122"/>
      <c r="G2" s="1122"/>
      <c r="H2" s="1122"/>
    </row>
    <row r="3" spans="1:13" ht="21.75" customHeight="1">
      <c r="A3" s="368" t="s">
        <v>475</v>
      </c>
      <c r="B3" s="369"/>
      <c r="C3" s="369"/>
      <c r="D3" s="369"/>
      <c r="E3" s="369"/>
      <c r="F3" s="369"/>
      <c r="G3" s="369"/>
      <c r="H3" s="369"/>
    </row>
    <row r="4" spans="1:13" ht="18" customHeight="1">
      <c r="A4" s="1108" t="s">
        <v>476</v>
      </c>
      <c r="B4" s="1108"/>
      <c r="C4" s="370" t="s">
        <v>477</v>
      </c>
      <c r="D4" s="371" t="s">
        <v>478</v>
      </c>
      <c r="E4" s="1109" t="s">
        <v>479</v>
      </c>
      <c r="F4" s="1109"/>
      <c r="G4" s="1109"/>
      <c r="H4" s="1109"/>
      <c r="J4" t="s">
        <v>100</v>
      </c>
      <c r="K4" t="s">
        <v>480</v>
      </c>
      <c r="L4" t="s">
        <v>481</v>
      </c>
      <c r="M4" t="s">
        <v>482</v>
      </c>
    </row>
    <row r="5" spans="1:13" ht="18" customHeight="1">
      <c r="A5" s="1108" t="s">
        <v>471</v>
      </c>
      <c r="B5" s="1108"/>
      <c r="C5" s="372"/>
      <c r="D5" s="371" t="s">
        <v>470</v>
      </c>
      <c r="E5" s="1109"/>
      <c r="F5" s="1109"/>
      <c r="G5" s="1109"/>
      <c r="H5" s="1109"/>
      <c r="J5" t="s">
        <v>483</v>
      </c>
      <c r="K5" t="s">
        <v>484</v>
      </c>
      <c r="L5" t="s">
        <v>485</v>
      </c>
      <c r="M5" t="s">
        <v>486</v>
      </c>
    </row>
    <row r="6" spans="1:13" ht="18" customHeight="1">
      <c r="A6" s="1108" t="s">
        <v>487</v>
      </c>
      <c r="B6" s="1108"/>
      <c r="C6" s="373"/>
      <c r="D6" s="371" t="s">
        <v>469</v>
      </c>
      <c r="E6" s="1109" t="s">
        <v>488</v>
      </c>
      <c r="F6" s="1109"/>
      <c r="G6" s="1109"/>
      <c r="H6" s="1109"/>
      <c r="J6" t="s">
        <v>489</v>
      </c>
    </row>
    <row r="7" spans="1:13" ht="47.25" customHeight="1">
      <c r="A7" s="1108" t="s">
        <v>490</v>
      </c>
      <c r="B7" s="1108"/>
      <c r="C7" s="1110" t="s">
        <v>775</v>
      </c>
      <c r="D7" s="1111"/>
      <c r="E7" s="1111"/>
      <c r="F7" s="1111"/>
      <c r="G7" s="1111"/>
      <c r="H7" s="1112"/>
    </row>
    <row r="8" spans="1:13" ht="18" customHeight="1"/>
    <row r="9" spans="1:13" ht="18" customHeight="1">
      <c r="A9" s="374" t="s">
        <v>468</v>
      </c>
      <c r="B9" s="374" t="s">
        <v>467</v>
      </c>
      <c r="C9" s="1113" t="s">
        <v>491</v>
      </c>
      <c r="D9" s="1114"/>
      <c r="E9" s="1115" t="s">
        <v>492</v>
      </c>
      <c r="F9" s="1116"/>
      <c r="G9" s="375" t="s">
        <v>493</v>
      </c>
      <c r="H9" s="374" t="s">
        <v>466</v>
      </c>
    </row>
    <row r="10" spans="1:13" ht="24" customHeight="1">
      <c r="A10" s="1101" t="s">
        <v>494</v>
      </c>
      <c r="B10" s="1081" t="s">
        <v>463</v>
      </c>
      <c r="C10" s="1086" t="s">
        <v>495</v>
      </c>
      <c r="D10" s="1102"/>
      <c r="E10" s="376" t="s">
        <v>496</v>
      </c>
      <c r="F10" s="377"/>
      <c r="G10" s="1081"/>
      <c r="H10" s="1074" t="s">
        <v>497</v>
      </c>
    </row>
    <row r="11" spans="1:13" ht="24" customHeight="1">
      <c r="A11" s="1080"/>
      <c r="B11" s="1083"/>
      <c r="C11" s="1103"/>
      <c r="D11" s="1104"/>
      <c r="E11" s="378" t="s">
        <v>498</v>
      </c>
      <c r="F11" s="379"/>
      <c r="G11" s="1083"/>
      <c r="H11" s="1076"/>
    </row>
    <row r="12" spans="1:13" ht="24" customHeight="1">
      <c r="A12" s="1101" t="s">
        <v>499</v>
      </c>
      <c r="B12" s="380"/>
      <c r="C12" s="1105" t="s">
        <v>500</v>
      </c>
      <c r="D12" s="1106"/>
      <c r="E12" s="1086"/>
      <c r="F12" s="1087"/>
      <c r="G12" s="381"/>
      <c r="H12" s="1074" t="s">
        <v>501</v>
      </c>
    </row>
    <row r="13" spans="1:13" ht="24" customHeight="1">
      <c r="A13" s="1079"/>
      <c r="B13" s="1107" t="s">
        <v>463</v>
      </c>
      <c r="C13" s="382" t="s">
        <v>465</v>
      </c>
      <c r="D13" s="383"/>
      <c r="E13" s="1117"/>
      <c r="F13" s="1118"/>
      <c r="G13" s="381"/>
      <c r="H13" s="1075"/>
    </row>
    <row r="14" spans="1:13" ht="24" customHeight="1">
      <c r="A14" s="1079"/>
      <c r="B14" s="1082"/>
      <c r="C14" s="1119" t="s">
        <v>502</v>
      </c>
      <c r="D14" s="1120"/>
      <c r="E14" s="1066"/>
      <c r="F14" s="1067"/>
      <c r="G14" s="384"/>
      <c r="H14" s="1075"/>
    </row>
    <row r="15" spans="1:13" ht="24" customHeight="1">
      <c r="A15" s="1079"/>
      <c r="B15" s="1082"/>
      <c r="C15" s="417"/>
      <c r="D15" s="385"/>
      <c r="E15" s="386" t="s">
        <v>503</v>
      </c>
      <c r="F15" s="387"/>
      <c r="G15" s="388"/>
      <c r="H15" s="1075"/>
    </row>
    <row r="16" spans="1:13" ht="24" customHeight="1">
      <c r="A16" s="1079"/>
      <c r="B16" s="1082"/>
      <c r="C16" s="1068" t="s">
        <v>504</v>
      </c>
      <c r="D16" s="1069"/>
      <c r="E16" s="1099"/>
      <c r="F16" s="1100"/>
      <c r="G16" s="389"/>
      <c r="H16" s="1075"/>
    </row>
    <row r="17" spans="1:8" ht="24" customHeight="1">
      <c r="A17" s="1079"/>
      <c r="B17" s="1083"/>
      <c r="C17" s="1077"/>
      <c r="D17" s="1078"/>
      <c r="E17" s="386" t="s">
        <v>503</v>
      </c>
      <c r="F17" s="387"/>
      <c r="G17" s="389"/>
      <c r="H17" s="1076"/>
    </row>
    <row r="18" spans="1:8" ht="24" customHeight="1">
      <c r="A18" s="1079"/>
      <c r="B18" s="1081" t="s">
        <v>505</v>
      </c>
      <c r="C18" s="1097" t="s">
        <v>464</v>
      </c>
      <c r="D18" s="1098"/>
      <c r="E18" s="1086"/>
      <c r="F18" s="1087"/>
      <c r="G18" s="390"/>
      <c r="H18" s="1074" t="s">
        <v>506</v>
      </c>
    </row>
    <row r="19" spans="1:8" ht="24" customHeight="1">
      <c r="A19" s="1079"/>
      <c r="B19" s="1082"/>
      <c r="C19" s="1068" t="s">
        <v>507</v>
      </c>
      <c r="D19" s="1069"/>
      <c r="E19" s="1066"/>
      <c r="F19" s="1067"/>
      <c r="G19" s="391"/>
      <c r="H19" s="1075"/>
    </row>
    <row r="20" spans="1:8" ht="24" customHeight="1">
      <c r="A20" s="1079"/>
      <c r="B20" s="1083"/>
      <c r="C20" s="1077"/>
      <c r="D20" s="1078"/>
      <c r="E20" s="386" t="s">
        <v>503</v>
      </c>
      <c r="F20" s="387"/>
      <c r="G20" s="392"/>
      <c r="H20" s="1076"/>
    </row>
    <row r="21" spans="1:8" ht="24" customHeight="1">
      <c r="A21" s="1079"/>
      <c r="B21" s="1082" t="s">
        <v>508</v>
      </c>
      <c r="C21" s="1094" t="s">
        <v>509</v>
      </c>
      <c r="D21" s="1095"/>
      <c r="E21" s="393"/>
      <c r="F21" s="394"/>
      <c r="G21" s="395"/>
      <c r="H21" s="1074" t="s">
        <v>510</v>
      </c>
    </row>
    <row r="22" spans="1:8" ht="24" customHeight="1">
      <c r="A22" s="1080"/>
      <c r="B22" s="1083"/>
      <c r="C22" s="1090" t="s">
        <v>511</v>
      </c>
      <c r="D22" s="1096"/>
      <c r="E22" s="378" t="s">
        <v>512</v>
      </c>
      <c r="F22" s="396"/>
      <c r="G22" s="397"/>
      <c r="H22" s="1076"/>
    </row>
    <row r="23" spans="1:8" ht="46.5" customHeight="1">
      <c r="A23" s="1101" t="s">
        <v>513</v>
      </c>
      <c r="B23" s="1081" t="s">
        <v>463</v>
      </c>
      <c r="C23" s="1084" t="s">
        <v>514</v>
      </c>
      <c r="D23" s="1085"/>
      <c r="E23" s="393"/>
      <c r="F23" s="398"/>
      <c r="G23" s="390"/>
      <c r="H23" s="1074" t="s">
        <v>515</v>
      </c>
    </row>
    <row r="24" spans="1:8" ht="24" customHeight="1">
      <c r="A24" s="1079"/>
      <c r="B24" s="1082"/>
      <c r="C24" s="1068" t="s">
        <v>516</v>
      </c>
      <c r="D24" s="1069"/>
      <c r="E24" s="399" t="s">
        <v>517</v>
      </c>
      <c r="F24" s="400"/>
      <c r="G24" s="401"/>
      <c r="H24" s="1075"/>
    </row>
    <row r="25" spans="1:8" ht="24" customHeight="1">
      <c r="A25" s="1080"/>
      <c r="B25" s="1083"/>
      <c r="C25" s="1077"/>
      <c r="D25" s="1078"/>
      <c r="E25" s="402" t="s">
        <v>518</v>
      </c>
      <c r="F25" s="403"/>
      <c r="G25" s="392"/>
      <c r="H25" s="1076"/>
    </row>
    <row r="26" spans="1:8" ht="24" customHeight="1">
      <c r="A26" s="1101" t="s">
        <v>519</v>
      </c>
      <c r="B26" s="1081" t="s">
        <v>463</v>
      </c>
      <c r="C26" s="1086" t="s">
        <v>520</v>
      </c>
      <c r="D26" s="1102"/>
      <c r="E26" s="399" t="s">
        <v>517</v>
      </c>
      <c r="F26" s="400"/>
      <c r="G26" s="381"/>
      <c r="H26" s="404"/>
    </row>
    <row r="27" spans="1:8" ht="24" customHeight="1">
      <c r="A27" s="1080"/>
      <c r="B27" s="1083"/>
      <c r="C27" s="1103"/>
      <c r="D27" s="1104"/>
      <c r="E27" s="402" t="s">
        <v>518</v>
      </c>
      <c r="F27" s="403"/>
      <c r="G27" s="381"/>
      <c r="H27" s="404"/>
    </row>
    <row r="28" spans="1:8" ht="37.5" customHeight="1">
      <c r="A28" s="1079" t="s">
        <v>521</v>
      </c>
      <c r="B28" s="1081" t="s">
        <v>463</v>
      </c>
      <c r="C28" s="1084" t="s">
        <v>522</v>
      </c>
      <c r="D28" s="1085"/>
      <c r="E28" s="1086"/>
      <c r="F28" s="1087"/>
      <c r="G28" s="390"/>
      <c r="H28" s="1074" t="s">
        <v>523</v>
      </c>
    </row>
    <row r="29" spans="1:8" ht="24" customHeight="1">
      <c r="A29" s="1079"/>
      <c r="B29" s="1082"/>
      <c r="C29" s="1072" t="s">
        <v>524</v>
      </c>
      <c r="D29" s="1073"/>
      <c r="E29" s="1088"/>
      <c r="F29" s="1089"/>
      <c r="G29" s="405"/>
      <c r="H29" s="1075"/>
    </row>
    <row r="30" spans="1:8" ht="24" customHeight="1">
      <c r="A30" s="1079"/>
      <c r="B30" s="1082"/>
      <c r="C30" s="1072" t="s">
        <v>525</v>
      </c>
      <c r="D30" s="1073"/>
      <c r="E30" s="1066"/>
      <c r="F30" s="1067"/>
      <c r="G30" s="405"/>
      <c r="H30" s="1075"/>
    </row>
    <row r="31" spans="1:8" ht="24" customHeight="1">
      <c r="A31" s="1079"/>
      <c r="B31" s="1082"/>
      <c r="C31" s="1072" t="s">
        <v>526</v>
      </c>
      <c r="D31" s="1073"/>
      <c r="E31" s="1066"/>
      <c r="F31" s="1067"/>
      <c r="G31" s="405"/>
      <c r="H31" s="1075"/>
    </row>
    <row r="32" spans="1:8" ht="24" customHeight="1">
      <c r="A32" s="1079"/>
      <c r="B32" s="1082"/>
      <c r="C32" s="1072" t="s">
        <v>527</v>
      </c>
      <c r="D32" s="1073"/>
      <c r="E32" s="1066"/>
      <c r="F32" s="1067"/>
      <c r="G32" s="405"/>
      <c r="H32" s="1075"/>
    </row>
    <row r="33" spans="1:8" ht="24" customHeight="1">
      <c r="A33" s="1079"/>
      <c r="B33" s="1082"/>
      <c r="C33" s="1068" t="s">
        <v>528</v>
      </c>
      <c r="D33" s="1069"/>
      <c r="E33" s="1066"/>
      <c r="F33" s="1067"/>
      <c r="G33" s="406"/>
      <c r="H33" s="1075"/>
    </row>
    <row r="34" spans="1:8" ht="24" customHeight="1">
      <c r="A34" s="1079"/>
      <c r="B34" s="1082"/>
      <c r="C34" s="1070"/>
      <c r="D34" s="1071"/>
      <c r="E34" s="407" t="s">
        <v>529</v>
      </c>
      <c r="F34" s="408"/>
      <c r="G34" s="409"/>
      <c r="H34" s="1075"/>
    </row>
    <row r="35" spans="1:8" ht="24" customHeight="1">
      <c r="A35" s="1079"/>
      <c r="B35" s="1082"/>
      <c r="C35" s="1072" t="s">
        <v>530</v>
      </c>
      <c r="D35" s="1073"/>
      <c r="E35" s="1066"/>
      <c r="F35" s="1067"/>
      <c r="G35" s="405"/>
      <c r="H35" s="1075"/>
    </row>
    <row r="36" spans="1:8" ht="107.25" customHeight="1">
      <c r="A36" s="1080"/>
      <c r="B36" s="1083"/>
      <c r="C36" s="1090" t="s">
        <v>531</v>
      </c>
      <c r="D36" s="1091"/>
      <c r="E36" s="1092"/>
      <c r="F36" s="1093"/>
      <c r="G36" s="410"/>
      <c r="H36" s="1076"/>
    </row>
    <row r="37" spans="1:8">
      <c r="A37" s="411"/>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53</vt:i4>
      </vt:variant>
    </vt:vector>
  </HeadingPairs>
  <TitlesOfParts>
    <vt:vector size="70" baseType="lpstr">
      <vt:lpstr>選択肢</vt:lpstr>
      <vt:lpstr>資料一覧</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2025-08-14T07:36:44Z</cp:lastPrinted>
  <dcterms:created xsi:type="dcterms:W3CDTF">2007-11-28T08:57:04Z</dcterms:created>
  <dcterms:modified xsi:type="dcterms:W3CDTF">2025-08-14T07:41:57Z</dcterms:modified>
</cp:coreProperties>
</file>